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5.xml" ContentType="application/vnd.openxmlformats-officedocument.drawingml.chartshapes+xml"/>
  <Override PartName="/xl/drawings/drawing11.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5.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charts/chart12.xml" ContentType="application/vnd.openxmlformats-officedocument.drawingml.chart+xml"/>
  <Override PartName="/xl/worksheets/sheet4.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drawings/drawing7.xml" ContentType="application/vnd.openxmlformats-officedocument.drawing+xml"/>
  <Override PartName="/xl/charts/colors2.xml" ContentType="application/vnd.ms-office.chartcolorstyle+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charts/style2.xml" ContentType="application/vnd.ms-office.chartstyle+xml"/>
  <Override PartName="/xl/charts/chart7.xml" ContentType="application/vnd.openxmlformats-officedocument.drawingml.chart+xml"/>
  <Override PartName="/xl/charts/chart6.xml" ContentType="application/vnd.openxmlformats-officedocument.drawingml.chart+xml"/>
  <Override PartName="/xl/charts/chart8.xml" ContentType="application/vnd.openxmlformats-officedocument.drawingml.chart+xml"/>
  <Override PartName="/xl/worksheets/sheet7.xml" ContentType="application/vnd.openxmlformats-officedocument.spreadsheetml.worksheet+xml"/>
  <Override PartName="/xl/charts/chart10.xml" ContentType="application/vnd.openxmlformats-officedocument.drawingml.chart+xml"/>
  <Override PartName="/xl/charts/style3.xml" ContentType="application/vnd.ms-office.chartstyle+xml"/>
  <Override PartName="/xl/charts/chart9.xml" ContentType="application/vnd.openxmlformats-officedocument.drawingml.chart+xml"/>
  <Override PartName="/xl/drawings/drawing4.xml" ContentType="application/vnd.openxmlformats-officedocument.drawing+xml"/>
  <Override PartName="/xl/worksheets/sheet6.xml" ContentType="application/vnd.openxmlformats-officedocument.spreadsheetml.worksheet+xml"/>
  <Override PartName="/xl/charts/colors3.xml" ContentType="application/vnd.ms-office.chartcolorstyle+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xl/comments2.xml" ContentType="application/vnd.openxmlformats-officedocument.spreadsheetml.comments+xml"/>
  <Override PartName="/xl/tables/table3.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ER Departments\Gas\3. FG_NC_Regional Initiative\FG_NC\CMP_Guidelines\ACER Monitoring of congestion at IPs\3rd Report (2015)\#DRAFT REPORT\#final report\"/>
    </mc:Choice>
  </mc:AlternateContent>
  <bookViews>
    <workbookView xWindow="0" yWindow="0" windowWidth="23040" windowHeight="9396" tabRatio="942" firstSheet="2" activeTab="12"/>
  </bookViews>
  <sheets>
    <sheet name="backup" sheetId="1" state="hidden" r:id="rId1"/>
    <sheet name="d category CMP GL" sheetId="2" state="hidden" r:id="rId2"/>
    <sheet name="Triggers '15" sheetId="31" r:id="rId3"/>
    <sheet name="IP types '15" sheetId="29" r:id="rId4"/>
    <sheet name="CMP appl. '15" sheetId="30" r:id="rId5"/>
    <sheet name="interrupt. '15" sheetId="32" r:id="rId6"/>
    <sheet name="unsuccsessf. requ. '15" sheetId="33" r:id="rId7"/>
    <sheet name="CMA total '15" sheetId="26" r:id="rId8"/>
    <sheet name="CMA at cong. IPs '15" sheetId="41" r:id="rId9"/>
    <sheet name="Secondary '15" sheetId="40" r:id="rId10"/>
    <sheet name="CONGESTION RESULTS 2015" sheetId="19" r:id="rId11"/>
    <sheet name="Final list" sheetId="35" r:id="rId12"/>
    <sheet name="FDA UIOLI" sheetId="42" r:id="rId13"/>
  </sheets>
  <externalReferences>
    <externalReference r:id="rId14"/>
  </externalReferences>
  <definedNames>
    <definedName name="_xlnm._FilterDatabase" localSheetId="8" hidden="1">'CMA at cong. IPs ''15'!$A$2:$P$13</definedName>
    <definedName name="_xlnm._FilterDatabase" localSheetId="7" hidden="1">'CMA total ''15'!$A$3:$H$141</definedName>
    <definedName name="_xlnm._FilterDatabase" localSheetId="12" hidden="1">'FDA UIOLI'!$C$3:$AE$350</definedName>
    <definedName name="_xlnm._FilterDatabase" localSheetId="11" hidden="1">'Final list'!$A$3:$AD$350</definedName>
    <definedName name="_xlnm._FilterDatabase" localSheetId="6" hidden="1">'unsuccsessf. requ. ''15'!$A$1:$K$1</definedName>
    <definedName name="Table" localSheetId="5">[1]!Table423[[#All],[ID]:[Surrender]]</definedName>
    <definedName name="Table">[1]!Table423[[#All],[ID]:[Surrender]]</definedName>
  </definedNames>
  <calcPr calcId="152511"/>
</workbook>
</file>

<file path=xl/calcChain.xml><?xml version="1.0" encoding="utf-8"?>
<calcChain xmlns="http://schemas.openxmlformats.org/spreadsheetml/2006/main">
  <c r="L12" i="30" l="1"/>
  <c r="M12" i="30"/>
  <c r="N12" i="30"/>
  <c r="L13" i="30"/>
  <c r="M13" i="30"/>
  <c r="N13" i="30"/>
  <c r="L14" i="30"/>
  <c r="M14" i="30"/>
  <c r="N14" i="30"/>
  <c r="X9" i="31" l="1"/>
  <c r="K151" i="26" l="1"/>
  <c r="K149" i="26"/>
  <c r="K150" i="26"/>
  <c r="K148" i="26"/>
  <c r="F151" i="26"/>
  <c r="F152" i="26"/>
  <c r="F153" i="26"/>
  <c r="F150" i="26"/>
  <c r="J155" i="26"/>
  <c r="I155" i="26"/>
  <c r="H155" i="26"/>
  <c r="M12" i="33" l="1"/>
  <c r="D293" i="42" l="1"/>
  <c r="AD350" i="42"/>
  <c r="AC350" i="42"/>
  <c r="AB350" i="42"/>
  <c r="AA350" i="42"/>
  <c r="Y350" i="42"/>
  <c r="X350" i="42"/>
  <c r="W350" i="42"/>
  <c r="V350" i="42"/>
  <c r="U350" i="42"/>
  <c r="T350" i="42"/>
  <c r="S350" i="42"/>
  <c r="Q350" i="42"/>
  <c r="P350" i="42"/>
  <c r="O350" i="42"/>
  <c r="N350" i="42"/>
  <c r="M350" i="42"/>
  <c r="L350" i="42"/>
  <c r="K350" i="42"/>
  <c r="J350" i="42"/>
  <c r="I350" i="42"/>
  <c r="H350" i="42"/>
  <c r="G350" i="42"/>
  <c r="F350" i="42"/>
  <c r="E350" i="42"/>
  <c r="D350" i="42"/>
  <c r="C350" i="42"/>
  <c r="B350" i="42"/>
  <c r="A350" i="42"/>
  <c r="AD349" i="42"/>
  <c r="AC349" i="42"/>
  <c r="AB349" i="42"/>
  <c r="AA349" i="42"/>
  <c r="Y349" i="42"/>
  <c r="X349" i="42"/>
  <c r="W349" i="42"/>
  <c r="V349" i="42"/>
  <c r="U349" i="42"/>
  <c r="T349" i="42"/>
  <c r="S349" i="42"/>
  <c r="Q349" i="42"/>
  <c r="P349" i="42"/>
  <c r="O349" i="42"/>
  <c r="N349" i="42"/>
  <c r="M349" i="42"/>
  <c r="L349" i="42"/>
  <c r="K349" i="42"/>
  <c r="J349" i="42"/>
  <c r="I349" i="42"/>
  <c r="H349" i="42"/>
  <c r="G349" i="42"/>
  <c r="F349" i="42"/>
  <c r="E349" i="42"/>
  <c r="D349" i="42"/>
  <c r="C349" i="42"/>
  <c r="B349" i="42"/>
  <c r="A349" i="42"/>
  <c r="AD348" i="42"/>
  <c r="AC348" i="42"/>
  <c r="AB348" i="42"/>
  <c r="AA348" i="42"/>
  <c r="Y348" i="42"/>
  <c r="X348" i="42"/>
  <c r="W348" i="42"/>
  <c r="V348" i="42"/>
  <c r="U348" i="42"/>
  <c r="T348" i="42"/>
  <c r="S348" i="42"/>
  <c r="Q348" i="42"/>
  <c r="P348" i="42"/>
  <c r="O348" i="42"/>
  <c r="N348" i="42"/>
  <c r="M348" i="42"/>
  <c r="L348" i="42"/>
  <c r="K348" i="42"/>
  <c r="J348" i="42"/>
  <c r="I348" i="42"/>
  <c r="H348" i="42"/>
  <c r="G348" i="42"/>
  <c r="F348" i="42"/>
  <c r="E348" i="42"/>
  <c r="D348" i="42"/>
  <c r="C348" i="42"/>
  <c r="B348" i="42"/>
  <c r="A348" i="42"/>
  <c r="AD347" i="42"/>
  <c r="AC347" i="42"/>
  <c r="AB347" i="42"/>
  <c r="AA347" i="42"/>
  <c r="Y347" i="42"/>
  <c r="X347" i="42"/>
  <c r="W347" i="42"/>
  <c r="V347" i="42"/>
  <c r="U347" i="42"/>
  <c r="T347" i="42"/>
  <c r="S347" i="42"/>
  <c r="Q347" i="42"/>
  <c r="P347" i="42"/>
  <c r="O347" i="42"/>
  <c r="N347" i="42"/>
  <c r="M347" i="42"/>
  <c r="L347" i="42"/>
  <c r="K347" i="42"/>
  <c r="J347" i="42"/>
  <c r="I347" i="42"/>
  <c r="H347" i="42"/>
  <c r="G347" i="42"/>
  <c r="F347" i="42"/>
  <c r="E347" i="42"/>
  <c r="D347" i="42"/>
  <c r="C347" i="42"/>
  <c r="B347" i="42"/>
  <c r="A347" i="42"/>
  <c r="AD346" i="42"/>
  <c r="AC346" i="42"/>
  <c r="AB346" i="42"/>
  <c r="AA346" i="42"/>
  <c r="Y346" i="42"/>
  <c r="X346" i="42"/>
  <c r="W346" i="42"/>
  <c r="V346" i="42"/>
  <c r="U346" i="42"/>
  <c r="T346" i="42"/>
  <c r="S346" i="42"/>
  <c r="Q346" i="42"/>
  <c r="P346" i="42"/>
  <c r="O346" i="42"/>
  <c r="N346" i="42"/>
  <c r="M346" i="42"/>
  <c r="L346" i="42"/>
  <c r="K346" i="42"/>
  <c r="J346" i="42"/>
  <c r="I346" i="42"/>
  <c r="H346" i="42"/>
  <c r="G346" i="42"/>
  <c r="F346" i="42"/>
  <c r="E346" i="42"/>
  <c r="D346" i="42"/>
  <c r="C346" i="42"/>
  <c r="B346" i="42"/>
  <c r="A346" i="42"/>
  <c r="AD345" i="42"/>
  <c r="AC345" i="42"/>
  <c r="AB345" i="42"/>
  <c r="AA345" i="42"/>
  <c r="Y345" i="42"/>
  <c r="X345" i="42"/>
  <c r="W345" i="42"/>
  <c r="V345" i="42"/>
  <c r="U345" i="42"/>
  <c r="T345" i="42"/>
  <c r="S345" i="42"/>
  <c r="Q345" i="42"/>
  <c r="P345" i="42"/>
  <c r="O345" i="42"/>
  <c r="N345" i="42"/>
  <c r="M345" i="42"/>
  <c r="L345" i="42"/>
  <c r="K345" i="42"/>
  <c r="J345" i="42"/>
  <c r="I345" i="42"/>
  <c r="H345" i="42"/>
  <c r="G345" i="42"/>
  <c r="F345" i="42"/>
  <c r="E345" i="42"/>
  <c r="D345" i="42"/>
  <c r="C345" i="42"/>
  <c r="B345" i="42"/>
  <c r="A345" i="42"/>
  <c r="AD344" i="42"/>
  <c r="AC344" i="42"/>
  <c r="AB344" i="42"/>
  <c r="AA344" i="42"/>
  <c r="Y344" i="42"/>
  <c r="X344" i="42"/>
  <c r="W344" i="42"/>
  <c r="V344" i="42"/>
  <c r="U344" i="42"/>
  <c r="T344" i="42"/>
  <c r="S344" i="42"/>
  <c r="Q344" i="42"/>
  <c r="P344" i="42"/>
  <c r="O344" i="42"/>
  <c r="N344" i="42"/>
  <c r="M344" i="42"/>
  <c r="L344" i="42"/>
  <c r="K344" i="42"/>
  <c r="J344" i="42"/>
  <c r="I344" i="42"/>
  <c r="H344" i="42"/>
  <c r="G344" i="42"/>
  <c r="F344" i="42"/>
  <c r="E344" i="42"/>
  <c r="D344" i="42"/>
  <c r="C344" i="42"/>
  <c r="B344" i="42"/>
  <c r="A344" i="42"/>
  <c r="AD343" i="42"/>
  <c r="AB343" i="42"/>
  <c r="AA343" i="42"/>
  <c r="Y343" i="42"/>
  <c r="X343" i="42"/>
  <c r="W343" i="42"/>
  <c r="V343" i="42"/>
  <c r="U343" i="42"/>
  <c r="T343" i="42"/>
  <c r="S343" i="42"/>
  <c r="Q343" i="42"/>
  <c r="P343" i="42"/>
  <c r="O343" i="42"/>
  <c r="N343" i="42"/>
  <c r="M343" i="42"/>
  <c r="L343" i="42"/>
  <c r="K343" i="42"/>
  <c r="J343" i="42"/>
  <c r="I343" i="42"/>
  <c r="H343" i="42"/>
  <c r="G343" i="42"/>
  <c r="F343" i="42"/>
  <c r="E343" i="42"/>
  <c r="D343" i="42"/>
  <c r="C343" i="42"/>
  <c r="B343" i="42"/>
  <c r="A343" i="42"/>
  <c r="AD342" i="42"/>
  <c r="AC342" i="42"/>
  <c r="AB342" i="42"/>
  <c r="AA342" i="42"/>
  <c r="Y342" i="42"/>
  <c r="W342" i="42"/>
  <c r="V342" i="42"/>
  <c r="U342" i="42"/>
  <c r="T342" i="42"/>
  <c r="Q342" i="42"/>
  <c r="P342" i="42"/>
  <c r="O342" i="42"/>
  <c r="N342" i="42"/>
  <c r="M342" i="42"/>
  <c r="L342" i="42"/>
  <c r="K342" i="42"/>
  <c r="J342" i="42"/>
  <c r="I342" i="42"/>
  <c r="H342" i="42"/>
  <c r="G342" i="42"/>
  <c r="F342" i="42"/>
  <c r="E342" i="42"/>
  <c r="D342" i="42"/>
  <c r="C342" i="42"/>
  <c r="B342" i="42"/>
  <c r="A342" i="42"/>
  <c r="AD341" i="42"/>
  <c r="AC341" i="42"/>
  <c r="AB341" i="42"/>
  <c r="AA341" i="42"/>
  <c r="Y341" i="42"/>
  <c r="X341" i="42"/>
  <c r="W341" i="42"/>
  <c r="V341" i="42"/>
  <c r="U341" i="42"/>
  <c r="T341" i="42"/>
  <c r="S341" i="42"/>
  <c r="Q341" i="42"/>
  <c r="P341" i="42"/>
  <c r="O341" i="42"/>
  <c r="N341" i="42"/>
  <c r="M341" i="42"/>
  <c r="L341" i="42"/>
  <c r="K341" i="42"/>
  <c r="J341" i="42"/>
  <c r="I341" i="42"/>
  <c r="H341" i="42"/>
  <c r="G341" i="42"/>
  <c r="F341" i="42"/>
  <c r="E341" i="42"/>
  <c r="D341" i="42"/>
  <c r="C341" i="42"/>
  <c r="B341" i="42"/>
  <c r="A341" i="42"/>
  <c r="AD340" i="42"/>
  <c r="AC340" i="42"/>
  <c r="AB340" i="42"/>
  <c r="AA340" i="42"/>
  <c r="Y340" i="42"/>
  <c r="X340" i="42"/>
  <c r="W340" i="42"/>
  <c r="V340" i="42"/>
  <c r="U340" i="42"/>
  <c r="T340" i="42"/>
  <c r="S340" i="42"/>
  <c r="Q340" i="42"/>
  <c r="P340" i="42"/>
  <c r="O340" i="42"/>
  <c r="N340" i="42"/>
  <c r="M340" i="42"/>
  <c r="L340" i="42"/>
  <c r="K340" i="42"/>
  <c r="J340" i="42"/>
  <c r="I340" i="42"/>
  <c r="H340" i="42"/>
  <c r="G340" i="42"/>
  <c r="F340" i="42"/>
  <c r="E340" i="42"/>
  <c r="D340" i="42"/>
  <c r="C340" i="42"/>
  <c r="B340" i="42"/>
  <c r="A340" i="42"/>
  <c r="AD339" i="42"/>
  <c r="AC339" i="42"/>
  <c r="AB339" i="42"/>
  <c r="AA339" i="42"/>
  <c r="Y339" i="42"/>
  <c r="X339" i="42"/>
  <c r="W339" i="42"/>
  <c r="V339" i="42"/>
  <c r="U339" i="42"/>
  <c r="T339" i="42"/>
  <c r="Q339" i="42"/>
  <c r="P339" i="42"/>
  <c r="O339" i="42"/>
  <c r="N339" i="42"/>
  <c r="M339" i="42"/>
  <c r="L339" i="42"/>
  <c r="K339" i="42"/>
  <c r="J339" i="42"/>
  <c r="I339" i="42"/>
  <c r="H339" i="42"/>
  <c r="G339" i="42"/>
  <c r="F339" i="42"/>
  <c r="E339" i="42"/>
  <c r="D339" i="42"/>
  <c r="C339" i="42"/>
  <c r="B339" i="42"/>
  <c r="A339" i="42"/>
  <c r="AD338" i="42"/>
  <c r="AC338" i="42"/>
  <c r="AB338" i="42"/>
  <c r="AA338" i="42"/>
  <c r="Y338" i="42"/>
  <c r="X338" i="42"/>
  <c r="W338" i="42"/>
  <c r="V338" i="42"/>
  <c r="U338" i="42"/>
  <c r="T338" i="42"/>
  <c r="S338" i="42"/>
  <c r="Q338" i="42"/>
  <c r="P338" i="42"/>
  <c r="O338" i="42"/>
  <c r="N338" i="42"/>
  <c r="M338" i="42"/>
  <c r="L338" i="42"/>
  <c r="K338" i="42"/>
  <c r="J338" i="42"/>
  <c r="I338" i="42"/>
  <c r="H338" i="42"/>
  <c r="G338" i="42"/>
  <c r="F338" i="42"/>
  <c r="E338" i="42"/>
  <c r="D338" i="42"/>
  <c r="C338" i="42"/>
  <c r="B338" i="42"/>
  <c r="A338" i="42"/>
  <c r="AD337" i="42"/>
  <c r="AC337" i="42"/>
  <c r="AB337" i="42"/>
  <c r="AA337" i="42"/>
  <c r="Y337" i="42"/>
  <c r="X337" i="42"/>
  <c r="W337" i="42"/>
  <c r="V337" i="42"/>
  <c r="U337" i="42"/>
  <c r="T337" i="42"/>
  <c r="S337" i="42"/>
  <c r="Q337" i="42"/>
  <c r="P337" i="42"/>
  <c r="O337" i="42"/>
  <c r="N337" i="42"/>
  <c r="M337" i="42"/>
  <c r="L337" i="42"/>
  <c r="K337" i="42"/>
  <c r="J337" i="42"/>
  <c r="I337" i="42"/>
  <c r="H337" i="42"/>
  <c r="G337" i="42"/>
  <c r="F337" i="42"/>
  <c r="E337" i="42"/>
  <c r="D337" i="42"/>
  <c r="C337" i="42"/>
  <c r="B337" i="42"/>
  <c r="A337" i="42"/>
  <c r="AD336" i="42"/>
  <c r="AC336" i="42"/>
  <c r="AB336" i="42"/>
  <c r="AA336" i="42"/>
  <c r="Y336" i="42"/>
  <c r="X336" i="42"/>
  <c r="W336" i="42"/>
  <c r="V336" i="42"/>
  <c r="U336" i="42"/>
  <c r="T336" i="42"/>
  <c r="S336" i="42"/>
  <c r="Q336" i="42"/>
  <c r="P336" i="42"/>
  <c r="O336" i="42"/>
  <c r="N336" i="42"/>
  <c r="M336" i="42"/>
  <c r="L336" i="42"/>
  <c r="K336" i="42"/>
  <c r="J336" i="42"/>
  <c r="I336" i="42"/>
  <c r="H336" i="42"/>
  <c r="G336" i="42"/>
  <c r="F336" i="42"/>
  <c r="E336" i="42"/>
  <c r="D336" i="42"/>
  <c r="C336" i="42"/>
  <c r="B336" i="42"/>
  <c r="A336" i="42"/>
  <c r="AD335" i="42"/>
  <c r="AC335" i="42"/>
  <c r="AB335" i="42"/>
  <c r="AA335" i="42"/>
  <c r="Y335" i="42"/>
  <c r="X335" i="42"/>
  <c r="W335" i="42"/>
  <c r="V335" i="42"/>
  <c r="U335" i="42"/>
  <c r="T335" i="42"/>
  <c r="S335" i="42"/>
  <c r="Q335" i="42"/>
  <c r="P335" i="42"/>
  <c r="O335" i="42"/>
  <c r="N335" i="42"/>
  <c r="M335" i="42"/>
  <c r="L335" i="42"/>
  <c r="K335" i="42"/>
  <c r="J335" i="42"/>
  <c r="I335" i="42"/>
  <c r="H335" i="42"/>
  <c r="G335" i="42"/>
  <c r="F335" i="42"/>
  <c r="E335" i="42"/>
  <c r="D335" i="42"/>
  <c r="C335" i="42"/>
  <c r="B335" i="42"/>
  <c r="A335" i="42"/>
  <c r="AD334" i="42"/>
  <c r="AC334" i="42"/>
  <c r="AB334" i="42"/>
  <c r="AA334" i="42"/>
  <c r="Y334" i="42"/>
  <c r="X334" i="42"/>
  <c r="W334" i="42"/>
  <c r="V334" i="42"/>
  <c r="U334" i="42"/>
  <c r="T334" i="42"/>
  <c r="S334" i="42"/>
  <c r="Q334" i="42"/>
  <c r="P334" i="42"/>
  <c r="O334" i="42"/>
  <c r="N334" i="42"/>
  <c r="M334" i="42"/>
  <c r="L334" i="42"/>
  <c r="K334" i="42"/>
  <c r="J334" i="42"/>
  <c r="I334" i="42"/>
  <c r="H334" i="42"/>
  <c r="G334" i="42"/>
  <c r="F334" i="42"/>
  <c r="E334" i="42"/>
  <c r="D334" i="42"/>
  <c r="C334" i="42"/>
  <c r="B334" i="42"/>
  <c r="A334" i="42"/>
  <c r="AD333" i="42"/>
  <c r="AC333" i="42"/>
  <c r="AB333" i="42"/>
  <c r="AA333" i="42"/>
  <c r="Y333" i="42"/>
  <c r="X333" i="42"/>
  <c r="W333" i="42"/>
  <c r="V333" i="42"/>
  <c r="U333" i="42"/>
  <c r="T333" i="42"/>
  <c r="S333" i="42"/>
  <c r="Q333" i="42"/>
  <c r="P333" i="42"/>
  <c r="O333" i="42"/>
  <c r="N333" i="42"/>
  <c r="M333" i="42"/>
  <c r="L333" i="42"/>
  <c r="K333" i="42"/>
  <c r="J333" i="42"/>
  <c r="I333" i="42"/>
  <c r="H333" i="42"/>
  <c r="G333" i="42"/>
  <c r="F333" i="42"/>
  <c r="E333" i="42"/>
  <c r="D333" i="42"/>
  <c r="C333" i="42"/>
  <c r="B333" i="42"/>
  <c r="A333" i="42"/>
  <c r="AD332" i="42"/>
  <c r="AC332" i="42"/>
  <c r="AB332" i="42"/>
  <c r="AA332" i="42"/>
  <c r="Y332" i="42"/>
  <c r="X332" i="42"/>
  <c r="W332" i="42"/>
  <c r="V332" i="42"/>
  <c r="U332" i="42"/>
  <c r="T332" i="42"/>
  <c r="S332" i="42"/>
  <c r="Q332" i="42"/>
  <c r="P332" i="42"/>
  <c r="O332" i="42"/>
  <c r="N332" i="42"/>
  <c r="M332" i="42"/>
  <c r="L332" i="42"/>
  <c r="K332" i="42"/>
  <c r="J332" i="42"/>
  <c r="I332" i="42"/>
  <c r="H332" i="42"/>
  <c r="G332" i="42"/>
  <c r="F332" i="42"/>
  <c r="E332" i="42"/>
  <c r="D332" i="42"/>
  <c r="C332" i="42"/>
  <c r="B332" i="42"/>
  <c r="A332" i="42"/>
  <c r="AD331" i="42"/>
  <c r="AC331" i="42"/>
  <c r="AB331" i="42"/>
  <c r="AA331" i="42"/>
  <c r="Y331" i="42"/>
  <c r="X331" i="42"/>
  <c r="W331" i="42"/>
  <c r="V331" i="42"/>
  <c r="U331" i="42"/>
  <c r="T331" i="42"/>
  <c r="S331" i="42"/>
  <c r="Q331" i="42"/>
  <c r="P331" i="42"/>
  <c r="O331" i="42"/>
  <c r="N331" i="42"/>
  <c r="M331" i="42"/>
  <c r="L331" i="42"/>
  <c r="K331" i="42"/>
  <c r="J331" i="42"/>
  <c r="I331" i="42"/>
  <c r="H331" i="42"/>
  <c r="G331" i="42"/>
  <c r="F331" i="42"/>
  <c r="E331" i="42"/>
  <c r="D331" i="42"/>
  <c r="C331" i="42"/>
  <c r="B331" i="42"/>
  <c r="A331" i="42"/>
  <c r="AD330" i="42"/>
  <c r="AC330" i="42"/>
  <c r="AB330" i="42"/>
  <c r="AA330" i="42"/>
  <c r="Y330" i="42"/>
  <c r="X330" i="42"/>
  <c r="W330" i="42"/>
  <c r="V330" i="42"/>
  <c r="U330" i="42"/>
  <c r="T330" i="42"/>
  <c r="S330" i="42"/>
  <c r="Q330" i="42"/>
  <c r="P330" i="42"/>
  <c r="O330" i="42"/>
  <c r="N330" i="42"/>
  <c r="M330" i="42"/>
  <c r="L330" i="42"/>
  <c r="K330" i="42"/>
  <c r="J330" i="42"/>
  <c r="I330" i="42"/>
  <c r="H330" i="42"/>
  <c r="G330" i="42"/>
  <c r="F330" i="42"/>
  <c r="E330" i="42"/>
  <c r="D330" i="42"/>
  <c r="C330" i="42"/>
  <c r="B330" i="42"/>
  <c r="A330" i="42"/>
  <c r="AD329" i="42"/>
  <c r="AC329" i="42"/>
  <c r="AB329" i="42"/>
  <c r="AA329" i="42"/>
  <c r="Y329" i="42"/>
  <c r="X329" i="42"/>
  <c r="W329" i="42"/>
  <c r="V329" i="42"/>
  <c r="U329" i="42"/>
  <c r="T329" i="42"/>
  <c r="S329" i="42"/>
  <c r="Q329" i="42"/>
  <c r="P329" i="42"/>
  <c r="O329" i="42"/>
  <c r="N329" i="42"/>
  <c r="M329" i="42"/>
  <c r="L329" i="42"/>
  <c r="K329" i="42"/>
  <c r="J329" i="42"/>
  <c r="I329" i="42"/>
  <c r="H329" i="42"/>
  <c r="G329" i="42"/>
  <c r="F329" i="42"/>
  <c r="E329" i="42"/>
  <c r="D329" i="42"/>
  <c r="C329" i="42"/>
  <c r="B329" i="42"/>
  <c r="A329" i="42"/>
  <c r="AD328" i="42"/>
  <c r="AC328" i="42"/>
  <c r="AB328" i="42"/>
  <c r="AA328" i="42"/>
  <c r="Y328" i="42"/>
  <c r="X328" i="42"/>
  <c r="W328" i="42"/>
  <c r="V328" i="42"/>
  <c r="U328" i="42"/>
  <c r="T328" i="42"/>
  <c r="S328" i="42"/>
  <c r="Q328" i="42"/>
  <c r="P328" i="42"/>
  <c r="O328" i="42"/>
  <c r="N328" i="42"/>
  <c r="M328" i="42"/>
  <c r="L328" i="42"/>
  <c r="K328" i="42"/>
  <c r="J328" i="42"/>
  <c r="I328" i="42"/>
  <c r="H328" i="42"/>
  <c r="G328" i="42"/>
  <c r="F328" i="42"/>
  <c r="E328" i="42"/>
  <c r="D328" i="42"/>
  <c r="C328" i="42"/>
  <c r="B328" i="42"/>
  <c r="A328" i="42"/>
  <c r="AD327" i="42"/>
  <c r="AB327" i="42"/>
  <c r="AA327" i="42"/>
  <c r="Y327" i="42"/>
  <c r="X327" i="42"/>
  <c r="W327" i="42"/>
  <c r="V327" i="42"/>
  <c r="U327" i="42"/>
  <c r="T327" i="42"/>
  <c r="S327" i="42"/>
  <c r="Q327" i="42"/>
  <c r="P327" i="42"/>
  <c r="O327" i="42"/>
  <c r="N327" i="42"/>
  <c r="M327" i="42"/>
  <c r="L327" i="42"/>
  <c r="K327" i="42"/>
  <c r="J327" i="42"/>
  <c r="I327" i="42"/>
  <c r="H327" i="42"/>
  <c r="G327" i="42"/>
  <c r="F327" i="42"/>
  <c r="E327" i="42"/>
  <c r="D327" i="42"/>
  <c r="C327" i="42"/>
  <c r="B327" i="42"/>
  <c r="A327" i="42"/>
  <c r="AD326" i="42"/>
  <c r="AC326" i="42"/>
  <c r="AB326" i="42"/>
  <c r="AA326" i="42"/>
  <c r="Y326" i="42"/>
  <c r="X326" i="42"/>
  <c r="W326" i="42"/>
  <c r="V326" i="42"/>
  <c r="U326" i="42"/>
  <c r="T326" i="42"/>
  <c r="S326" i="42"/>
  <c r="Q326" i="42"/>
  <c r="P326" i="42"/>
  <c r="O326" i="42"/>
  <c r="N326" i="42"/>
  <c r="M326" i="42"/>
  <c r="L326" i="42"/>
  <c r="K326" i="42"/>
  <c r="J326" i="42"/>
  <c r="I326" i="42"/>
  <c r="H326" i="42"/>
  <c r="G326" i="42"/>
  <c r="F326" i="42"/>
  <c r="E326" i="42"/>
  <c r="D326" i="42"/>
  <c r="C326" i="42"/>
  <c r="B326" i="42"/>
  <c r="A326" i="42"/>
  <c r="AD325" i="42"/>
  <c r="AC325" i="42"/>
  <c r="AB325" i="42"/>
  <c r="AA325" i="42"/>
  <c r="Y325" i="42"/>
  <c r="X325" i="42"/>
  <c r="W325" i="42"/>
  <c r="V325" i="42"/>
  <c r="U325" i="42"/>
  <c r="T325" i="42"/>
  <c r="S325" i="42"/>
  <c r="Q325" i="42"/>
  <c r="P325" i="42"/>
  <c r="O325" i="42"/>
  <c r="N325" i="42"/>
  <c r="M325" i="42"/>
  <c r="L325" i="42"/>
  <c r="K325" i="42"/>
  <c r="J325" i="42"/>
  <c r="I325" i="42"/>
  <c r="H325" i="42"/>
  <c r="G325" i="42"/>
  <c r="F325" i="42"/>
  <c r="E325" i="42"/>
  <c r="D325" i="42"/>
  <c r="C325" i="42"/>
  <c r="B325" i="42"/>
  <c r="A325" i="42"/>
  <c r="AD324" i="42"/>
  <c r="AC324" i="42"/>
  <c r="AB324" i="42"/>
  <c r="AA324" i="42"/>
  <c r="Y324" i="42"/>
  <c r="X324" i="42"/>
  <c r="W324" i="42"/>
  <c r="V324" i="42"/>
  <c r="U324" i="42"/>
  <c r="T324" i="42"/>
  <c r="S324" i="42"/>
  <c r="Q324" i="42"/>
  <c r="P324" i="42"/>
  <c r="O324" i="42"/>
  <c r="N324" i="42"/>
  <c r="M324" i="42"/>
  <c r="L324" i="42"/>
  <c r="K324" i="42"/>
  <c r="J324" i="42"/>
  <c r="I324" i="42"/>
  <c r="H324" i="42"/>
  <c r="G324" i="42"/>
  <c r="F324" i="42"/>
  <c r="E324" i="42"/>
  <c r="D324" i="42"/>
  <c r="C324" i="42"/>
  <c r="B324" i="42"/>
  <c r="A324" i="42"/>
  <c r="AD323" i="42"/>
  <c r="AC323" i="42"/>
  <c r="AB323" i="42"/>
  <c r="AA323" i="42"/>
  <c r="Y323" i="42"/>
  <c r="X323" i="42"/>
  <c r="W323" i="42"/>
  <c r="V323" i="42"/>
  <c r="U323" i="42"/>
  <c r="T323" i="42"/>
  <c r="S323" i="42"/>
  <c r="Q323" i="42"/>
  <c r="P323" i="42"/>
  <c r="O323" i="42"/>
  <c r="N323" i="42"/>
  <c r="M323" i="42"/>
  <c r="L323" i="42"/>
  <c r="K323" i="42"/>
  <c r="J323" i="42"/>
  <c r="I323" i="42"/>
  <c r="H323" i="42"/>
  <c r="G323" i="42"/>
  <c r="F323" i="42"/>
  <c r="E323" i="42"/>
  <c r="D323" i="42"/>
  <c r="C323" i="42"/>
  <c r="B323" i="42"/>
  <c r="A323" i="42"/>
  <c r="AD322" i="42"/>
  <c r="AC322" i="42"/>
  <c r="AB322" i="42"/>
  <c r="AA322" i="42"/>
  <c r="Y322" i="42"/>
  <c r="X322" i="42"/>
  <c r="W322" i="42"/>
  <c r="V322" i="42"/>
  <c r="U322" i="42"/>
  <c r="T322" i="42"/>
  <c r="S322" i="42"/>
  <c r="Q322" i="42"/>
  <c r="P322" i="42"/>
  <c r="O322" i="42"/>
  <c r="N322" i="42"/>
  <c r="M322" i="42"/>
  <c r="L322" i="42"/>
  <c r="K322" i="42"/>
  <c r="J322" i="42"/>
  <c r="I322" i="42"/>
  <c r="H322" i="42"/>
  <c r="G322" i="42"/>
  <c r="F322" i="42"/>
  <c r="E322" i="42"/>
  <c r="D322" i="42"/>
  <c r="C322" i="42"/>
  <c r="B322" i="42"/>
  <c r="A322" i="42"/>
  <c r="AD321" i="42"/>
  <c r="AC321" i="42"/>
  <c r="AB321" i="42"/>
  <c r="AA321" i="42"/>
  <c r="Y321" i="42"/>
  <c r="X321" i="42"/>
  <c r="W321" i="42"/>
  <c r="V321" i="42"/>
  <c r="U321" i="42"/>
  <c r="T321" i="42"/>
  <c r="S321" i="42"/>
  <c r="Q321" i="42"/>
  <c r="P321" i="42"/>
  <c r="O321" i="42"/>
  <c r="N321" i="42"/>
  <c r="M321" i="42"/>
  <c r="L321" i="42"/>
  <c r="K321" i="42"/>
  <c r="J321" i="42"/>
  <c r="I321" i="42"/>
  <c r="H321" i="42"/>
  <c r="G321" i="42"/>
  <c r="F321" i="42"/>
  <c r="E321" i="42"/>
  <c r="D321" i="42"/>
  <c r="C321" i="42"/>
  <c r="B321" i="42"/>
  <c r="A321" i="42"/>
  <c r="AD320" i="42"/>
  <c r="AC320" i="42"/>
  <c r="AB320" i="42"/>
  <c r="AA320" i="42"/>
  <c r="Y320" i="42"/>
  <c r="X320" i="42"/>
  <c r="W320" i="42"/>
  <c r="V320" i="42"/>
  <c r="U320" i="42"/>
  <c r="T320" i="42"/>
  <c r="S320" i="42"/>
  <c r="Q320" i="42"/>
  <c r="P320" i="42"/>
  <c r="O320" i="42"/>
  <c r="N320" i="42"/>
  <c r="M320" i="42"/>
  <c r="L320" i="42"/>
  <c r="K320" i="42"/>
  <c r="J320" i="42"/>
  <c r="I320" i="42"/>
  <c r="H320" i="42"/>
  <c r="G320" i="42"/>
  <c r="F320" i="42"/>
  <c r="E320" i="42"/>
  <c r="D320" i="42"/>
  <c r="C320" i="42"/>
  <c r="B320" i="42"/>
  <c r="A320" i="42"/>
  <c r="AD319" i="42"/>
  <c r="AC319" i="42"/>
  <c r="AB319" i="42"/>
  <c r="AA319" i="42"/>
  <c r="Y319" i="42"/>
  <c r="X319" i="42"/>
  <c r="W319" i="42"/>
  <c r="V319" i="42"/>
  <c r="U319" i="42"/>
  <c r="T319" i="42"/>
  <c r="S319" i="42"/>
  <c r="Q319" i="42"/>
  <c r="P319" i="42"/>
  <c r="O319" i="42"/>
  <c r="N319" i="42"/>
  <c r="M319" i="42"/>
  <c r="L319" i="42"/>
  <c r="K319" i="42"/>
  <c r="J319" i="42"/>
  <c r="I319" i="42"/>
  <c r="H319" i="42"/>
  <c r="G319" i="42"/>
  <c r="F319" i="42"/>
  <c r="E319" i="42"/>
  <c r="D319" i="42"/>
  <c r="C319" i="42"/>
  <c r="B319" i="42"/>
  <c r="A319" i="42"/>
  <c r="AD318" i="42"/>
  <c r="AC318" i="42"/>
  <c r="AB318" i="42"/>
  <c r="AA318" i="42"/>
  <c r="Y318" i="42"/>
  <c r="X318" i="42"/>
  <c r="W318" i="42"/>
  <c r="V318" i="42"/>
  <c r="U318" i="42"/>
  <c r="T318" i="42"/>
  <c r="S318" i="42"/>
  <c r="Q318" i="42"/>
  <c r="P318" i="42"/>
  <c r="O318" i="42"/>
  <c r="N318" i="42"/>
  <c r="M318" i="42"/>
  <c r="L318" i="42"/>
  <c r="K318" i="42"/>
  <c r="J318" i="42"/>
  <c r="I318" i="42"/>
  <c r="H318" i="42"/>
  <c r="G318" i="42"/>
  <c r="F318" i="42"/>
  <c r="E318" i="42"/>
  <c r="D318" i="42"/>
  <c r="C318" i="42"/>
  <c r="B318" i="42"/>
  <c r="A318" i="42"/>
  <c r="AD317" i="42"/>
  <c r="AC317" i="42"/>
  <c r="AB317" i="42"/>
  <c r="AA317" i="42"/>
  <c r="Z317" i="42"/>
  <c r="Y317" i="42"/>
  <c r="X317" i="42"/>
  <c r="W317" i="42"/>
  <c r="V317" i="42"/>
  <c r="U317" i="42"/>
  <c r="T317" i="42"/>
  <c r="S317" i="42"/>
  <c r="Q317" i="42"/>
  <c r="P317" i="42"/>
  <c r="O317" i="42"/>
  <c r="N317" i="42"/>
  <c r="M317" i="42"/>
  <c r="L317" i="42"/>
  <c r="K317" i="42"/>
  <c r="J317" i="42"/>
  <c r="I317" i="42"/>
  <c r="H317" i="42"/>
  <c r="G317" i="42"/>
  <c r="F317" i="42"/>
  <c r="E317" i="42"/>
  <c r="D317" i="42"/>
  <c r="C317" i="42"/>
  <c r="B317" i="42"/>
  <c r="A317" i="42"/>
  <c r="AD316" i="42"/>
  <c r="AC316" i="42"/>
  <c r="AB316" i="42"/>
  <c r="AA316" i="42"/>
  <c r="Y316" i="42"/>
  <c r="X316" i="42"/>
  <c r="W316" i="42"/>
  <c r="V316" i="42"/>
  <c r="U316" i="42"/>
  <c r="T316" i="42"/>
  <c r="S316" i="42"/>
  <c r="Q316" i="42"/>
  <c r="P316" i="42"/>
  <c r="O316" i="42"/>
  <c r="N316" i="42"/>
  <c r="M316" i="42"/>
  <c r="L316" i="42"/>
  <c r="K316" i="42"/>
  <c r="J316" i="42"/>
  <c r="I316" i="42"/>
  <c r="H316" i="42"/>
  <c r="G316" i="42"/>
  <c r="F316" i="42"/>
  <c r="E316" i="42"/>
  <c r="D316" i="42"/>
  <c r="C316" i="42"/>
  <c r="B316" i="42"/>
  <c r="A316" i="42"/>
  <c r="AD315" i="42"/>
  <c r="AC315" i="42"/>
  <c r="AB315" i="42"/>
  <c r="AA315" i="42"/>
  <c r="Y315" i="42"/>
  <c r="X315" i="42"/>
  <c r="W315" i="42"/>
  <c r="V315" i="42"/>
  <c r="U315" i="42"/>
  <c r="T315" i="42"/>
  <c r="S315" i="42"/>
  <c r="Q315" i="42"/>
  <c r="P315" i="42"/>
  <c r="O315" i="42"/>
  <c r="N315" i="42"/>
  <c r="M315" i="42"/>
  <c r="L315" i="42"/>
  <c r="K315" i="42"/>
  <c r="J315" i="42"/>
  <c r="I315" i="42"/>
  <c r="H315" i="42"/>
  <c r="G315" i="42"/>
  <c r="F315" i="42"/>
  <c r="E315" i="42"/>
  <c r="D315" i="42"/>
  <c r="C315" i="42"/>
  <c r="B315" i="42"/>
  <c r="A315" i="42"/>
  <c r="AD314" i="42"/>
  <c r="AB314" i="42"/>
  <c r="AA314" i="42"/>
  <c r="Y314" i="42"/>
  <c r="X314" i="42"/>
  <c r="W314" i="42"/>
  <c r="V314" i="42"/>
  <c r="T314" i="42"/>
  <c r="S314" i="42"/>
  <c r="Q314" i="42"/>
  <c r="P314" i="42"/>
  <c r="O314" i="42"/>
  <c r="N314" i="42"/>
  <c r="M314" i="42"/>
  <c r="L314" i="42"/>
  <c r="K314" i="42"/>
  <c r="J314" i="42"/>
  <c r="I314" i="42"/>
  <c r="H314" i="42"/>
  <c r="G314" i="42"/>
  <c r="F314" i="42"/>
  <c r="E314" i="42"/>
  <c r="D314" i="42"/>
  <c r="C314" i="42"/>
  <c r="B314" i="42"/>
  <c r="A314" i="42"/>
  <c r="AD313" i="42"/>
  <c r="AB313" i="42"/>
  <c r="AA313" i="42"/>
  <c r="Y313" i="42"/>
  <c r="X313" i="42"/>
  <c r="W313" i="42"/>
  <c r="V313" i="42"/>
  <c r="U313" i="42"/>
  <c r="T313" i="42"/>
  <c r="S313" i="42"/>
  <c r="Q313" i="42"/>
  <c r="P313" i="42"/>
  <c r="O313" i="42"/>
  <c r="N313" i="42"/>
  <c r="M313" i="42"/>
  <c r="L313" i="42"/>
  <c r="K313" i="42"/>
  <c r="J313" i="42"/>
  <c r="I313" i="42"/>
  <c r="H313" i="42"/>
  <c r="G313" i="42"/>
  <c r="F313" i="42"/>
  <c r="E313" i="42"/>
  <c r="D313" i="42"/>
  <c r="C313" i="42"/>
  <c r="B313" i="42"/>
  <c r="A313" i="42"/>
  <c r="AD312" i="42"/>
  <c r="AC312" i="42"/>
  <c r="AB312" i="42"/>
  <c r="AA312" i="42"/>
  <c r="Y312" i="42"/>
  <c r="X312" i="42"/>
  <c r="W312" i="42"/>
  <c r="V312" i="42"/>
  <c r="U312" i="42"/>
  <c r="T312" i="42"/>
  <c r="S312" i="42"/>
  <c r="Q312" i="42"/>
  <c r="P312" i="42"/>
  <c r="O312" i="42"/>
  <c r="N312" i="42"/>
  <c r="M312" i="42"/>
  <c r="L312" i="42"/>
  <c r="K312" i="42"/>
  <c r="J312" i="42"/>
  <c r="I312" i="42"/>
  <c r="H312" i="42"/>
  <c r="G312" i="42"/>
  <c r="F312" i="42"/>
  <c r="E312" i="42"/>
  <c r="D312" i="42"/>
  <c r="C312" i="42"/>
  <c r="B312" i="42"/>
  <c r="A312" i="42"/>
  <c r="AD311" i="42"/>
  <c r="AC311" i="42"/>
  <c r="AB311" i="42"/>
  <c r="AA311" i="42"/>
  <c r="Y311" i="42"/>
  <c r="X311" i="42"/>
  <c r="W311" i="42"/>
  <c r="V311" i="42"/>
  <c r="U311" i="42"/>
  <c r="T311" i="42"/>
  <c r="S311" i="42"/>
  <c r="Q311" i="42"/>
  <c r="P311" i="42"/>
  <c r="O311" i="42"/>
  <c r="N311" i="42"/>
  <c r="M311" i="42"/>
  <c r="L311" i="42"/>
  <c r="K311" i="42"/>
  <c r="J311" i="42"/>
  <c r="I311" i="42"/>
  <c r="H311" i="42"/>
  <c r="G311" i="42"/>
  <c r="F311" i="42"/>
  <c r="E311" i="42"/>
  <c r="D311" i="42"/>
  <c r="C311" i="42"/>
  <c r="B311" i="42"/>
  <c r="A311" i="42"/>
  <c r="AD310" i="42"/>
  <c r="AC310" i="42"/>
  <c r="AB310" i="42"/>
  <c r="AA310" i="42"/>
  <c r="Y310" i="42"/>
  <c r="X310" i="42"/>
  <c r="W310" i="42"/>
  <c r="V310" i="42"/>
  <c r="U310" i="42"/>
  <c r="T310" i="42"/>
  <c r="S310" i="42"/>
  <c r="Q310" i="42"/>
  <c r="P310" i="42"/>
  <c r="O310" i="42"/>
  <c r="N310" i="42"/>
  <c r="M310" i="42"/>
  <c r="L310" i="42"/>
  <c r="K310" i="42"/>
  <c r="J310" i="42"/>
  <c r="I310" i="42"/>
  <c r="H310" i="42"/>
  <c r="G310" i="42"/>
  <c r="F310" i="42"/>
  <c r="E310" i="42"/>
  <c r="D310" i="42"/>
  <c r="C310" i="42"/>
  <c r="B310" i="42"/>
  <c r="A310" i="42"/>
  <c r="AD309" i="42"/>
  <c r="AC309" i="42"/>
  <c r="AB309" i="42"/>
  <c r="AA309" i="42"/>
  <c r="Y309" i="42"/>
  <c r="X309" i="42"/>
  <c r="W309" i="42"/>
  <c r="V309" i="42"/>
  <c r="U309" i="42"/>
  <c r="T309" i="42"/>
  <c r="S309" i="42"/>
  <c r="Q309" i="42"/>
  <c r="P309" i="42"/>
  <c r="O309" i="42"/>
  <c r="N309" i="42"/>
  <c r="M309" i="42"/>
  <c r="L309" i="42"/>
  <c r="K309" i="42"/>
  <c r="J309" i="42"/>
  <c r="I309" i="42"/>
  <c r="H309" i="42"/>
  <c r="G309" i="42"/>
  <c r="F309" i="42"/>
  <c r="E309" i="42"/>
  <c r="D309" i="42"/>
  <c r="C309" i="42"/>
  <c r="B309" i="42"/>
  <c r="A309" i="42"/>
  <c r="AD308" i="42"/>
  <c r="AC308" i="42"/>
  <c r="AB308" i="42"/>
  <c r="AA308" i="42"/>
  <c r="Y308" i="42"/>
  <c r="X308" i="42"/>
  <c r="W308" i="42"/>
  <c r="V308" i="42"/>
  <c r="U308" i="42"/>
  <c r="T308" i="42"/>
  <c r="S308" i="42"/>
  <c r="Q308" i="42"/>
  <c r="P308" i="42"/>
  <c r="O308" i="42"/>
  <c r="N308" i="42"/>
  <c r="M308" i="42"/>
  <c r="L308" i="42"/>
  <c r="K308" i="42"/>
  <c r="J308" i="42"/>
  <c r="I308" i="42"/>
  <c r="H308" i="42"/>
  <c r="G308" i="42"/>
  <c r="F308" i="42"/>
  <c r="E308" i="42"/>
  <c r="D308" i="42"/>
  <c r="C308" i="42"/>
  <c r="B308" i="42"/>
  <c r="A308" i="42"/>
  <c r="AD307" i="42"/>
  <c r="AC307" i="42"/>
  <c r="AB307" i="42"/>
  <c r="AA307" i="42"/>
  <c r="Y307" i="42"/>
  <c r="X307" i="42"/>
  <c r="W307" i="42"/>
  <c r="V307" i="42"/>
  <c r="U307" i="42"/>
  <c r="T307" i="42"/>
  <c r="S307" i="42"/>
  <c r="Q307" i="42"/>
  <c r="P307" i="42"/>
  <c r="O307" i="42"/>
  <c r="N307" i="42"/>
  <c r="M307" i="42"/>
  <c r="L307" i="42"/>
  <c r="K307" i="42"/>
  <c r="J307" i="42"/>
  <c r="I307" i="42"/>
  <c r="H307" i="42"/>
  <c r="G307" i="42"/>
  <c r="F307" i="42"/>
  <c r="E307" i="42"/>
  <c r="D307" i="42"/>
  <c r="C307" i="42"/>
  <c r="B307" i="42"/>
  <c r="A307" i="42"/>
  <c r="AD306" i="42"/>
  <c r="AB306" i="42"/>
  <c r="AA306" i="42"/>
  <c r="Y306" i="42"/>
  <c r="X306" i="42"/>
  <c r="W306" i="42"/>
  <c r="V306" i="42"/>
  <c r="U306" i="42"/>
  <c r="T306" i="42"/>
  <c r="S306" i="42"/>
  <c r="Q306" i="42"/>
  <c r="P306" i="42"/>
  <c r="O306" i="42"/>
  <c r="N306" i="42"/>
  <c r="M306" i="42"/>
  <c r="L306" i="42"/>
  <c r="K306" i="42"/>
  <c r="J306" i="42"/>
  <c r="I306" i="42"/>
  <c r="H306" i="42"/>
  <c r="G306" i="42"/>
  <c r="F306" i="42"/>
  <c r="E306" i="42"/>
  <c r="D306" i="42"/>
  <c r="C306" i="42"/>
  <c r="B306" i="42"/>
  <c r="A306" i="42"/>
  <c r="AD305" i="42"/>
  <c r="AC305" i="42"/>
  <c r="AB305" i="42"/>
  <c r="AA305" i="42"/>
  <c r="Y305" i="42"/>
  <c r="X305" i="42"/>
  <c r="W305" i="42"/>
  <c r="V305" i="42"/>
  <c r="U305" i="42"/>
  <c r="T305" i="42"/>
  <c r="S305" i="42"/>
  <c r="Q305" i="42"/>
  <c r="P305" i="42"/>
  <c r="O305" i="42"/>
  <c r="N305" i="42"/>
  <c r="M305" i="42"/>
  <c r="L305" i="42"/>
  <c r="K305" i="42"/>
  <c r="J305" i="42"/>
  <c r="I305" i="42"/>
  <c r="H305" i="42"/>
  <c r="G305" i="42"/>
  <c r="F305" i="42"/>
  <c r="E305" i="42"/>
  <c r="D305" i="42"/>
  <c r="C305" i="42"/>
  <c r="B305" i="42"/>
  <c r="A305" i="42"/>
  <c r="AD304" i="42"/>
  <c r="AC304" i="42"/>
  <c r="AB304" i="42"/>
  <c r="AA304" i="42"/>
  <c r="Y304" i="42"/>
  <c r="X304" i="42"/>
  <c r="W304" i="42"/>
  <c r="V304" i="42"/>
  <c r="U304" i="42"/>
  <c r="T304" i="42"/>
  <c r="S304" i="42"/>
  <c r="Q304" i="42"/>
  <c r="P304" i="42"/>
  <c r="O304" i="42"/>
  <c r="N304" i="42"/>
  <c r="M304" i="42"/>
  <c r="L304" i="42"/>
  <c r="K304" i="42"/>
  <c r="J304" i="42"/>
  <c r="I304" i="42"/>
  <c r="H304" i="42"/>
  <c r="G304" i="42"/>
  <c r="F304" i="42"/>
  <c r="E304" i="42"/>
  <c r="D304" i="42"/>
  <c r="C304" i="42"/>
  <c r="B304" i="42"/>
  <c r="A304" i="42"/>
  <c r="AD303" i="42"/>
  <c r="AC303" i="42"/>
  <c r="AB303" i="42"/>
  <c r="AA303" i="42"/>
  <c r="Y303" i="42"/>
  <c r="X303" i="42"/>
  <c r="W303" i="42"/>
  <c r="V303" i="42"/>
  <c r="U303" i="42"/>
  <c r="T303" i="42"/>
  <c r="S303" i="42"/>
  <c r="Q303" i="42"/>
  <c r="P303" i="42"/>
  <c r="O303" i="42"/>
  <c r="N303" i="42"/>
  <c r="M303" i="42"/>
  <c r="L303" i="42"/>
  <c r="K303" i="42"/>
  <c r="J303" i="42"/>
  <c r="I303" i="42"/>
  <c r="H303" i="42"/>
  <c r="G303" i="42"/>
  <c r="F303" i="42"/>
  <c r="E303" i="42"/>
  <c r="D303" i="42"/>
  <c r="C303" i="42"/>
  <c r="B303" i="42"/>
  <c r="A303" i="42"/>
  <c r="AD302" i="42"/>
  <c r="AC302" i="42"/>
  <c r="AB302" i="42"/>
  <c r="AA302" i="42"/>
  <c r="Y302" i="42"/>
  <c r="X302" i="42"/>
  <c r="W302" i="42"/>
  <c r="V302" i="42"/>
  <c r="U302" i="42"/>
  <c r="T302" i="42"/>
  <c r="S302" i="42"/>
  <c r="Q302" i="42"/>
  <c r="P302" i="42"/>
  <c r="O302" i="42"/>
  <c r="N302" i="42"/>
  <c r="M302" i="42"/>
  <c r="L302" i="42"/>
  <c r="K302" i="42"/>
  <c r="J302" i="42"/>
  <c r="I302" i="42"/>
  <c r="H302" i="42"/>
  <c r="G302" i="42"/>
  <c r="F302" i="42"/>
  <c r="E302" i="42"/>
  <c r="D302" i="42"/>
  <c r="C302" i="42"/>
  <c r="B302" i="42"/>
  <c r="A302" i="42"/>
  <c r="AD301" i="42"/>
  <c r="AC301" i="42"/>
  <c r="AB301" i="42"/>
  <c r="AA301" i="42"/>
  <c r="Y301" i="42"/>
  <c r="X301" i="42"/>
  <c r="W301" i="42"/>
  <c r="V301" i="42"/>
  <c r="U301" i="42"/>
  <c r="T301" i="42"/>
  <c r="S301" i="42"/>
  <c r="Q301" i="42"/>
  <c r="P301" i="42"/>
  <c r="O301" i="42"/>
  <c r="N301" i="42"/>
  <c r="M301" i="42"/>
  <c r="L301" i="42"/>
  <c r="K301" i="42"/>
  <c r="J301" i="42"/>
  <c r="I301" i="42"/>
  <c r="H301" i="42"/>
  <c r="G301" i="42"/>
  <c r="F301" i="42"/>
  <c r="E301" i="42"/>
  <c r="D301" i="42"/>
  <c r="C301" i="42"/>
  <c r="B301" i="42"/>
  <c r="A301" i="42"/>
  <c r="AD300" i="42"/>
  <c r="AC300" i="42"/>
  <c r="AB300" i="42"/>
  <c r="AA300" i="42"/>
  <c r="Z300" i="42"/>
  <c r="Y300" i="42"/>
  <c r="X300" i="42"/>
  <c r="W300" i="42"/>
  <c r="V300" i="42"/>
  <c r="U300" i="42"/>
  <c r="T300" i="42"/>
  <c r="S300" i="42"/>
  <c r="Q300" i="42"/>
  <c r="P300" i="42"/>
  <c r="O300" i="42"/>
  <c r="N300" i="42"/>
  <c r="M300" i="42"/>
  <c r="L300" i="42"/>
  <c r="K300" i="42"/>
  <c r="J300" i="42"/>
  <c r="I300" i="42"/>
  <c r="H300" i="42"/>
  <c r="G300" i="42"/>
  <c r="F300" i="42"/>
  <c r="E300" i="42"/>
  <c r="D300" i="42"/>
  <c r="C300" i="42"/>
  <c r="B300" i="42"/>
  <c r="A300" i="42"/>
  <c r="AD299" i="42"/>
  <c r="AC299" i="42"/>
  <c r="AB299" i="42"/>
  <c r="AA299" i="42"/>
  <c r="Y299" i="42"/>
  <c r="X299" i="42"/>
  <c r="W299" i="42"/>
  <c r="V299" i="42"/>
  <c r="U299" i="42"/>
  <c r="T299" i="42"/>
  <c r="S299" i="42"/>
  <c r="Q299" i="42"/>
  <c r="P299" i="42"/>
  <c r="O299" i="42"/>
  <c r="N299" i="42"/>
  <c r="M299" i="42"/>
  <c r="L299" i="42"/>
  <c r="K299" i="42"/>
  <c r="J299" i="42"/>
  <c r="I299" i="42"/>
  <c r="H299" i="42"/>
  <c r="G299" i="42"/>
  <c r="F299" i="42"/>
  <c r="E299" i="42"/>
  <c r="D299" i="42"/>
  <c r="C299" i="42"/>
  <c r="B299" i="42"/>
  <c r="A299" i="42"/>
  <c r="AD298" i="42"/>
  <c r="AC298" i="42"/>
  <c r="AB298" i="42"/>
  <c r="AA298" i="42"/>
  <c r="Y298" i="42"/>
  <c r="X298" i="42"/>
  <c r="W298" i="42"/>
  <c r="V298" i="42"/>
  <c r="U298" i="42"/>
  <c r="T298" i="42"/>
  <c r="S298" i="42"/>
  <c r="Q298" i="42"/>
  <c r="P298" i="42"/>
  <c r="O298" i="42"/>
  <c r="N298" i="42"/>
  <c r="M298" i="42"/>
  <c r="L298" i="42"/>
  <c r="K298" i="42"/>
  <c r="J298" i="42"/>
  <c r="I298" i="42"/>
  <c r="H298" i="42"/>
  <c r="G298" i="42"/>
  <c r="F298" i="42"/>
  <c r="E298" i="42"/>
  <c r="D298" i="42"/>
  <c r="C298" i="42"/>
  <c r="B298" i="42"/>
  <c r="A298" i="42"/>
  <c r="AD297" i="42"/>
  <c r="AC297" i="42"/>
  <c r="AB297" i="42"/>
  <c r="AA297" i="42"/>
  <c r="Y297" i="42"/>
  <c r="X297" i="42"/>
  <c r="W297" i="42"/>
  <c r="V297" i="42"/>
  <c r="U297" i="42"/>
  <c r="T297" i="42"/>
  <c r="S297" i="42"/>
  <c r="Q297" i="42"/>
  <c r="P297" i="42"/>
  <c r="O297" i="42"/>
  <c r="N297" i="42"/>
  <c r="M297" i="42"/>
  <c r="L297" i="42"/>
  <c r="K297" i="42"/>
  <c r="J297" i="42"/>
  <c r="I297" i="42"/>
  <c r="H297" i="42"/>
  <c r="G297" i="42"/>
  <c r="F297" i="42"/>
  <c r="E297" i="42"/>
  <c r="D297" i="42"/>
  <c r="C297" i="42"/>
  <c r="B297" i="42"/>
  <c r="A297" i="42"/>
  <c r="AD296" i="42"/>
  <c r="AB296" i="42"/>
  <c r="AA296" i="42"/>
  <c r="Y296" i="42"/>
  <c r="X296" i="42"/>
  <c r="W296" i="42"/>
  <c r="V296" i="42"/>
  <c r="U296" i="42"/>
  <c r="T296" i="42"/>
  <c r="S296" i="42"/>
  <c r="Q296" i="42"/>
  <c r="P296" i="42"/>
  <c r="O296" i="42"/>
  <c r="N296" i="42"/>
  <c r="M296" i="42"/>
  <c r="L296" i="42"/>
  <c r="K296" i="42"/>
  <c r="J296" i="42"/>
  <c r="I296" i="42"/>
  <c r="H296" i="42"/>
  <c r="G296" i="42"/>
  <c r="F296" i="42"/>
  <c r="E296" i="42"/>
  <c r="D296" i="42"/>
  <c r="C296" i="42"/>
  <c r="B296" i="42"/>
  <c r="A296" i="42"/>
  <c r="AD295" i="42"/>
  <c r="AC295" i="42"/>
  <c r="AB295" i="42"/>
  <c r="AA295" i="42"/>
  <c r="Y295" i="42"/>
  <c r="X295" i="42"/>
  <c r="W295" i="42"/>
  <c r="V295" i="42"/>
  <c r="U295" i="42"/>
  <c r="T295" i="42"/>
  <c r="S295" i="42"/>
  <c r="Q295" i="42"/>
  <c r="P295" i="42"/>
  <c r="O295" i="42"/>
  <c r="N295" i="42"/>
  <c r="M295" i="42"/>
  <c r="L295" i="42"/>
  <c r="K295" i="42"/>
  <c r="J295" i="42"/>
  <c r="I295" i="42"/>
  <c r="H295" i="42"/>
  <c r="G295" i="42"/>
  <c r="F295" i="42"/>
  <c r="E295" i="42"/>
  <c r="D295" i="42"/>
  <c r="C295" i="42"/>
  <c r="B295" i="42"/>
  <c r="A295" i="42"/>
  <c r="AD294" i="42"/>
  <c r="AC294" i="42"/>
  <c r="AB294" i="42"/>
  <c r="AA294" i="42"/>
  <c r="Y294" i="42"/>
  <c r="X294" i="42"/>
  <c r="W294" i="42"/>
  <c r="V294" i="42"/>
  <c r="U294" i="42"/>
  <c r="T294" i="42"/>
  <c r="S294" i="42"/>
  <c r="Q294" i="42"/>
  <c r="P294" i="42"/>
  <c r="O294" i="42"/>
  <c r="N294" i="42"/>
  <c r="M294" i="42"/>
  <c r="L294" i="42"/>
  <c r="K294" i="42"/>
  <c r="J294" i="42"/>
  <c r="I294" i="42"/>
  <c r="H294" i="42"/>
  <c r="G294" i="42"/>
  <c r="F294" i="42"/>
  <c r="E294" i="42"/>
  <c r="D294" i="42"/>
  <c r="C294" i="42"/>
  <c r="B294" i="42"/>
  <c r="A294" i="42"/>
  <c r="AD293" i="42"/>
  <c r="AC293" i="42"/>
  <c r="AB293" i="42"/>
  <c r="AA293" i="42"/>
  <c r="Y293" i="42"/>
  <c r="X293" i="42"/>
  <c r="W293" i="42"/>
  <c r="V293" i="42"/>
  <c r="U293" i="42"/>
  <c r="T293" i="42"/>
  <c r="S293" i="42"/>
  <c r="Q293" i="42"/>
  <c r="P293" i="42"/>
  <c r="O293" i="42"/>
  <c r="N293" i="42"/>
  <c r="M293" i="42"/>
  <c r="L293" i="42"/>
  <c r="K293" i="42"/>
  <c r="J293" i="42"/>
  <c r="I293" i="42"/>
  <c r="H293" i="42"/>
  <c r="G293" i="42"/>
  <c r="F293" i="42"/>
  <c r="E293" i="42"/>
  <c r="C293" i="42"/>
  <c r="B293" i="42"/>
  <c r="A293" i="42"/>
  <c r="AD292" i="42"/>
  <c r="AC292" i="42"/>
  <c r="AB292" i="42"/>
  <c r="AA292" i="42"/>
  <c r="Y292" i="42"/>
  <c r="X292" i="42"/>
  <c r="W292" i="42"/>
  <c r="V292" i="42"/>
  <c r="U292" i="42"/>
  <c r="T292" i="42"/>
  <c r="S292" i="42"/>
  <c r="Q292" i="42"/>
  <c r="P292" i="42"/>
  <c r="O292" i="42"/>
  <c r="N292" i="42"/>
  <c r="M292" i="42"/>
  <c r="L292" i="42"/>
  <c r="K292" i="42"/>
  <c r="J292" i="42"/>
  <c r="I292" i="42"/>
  <c r="H292" i="42"/>
  <c r="G292" i="42"/>
  <c r="F292" i="42"/>
  <c r="E292" i="42"/>
  <c r="D292" i="42"/>
  <c r="C292" i="42"/>
  <c r="B292" i="42"/>
  <c r="A292" i="42"/>
  <c r="AD291" i="42"/>
  <c r="AC291" i="42"/>
  <c r="AB291" i="42"/>
  <c r="AA291" i="42"/>
  <c r="Y291" i="42"/>
  <c r="X291" i="42"/>
  <c r="W291" i="42"/>
  <c r="V291" i="42"/>
  <c r="U291" i="42"/>
  <c r="T291" i="42"/>
  <c r="S291" i="42"/>
  <c r="Q291" i="42"/>
  <c r="P291" i="42"/>
  <c r="O291" i="42"/>
  <c r="N291" i="42"/>
  <c r="M291" i="42"/>
  <c r="L291" i="42"/>
  <c r="K291" i="42"/>
  <c r="J291" i="42"/>
  <c r="I291" i="42"/>
  <c r="H291" i="42"/>
  <c r="G291" i="42"/>
  <c r="F291" i="42"/>
  <c r="E291" i="42"/>
  <c r="D291" i="42"/>
  <c r="C291" i="42"/>
  <c r="B291" i="42"/>
  <c r="A291" i="42"/>
  <c r="AD290" i="42"/>
  <c r="AC290" i="42"/>
  <c r="AB290" i="42"/>
  <c r="AA290" i="42"/>
  <c r="Y290" i="42"/>
  <c r="X290" i="42"/>
  <c r="W290" i="42"/>
  <c r="V290" i="42"/>
  <c r="U290" i="42"/>
  <c r="T290" i="42"/>
  <c r="S290" i="42"/>
  <c r="Q290" i="42"/>
  <c r="P290" i="42"/>
  <c r="O290" i="42"/>
  <c r="N290" i="42"/>
  <c r="M290" i="42"/>
  <c r="L290" i="42"/>
  <c r="K290" i="42"/>
  <c r="J290" i="42"/>
  <c r="I290" i="42"/>
  <c r="H290" i="42"/>
  <c r="G290" i="42"/>
  <c r="F290" i="42"/>
  <c r="E290" i="42"/>
  <c r="D290" i="42"/>
  <c r="C290" i="42"/>
  <c r="B290" i="42"/>
  <c r="A290" i="42"/>
  <c r="AD289" i="42"/>
  <c r="AC289" i="42"/>
  <c r="AB289" i="42"/>
  <c r="AA289" i="42"/>
  <c r="Y289" i="42"/>
  <c r="X289" i="42"/>
  <c r="W289" i="42"/>
  <c r="V289" i="42"/>
  <c r="U289" i="42"/>
  <c r="T289" i="42"/>
  <c r="S289" i="42"/>
  <c r="Q289" i="42"/>
  <c r="P289" i="42"/>
  <c r="O289" i="42"/>
  <c r="N289" i="42"/>
  <c r="M289" i="42"/>
  <c r="L289" i="42"/>
  <c r="K289" i="42"/>
  <c r="J289" i="42"/>
  <c r="I289" i="42"/>
  <c r="H289" i="42"/>
  <c r="G289" i="42"/>
  <c r="F289" i="42"/>
  <c r="E289" i="42"/>
  <c r="D289" i="42"/>
  <c r="C289" i="42"/>
  <c r="B289" i="42"/>
  <c r="A289" i="42"/>
  <c r="AD288" i="42"/>
  <c r="AC288" i="42"/>
  <c r="AB288" i="42"/>
  <c r="AA288" i="42"/>
  <c r="Y288" i="42"/>
  <c r="X288" i="42"/>
  <c r="W288" i="42"/>
  <c r="V288" i="42"/>
  <c r="U288" i="42"/>
  <c r="T288" i="42"/>
  <c r="S288" i="42"/>
  <c r="Q288" i="42"/>
  <c r="P288" i="42"/>
  <c r="O288" i="42"/>
  <c r="N288" i="42"/>
  <c r="M288" i="42"/>
  <c r="L288" i="42"/>
  <c r="K288" i="42"/>
  <c r="J288" i="42"/>
  <c r="I288" i="42"/>
  <c r="H288" i="42"/>
  <c r="G288" i="42"/>
  <c r="F288" i="42"/>
  <c r="E288" i="42"/>
  <c r="D288" i="42"/>
  <c r="C288" i="42"/>
  <c r="B288" i="42"/>
  <c r="A288" i="42"/>
  <c r="AD287" i="42"/>
  <c r="AC287" i="42"/>
  <c r="AB287" i="42"/>
  <c r="AA287" i="42"/>
  <c r="Y287" i="42"/>
  <c r="X287" i="42"/>
  <c r="W287" i="42"/>
  <c r="V287" i="42"/>
  <c r="U287" i="42"/>
  <c r="T287" i="42"/>
  <c r="S287" i="42"/>
  <c r="Q287" i="42"/>
  <c r="P287" i="42"/>
  <c r="O287" i="42"/>
  <c r="N287" i="42"/>
  <c r="M287" i="42"/>
  <c r="L287" i="42"/>
  <c r="K287" i="42"/>
  <c r="J287" i="42"/>
  <c r="I287" i="42"/>
  <c r="H287" i="42"/>
  <c r="G287" i="42"/>
  <c r="F287" i="42"/>
  <c r="E287" i="42"/>
  <c r="D287" i="42"/>
  <c r="C287" i="42"/>
  <c r="B287" i="42"/>
  <c r="A287" i="42"/>
  <c r="AD286" i="42"/>
  <c r="AC286" i="42"/>
  <c r="AB286" i="42"/>
  <c r="AA286" i="42"/>
  <c r="Y286" i="42"/>
  <c r="X286" i="42"/>
  <c r="W286" i="42"/>
  <c r="V286" i="42"/>
  <c r="U286" i="42"/>
  <c r="T286" i="42"/>
  <c r="S286" i="42"/>
  <c r="Q286" i="42"/>
  <c r="P286" i="42"/>
  <c r="O286" i="42"/>
  <c r="N286" i="42"/>
  <c r="M286" i="42"/>
  <c r="L286" i="42"/>
  <c r="K286" i="42"/>
  <c r="J286" i="42"/>
  <c r="I286" i="42"/>
  <c r="H286" i="42"/>
  <c r="G286" i="42"/>
  <c r="F286" i="42"/>
  <c r="E286" i="42"/>
  <c r="D286" i="42"/>
  <c r="C286" i="42"/>
  <c r="B286" i="42"/>
  <c r="A286" i="42"/>
  <c r="AD285" i="42"/>
  <c r="AC285" i="42"/>
  <c r="AB285" i="42"/>
  <c r="AA285" i="42"/>
  <c r="Z285" i="42"/>
  <c r="Y285" i="42"/>
  <c r="X285" i="42"/>
  <c r="W285" i="42"/>
  <c r="V285" i="42"/>
  <c r="U285" i="42"/>
  <c r="T285" i="42"/>
  <c r="S285" i="42"/>
  <c r="Q285" i="42"/>
  <c r="P285" i="42"/>
  <c r="O285" i="42"/>
  <c r="N285" i="42"/>
  <c r="M285" i="42"/>
  <c r="L285" i="42"/>
  <c r="K285" i="42"/>
  <c r="J285" i="42"/>
  <c r="I285" i="42"/>
  <c r="G285" i="42"/>
  <c r="F285" i="42"/>
  <c r="E285" i="42"/>
  <c r="D285" i="42"/>
  <c r="C285" i="42"/>
  <c r="B285" i="42"/>
  <c r="A285" i="42"/>
  <c r="AD284" i="42"/>
  <c r="AC284" i="42"/>
  <c r="AB284" i="42"/>
  <c r="AA284" i="42"/>
  <c r="Y284" i="42"/>
  <c r="X284" i="42"/>
  <c r="W284" i="42"/>
  <c r="V284" i="42"/>
  <c r="U284" i="42"/>
  <c r="T284" i="42"/>
  <c r="S284" i="42"/>
  <c r="Q284" i="42"/>
  <c r="P284" i="42"/>
  <c r="O284" i="42"/>
  <c r="N284" i="42"/>
  <c r="M284" i="42"/>
  <c r="L284" i="42"/>
  <c r="K284" i="42"/>
  <c r="J284" i="42"/>
  <c r="I284" i="42"/>
  <c r="G284" i="42"/>
  <c r="F284" i="42"/>
  <c r="E284" i="42"/>
  <c r="D284" i="42"/>
  <c r="C284" i="42"/>
  <c r="B284" i="42"/>
  <c r="A284" i="42"/>
  <c r="AD283" i="42"/>
  <c r="AC283" i="42"/>
  <c r="AB283" i="42"/>
  <c r="AA283" i="42"/>
  <c r="Y283" i="42"/>
  <c r="X283" i="42"/>
  <c r="W283" i="42"/>
  <c r="V283" i="42"/>
  <c r="U283" i="42"/>
  <c r="T283" i="42"/>
  <c r="S283" i="42"/>
  <c r="Q283" i="42"/>
  <c r="P283" i="42"/>
  <c r="O283" i="42"/>
  <c r="N283" i="42"/>
  <c r="M283" i="42"/>
  <c r="L283" i="42"/>
  <c r="K283" i="42"/>
  <c r="J283" i="42"/>
  <c r="I283" i="42"/>
  <c r="H283" i="42"/>
  <c r="G283" i="42"/>
  <c r="F283" i="42"/>
  <c r="E283" i="42"/>
  <c r="D283" i="42"/>
  <c r="C283" i="42"/>
  <c r="B283" i="42"/>
  <c r="A283" i="42"/>
  <c r="AD282" i="42"/>
  <c r="AC282" i="42"/>
  <c r="AB282" i="42"/>
  <c r="AA282" i="42"/>
  <c r="Y282" i="42"/>
  <c r="X282" i="42"/>
  <c r="W282" i="42"/>
  <c r="V282" i="42"/>
  <c r="U282" i="42"/>
  <c r="T282" i="42"/>
  <c r="S282" i="42"/>
  <c r="Q282" i="42"/>
  <c r="P282" i="42"/>
  <c r="O282" i="42"/>
  <c r="N282" i="42"/>
  <c r="M282" i="42"/>
  <c r="L282" i="42"/>
  <c r="K282" i="42"/>
  <c r="J282" i="42"/>
  <c r="I282" i="42"/>
  <c r="H282" i="42"/>
  <c r="G282" i="42"/>
  <c r="F282" i="42"/>
  <c r="E282" i="42"/>
  <c r="D282" i="42"/>
  <c r="C282" i="42"/>
  <c r="B282" i="42"/>
  <c r="A282" i="42"/>
  <c r="AD281" i="42"/>
  <c r="AC281" i="42"/>
  <c r="AB281" i="42"/>
  <c r="AA281" i="42"/>
  <c r="Y281" i="42"/>
  <c r="X281" i="42"/>
  <c r="W281" i="42"/>
  <c r="V281" i="42"/>
  <c r="U281" i="42"/>
  <c r="T281" i="42"/>
  <c r="S281" i="42"/>
  <c r="Q281" i="42"/>
  <c r="P281" i="42"/>
  <c r="O281" i="42"/>
  <c r="N281" i="42"/>
  <c r="M281" i="42"/>
  <c r="L281" i="42"/>
  <c r="K281" i="42"/>
  <c r="J281" i="42"/>
  <c r="I281" i="42"/>
  <c r="H281" i="42"/>
  <c r="G281" i="42"/>
  <c r="F281" i="42"/>
  <c r="E281" i="42"/>
  <c r="D281" i="42"/>
  <c r="C281" i="42"/>
  <c r="B281" i="42"/>
  <c r="A281" i="42"/>
  <c r="AD280" i="42"/>
  <c r="AC280" i="42"/>
  <c r="AB280" i="42"/>
  <c r="AA280" i="42"/>
  <c r="Y280" i="42"/>
  <c r="X280" i="42"/>
  <c r="W280" i="42"/>
  <c r="V280" i="42"/>
  <c r="U280" i="42"/>
  <c r="T280" i="42"/>
  <c r="S280" i="42"/>
  <c r="Q280" i="42"/>
  <c r="P280" i="42"/>
  <c r="O280" i="42"/>
  <c r="N280" i="42"/>
  <c r="M280" i="42"/>
  <c r="L280" i="42"/>
  <c r="K280" i="42"/>
  <c r="J280" i="42"/>
  <c r="I280" i="42"/>
  <c r="H280" i="42"/>
  <c r="G280" i="42"/>
  <c r="F280" i="42"/>
  <c r="E280" i="42"/>
  <c r="D280" i="42"/>
  <c r="C280" i="42"/>
  <c r="B280" i="42"/>
  <c r="A280" i="42"/>
  <c r="AD279" i="42"/>
  <c r="AC279" i="42"/>
  <c r="AB279" i="42"/>
  <c r="AA279" i="42"/>
  <c r="Y279" i="42"/>
  <c r="X279" i="42"/>
  <c r="W279" i="42"/>
  <c r="V279" i="42"/>
  <c r="U279" i="42"/>
  <c r="T279" i="42"/>
  <c r="S279" i="42"/>
  <c r="Q279" i="42"/>
  <c r="P279" i="42"/>
  <c r="O279" i="42"/>
  <c r="N279" i="42"/>
  <c r="M279" i="42"/>
  <c r="L279" i="42"/>
  <c r="K279" i="42"/>
  <c r="J279" i="42"/>
  <c r="I279" i="42"/>
  <c r="H279" i="42"/>
  <c r="G279" i="42"/>
  <c r="F279" i="42"/>
  <c r="E279" i="42"/>
  <c r="D279" i="42"/>
  <c r="C279" i="42"/>
  <c r="B279" i="42"/>
  <c r="A279" i="42"/>
  <c r="AD278" i="42"/>
  <c r="AC278" i="42"/>
  <c r="AB278" i="42"/>
  <c r="AA278" i="42"/>
  <c r="Y278" i="42"/>
  <c r="X278" i="42"/>
  <c r="W278" i="42"/>
  <c r="V278" i="42"/>
  <c r="U278" i="42"/>
  <c r="T278" i="42"/>
  <c r="S278" i="42"/>
  <c r="Q278" i="42"/>
  <c r="P278" i="42"/>
  <c r="O278" i="42"/>
  <c r="N278" i="42"/>
  <c r="M278" i="42"/>
  <c r="L278" i="42"/>
  <c r="K278" i="42"/>
  <c r="J278" i="42"/>
  <c r="I278" i="42"/>
  <c r="H278" i="42"/>
  <c r="G278" i="42"/>
  <c r="F278" i="42"/>
  <c r="E278" i="42"/>
  <c r="D278" i="42"/>
  <c r="C278" i="42"/>
  <c r="B278" i="42"/>
  <c r="A278" i="42"/>
  <c r="AD277" i="42"/>
  <c r="AC277" i="42"/>
  <c r="AB277" i="42"/>
  <c r="AA277" i="42"/>
  <c r="Y277" i="42"/>
  <c r="X277" i="42"/>
  <c r="W277" i="42"/>
  <c r="V277" i="42"/>
  <c r="U277" i="42"/>
  <c r="T277" i="42"/>
  <c r="S277" i="42"/>
  <c r="Q277" i="42"/>
  <c r="P277" i="42"/>
  <c r="O277" i="42"/>
  <c r="N277" i="42"/>
  <c r="M277" i="42"/>
  <c r="L277" i="42"/>
  <c r="K277" i="42"/>
  <c r="J277" i="42"/>
  <c r="I277" i="42"/>
  <c r="H277" i="42"/>
  <c r="G277" i="42"/>
  <c r="F277" i="42"/>
  <c r="E277" i="42"/>
  <c r="D277" i="42"/>
  <c r="C277" i="42"/>
  <c r="B277" i="42"/>
  <c r="A277" i="42"/>
  <c r="AD276" i="42"/>
  <c r="AC276" i="42"/>
  <c r="AB276" i="42"/>
  <c r="AA276" i="42"/>
  <c r="Z276" i="42"/>
  <c r="Y276" i="42"/>
  <c r="X276" i="42"/>
  <c r="W276" i="42"/>
  <c r="V276" i="42"/>
  <c r="U276" i="42"/>
  <c r="T276" i="42"/>
  <c r="S276" i="42"/>
  <c r="Q276" i="42"/>
  <c r="P276" i="42"/>
  <c r="O276" i="42"/>
  <c r="N276" i="42"/>
  <c r="M276" i="42"/>
  <c r="L276" i="42"/>
  <c r="K276" i="42"/>
  <c r="J276" i="42"/>
  <c r="I276" i="42"/>
  <c r="H276" i="42"/>
  <c r="G276" i="42"/>
  <c r="F276" i="42"/>
  <c r="E276" i="42"/>
  <c r="D276" i="42"/>
  <c r="C276" i="42"/>
  <c r="B276" i="42"/>
  <c r="A276" i="42"/>
  <c r="AD275" i="42"/>
  <c r="AC275" i="42"/>
  <c r="AB275" i="42"/>
  <c r="AA275" i="42"/>
  <c r="Y275" i="42"/>
  <c r="X275" i="42"/>
  <c r="W275" i="42"/>
  <c r="V275" i="42"/>
  <c r="U275" i="42"/>
  <c r="T275" i="42"/>
  <c r="S275" i="42"/>
  <c r="Q275" i="42"/>
  <c r="P275" i="42"/>
  <c r="O275" i="42"/>
  <c r="N275" i="42"/>
  <c r="M275" i="42"/>
  <c r="L275" i="42"/>
  <c r="K275" i="42"/>
  <c r="J275" i="42"/>
  <c r="I275" i="42"/>
  <c r="H275" i="42"/>
  <c r="G275" i="42"/>
  <c r="F275" i="42"/>
  <c r="E275" i="42"/>
  <c r="D275" i="42"/>
  <c r="C275" i="42"/>
  <c r="B275" i="42"/>
  <c r="A275" i="42"/>
  <c r="AD274" i="42"/>
  <c r="AC274" i="42"/>
  <c r="AB274" i="42"/>
  <c r="AA274" i="42"/>
  <c r="Y274" i="42"/>
  <c r="X274" i="42"/>
  <c r="W274" i="42"/>
  <c r="V274" i="42"/>
  <c r="U274" i="42"/>
  <c r="T274" i="42"/>
  <c r="S274" i="42"/>
  <c r="Q274" i="42"/>
  <c r="P274" i="42"/>
  <c r="O274" i="42"/>
  <c r="N274" i="42"/>
  <c r="M274" i="42"/>
  <c r="L274" i="42"/>
  <c r="K274" i="42"/>
  <c r="J274" i="42"/>
  <c r="I274" i="42"/>
  <c r="H274" i="42"/>
  <c r="G274" i="42"/>
  <c r="F274" i="42"/>
  <c r="E274" i="42"/>
  <c r="D274" i="42"/>
  <c r="C274" i="42"/>
  <c r="B274" i="42"/>
  <c r="A274" i="42"/>
  <c r="AD273" i="42"/>
  <c r="AC273" i="42"/>
  <c r="AB273" i="42"/>
  <c r="AA273" i="42"/>
  <c r="Y273" i="42"/>
  <c r="X273" i="42"/>
  <c r="W273" i="42"/>
  <c r="V273" i="42"/>
  <c r="U273" i="42"/>
  <c r="T273" i="42"/>
  <c r="S273" i="42"/>
  <c r="Q273" i="42"/>
  <c r="P273" i="42"/>
  <c r="O273" i="42"/>
  <c r="N273" i="42"/>
  <c r="M273" i="42"/>
  <c r="L273" i="42"/>
  <c r="K273" i="42"/>
  <c r="J273" i="42"/>
  <c r="I273" i="42"/>
  <c r="H273" i="42"/>
  <c r="G273" i="42"/>
  <c r="F273" i="42"/>
  <c r="E273" i="42"/>
  <c r="D273" i="42"/>
  <c r="C273" i="42"/>
  <c r="B273" i="42"/>
  <c r="A273" i="42"/>
  <c r="AD272" i="42"/>
  <c r="AC272" i="42"/>
  <c r="AB272" i="42"/>
  <c r="AA272" i="42"/>
  <c r="Y272" i="42"/>
  <c r="X272" i="42"/>
  <c r="W272" i="42"/>
  <c r="V272" i="42"/>
  <c r="U272" i="42"/>
  <c r="T272" i="42"/>
  <c r="S272" i="42"/>
  <c r="Q272" i="42"/>
  <c r="P272" i="42"/>
  <c r="O272" i="42"/>
  <c r="N272" i="42"/>
  <c r="M272" i="42"/>
  <c r="L272" i="42"/>
  <c r="K272" i="42"/>
  <c r="J272" i="42"/>
  <c r="I272" i="42"/>
  <c r="H272" i="42"/>
  <c r="G272" i="42"/>
  <c r="F272" i="42"/>
  <c r="E272" i="42"/>
  <c r="D272" i="42"/>
  <c r="C272" i="42"/>
  <c r="B272" i="42"/>
  <c r="A272" i="42"/>
  <c r="AD271" i="42"/>
  <c r="AC271" i="42"/>
  <c r="AB271" i="42"/>
  <c r="AA271" i="42"/>
  <c r="Y271" i="42"/>
  <c r="X271" i="42"/>
  <c r="W271" i="42"/>
  <c r="V271" i="42"/>
  <c r="U271" i="42"/>
  <c r="T271" i="42"/>
  <c r="S271" i="42"/>
  <c r="Q271" i="42"/>
  <c r="P271" i="42"/>
  <c r="O271" i="42"/>
  <c r="N271" i="42"/>
  <c r="M271" i="42"/>
  <c r="L271" i="42"/>
  <c r="K271" i="42"/>
  <c r="J271" i="42"/>
  <c r="I271" i="42"/>
  <c r="H271" i="42"/>
  <c r="G271" i="42"/>
  <c r="F271" i="42"/>
  <c r="E271" i="42"/>
  <c r="D271" i="42"/>
  <c r="C271" i="42"/>
  <c r="B271" i="42"/>
  <c r="A271" i="42"/>
  <c r="AD270" i="42"/>
  <c r="AC270" i="42"/>
  <c r="AB270" i="42"/>
  <c r="AA270" i="42"/>
  <c r="Y270" i="42"/>
  <c r="X270" i="42"/>
  <c r="W270" i="42"/>
  <c r="V270" i="42"/>
  <c r="U270" i="42"/>
  <c r="T270" i="42"/>
  <c r="S270" i="42"/>
  <c r="Q270" i="42"/>
  <c r="P270" i="42"/>
  <c r="O270" i="42"/>
  <c r="N270" i="42"/>
  <c r="M270" i="42"/>
  <c r="L270" i="42"/>
  <c r="K270" i="42"/>
  <c r="J270" i="42"/>
  <c r="I270" i="42"/>
  <c r="H270" i="42"/>
  <c r="G270" i="42"/>
  <c r="F270" i="42"/>
  <c r="E270" i="42"/>
  <c r="D270" i="42"/>
  <c r="C270" i="42"/>
  <c r="B270" i="42"/>
  <c r="A270" i="42"/>
  <c r="AD269" i="42"/>
  <c r="AC269" i="42"/>
  <c r="AB269" i="42"/>
  <c r="AA269" i="42"/>
  <c r="Y269" i="42"/>
  <c r="X269" i="42"/>
  <c r="W269" i="42"/>
  <c r="V269" i="42"/>
  <c r="U269" i="42"/>
  <c r="T269" i="42"/>
  <c r="S269" i="42"/>
  <c r="Q269" i="42"/>
  <c r="P269" i="42"/>
  <c r="O269" i="42"/>
  <c r="N269" i="42"/>
  <c r="M269" i="42"/>
  <c r="L269" i="42"/>
  <c r="K269" i="42"/>
  <c r="J269" i="42"/>
  <c r="I269" i="42"/>
  <c r="H269" i="42"/>
  <c r="G269" i="42"/>
  <c r="F269" i="42"/>
  <c r="E269" i="42"/>
  <c r="D269" i="42"/>
  <c r="C269" i="42"/>
  <c r="B269" i="42"/>
  <c r="A269" i="42"/>
  <c r="AD268" i="42"/>
  <c r="AC268" i="42"/>
  <c r="AB268" i="42"/>
  <c r="AA268" i="42"/>
  <c r="Y268" i="42"/>
  <c r="X268" i="42"/>
  <c r="W268" i="42"/>
  <c r="V268" i="42"/>
  <c r="U268" i="42"/>
  <c r="T268" i="42"/>
  <c r="S268" i="42"/>
  <c r="Q268" i="42"/>
  <c r="P268" i="42"/>
  <c r="O268" i="42"/>
  <c r="N268" i="42"/>
  <c r="M268" i="42"/>
  <c r="L268" i="42"/>
  <c r="K268" i="42"/>
  <c r="J268" i="42"/>
  <c r="I268" i="42"/>
  <c r="H268" i="42"/>
  <c r="G268" i="42"/>
  <c r="F268" i="42"/>
  <c r="E268" i="42"/>
  <c r="D268" i="42"/>
  <c r="C268" i="42"/>
  <c r="B268" i="42"/>
  <c r="A268" i="42"/>
  <c r="AD267" i="42"/>
  <c r="AC267" i="42"/>
  <c r="AB267" i="42"/>
  <c r="AA267" i="42"/>
  <c r="Y267" i="42"/>
  <c r="X267" i="42"/>
  <c r="W267" i="42"/>
  <c r="V267" i="42"/>
  <c r="U267" i="42"/>
  <c r="T267" i="42"/>
  <c r="S267" i="42"/>
  <c r="Q267" i="42"/>
  <c r="P267" i="42"/>
  <c r="O267" i="42"/>
  <c r="N267" i="42"/>
  <c r="M267" i="42"/>
  <c r="L267" i="42"/>
  <c r="K267" i="42"/>
  <c r="J267" i="42"/>
  <c r="I267" i="42"/>
  <c r="H267" i="42"/>
  <c r="G267" i="42"/>
  <c r="F267" i="42"/>
  <c r="E267" i="42"/>
  <c r="D267" i="42"/>
  <c r="C267" i="42"/>
  <c r="B267" i="42"/>
  <c r="A267" i="42"/>
  <c r="AD266" i="42"/>
  <c r="AC266" i="42"/>
  <c r="AB266" i="42"/>
  <c r="AA266" i="42"/>
  <c r="Y266" i="42"/>
  <c r="X266" i="42"/>
  <c r="W266" i="42"/>
  <c r="V266" i="42"/>
  <c r="T266" i="42"/>
  <c r="S266" i="42"/>
  <c r="Q266" i="42"/>
  <c r="P266" i="42"/>
  <c r="O266" i="42"/>
  <c r="N266" i="42"/>
  <c r="M266" i="42"/>
  <c r="L266" i="42"/>
  <c r="K266" i="42"/>
  <c r="J266" i="42"/>
  <c r="I266" i="42"/>
  <c r="H266" i="42"/>
  <c r="G266" i="42"/>
  <c r="F266" i="42"/>
  <c r="E266" i="42"/>
  <c r="D266" i="42"/>
  <c r="C266" i="42"/>
  <c r="B266" i="42"/>
  <c r="A266" i="42"/>
  <c r="AD265" i="42"/>
  <c r="AC265" i="42"/>
  <c r="AB265" i="42"/>
  <c r="AA265" i="42"/>
  <c r="Y265" i="42"/>
  <c r="X265" i="42"/>
  <c r="W265" i="42"/>
  <c r="V265" i="42"/>
  <c r="U265" i="42"/>
  <c r="T265" i="42"/>
  <c r="S265" i="42"/>
  <c r="Q265" i="42"/>
  <c r="P265" i="42"/>
  <c r="O265" i="42"/>
  <c r="N265" i="42"/>
  <c r="M265" i="42"/>
  <c r="L265" i="42"/>
  <c r="K265" i="42"/>
  <c r="J265" i="42"/>
  <c r="I265" i="42"/>
  <c r="H265" i="42"/>
  <c r="G265" i="42"/>
  <c r="F265" i="42"/>
  <c r="E265" i="42"/>
  <c r="D265" i="42"/>
  <c r="C265" i="42"/>
  <c r="B265" i="42"/>
  <c r="A265" i="42"/>
  <c r="AD264" i="42"/>
  <c r="AC264" i="42"/>
  <c r="AB264" i="42"/>
  <c r="AA264" i="42"/>
  <c r="Y264" i="42"/>
  <c r="X264" i="42"/>
  <c r="W264" i="42"/>
  <c r="V264" i="42"/>
  <c r="U264" i="42"/>
  <c r="T264" i="42"/>
  <c r="S264" i="42"/>
  <c r="Q264" i="42"/>
  <c r="P264" i="42"/>
  <c r="O264" i="42"/>
  <c r="N264" i="42"/>
  <c r="M264" i="42"/>
  <c r="L264" i="42"/>
  <c r="K264" i="42"/>
  <c r="J264" i="42"/>
  <c r="I264" i="42"/>
  <c r="H264" i="42"/>
  <c r="G264" i="42"/>
  <c r="F264" i="42"/>
  <c r="E264" i="42"/>
  <c r="D264" i="42"/>
  <c r="C264" i="42"/>
  <c r="B264" i="42"/>
  <c r="A264" i="42"/>
  <c r="AD263" i="42"/>
  <c r="AC263" i="42"/>
  <c r="AB263" i="42"/>
  <c r="AA263" i="42"/>
  <c r="Y263" i="42"/>
  <c r="X263" i="42"/>
  <c r="W263" i="42"/>
  <c r="V263" i="42"/>
  <c r="U263" i="42"/>
  <c r="T263" i="42"/>
  <c r="S263" i="42"/>
  <c r="Q263" i="42"/>
  <c r="P263" i="42"/>
  <c r="O263" i="42"/>
  <c r="N263" i="42"/>
  <c r="M263" i="42"/>
  <c r="L263" i="42"/>
  <c r="K263" i="42"/>
  <c r="J263" i="42"/>
  <c r="I263" i="42"/>
  <c r="H263" i="42"/>
  <c r="G263" i="42"/>
  <c r="F263" i="42"/>
  <c r="E263" i="42"/>
  <c r="D263" i="42"/>
  <c r="C263" i="42"/>
  <c r="B263" i="42"/>
  <c r="A263" i="42"/>
  <c r="AD262" i="42"/>
  <c r="AC262" i="42"/>
  <c r="AB262" i="42"/>
  <c r="AA262" i="42"/>
  <c r="Y262" i="42"/>
  <c r="X262" i="42"/>
  <c r="W262" i="42"/>
  <c r="V262" i="42"/>
  <c r="U262" i="42"/>
  <c r="T262" i="42"/>
  <c r="S262" i="42"/>
  <c r="Q262" i="42"/>
  <c r="P262" i="42"/>
  <c r="O262" i="42"/>
  <c r="N262" i="42"/>
  <c r="M262" i="42"/>
  <c r="L262" i="42"/>
  <c r="K262" i="42"/>
  <c r="J262" i="42"/>
  <c r="I262" i="42"/>
  <c r="H262" i="42"/>
  <c r="G262" i="42"/>
  <c r="F262" i="42"/>
  <c r="E262" i="42"/>
  <c r="D262" i="42"/>
  <c r="C262" i="42"/>
  <c r="B262" i="42"/>
  <c r="A262" i="42"/>
  <c r="AD261" i="42"/>
  <c r="AC261" i="42"/>
  <c r="AB261" i="42"/>
  <c r="AA261" i="42"/>
  <c r="Y261" i="42"/>
  <c r="X261" i="42"/>
  <c r="W261" i="42"/>
  <c r="V261" i="42"/>
  <c r="U261" i="42"/>
  <c r="T261" i="42"/>
  <c r="S261" i="42"/>
  <c r="Q261" i="42"/>
  <c r="P261" i="42"/>
  <c r="O261" i="42"/>
  <c r="N261" i="42"/>
  <c r="M261" i="42"/>
  <c r="L261" i="42"/>
  <c r="K261" i="42"/>
  <c r="J261" i="42"/>
  <c r="I261" i="42"/>
  <c r="H261" i="42"/>
  <c r="G261" i="42"/>
  <c r="F261" i="42"/>
  <c r="E261" i="42"/>
  <c r="D261" i="42"/>
  <c r="C261" i="42"/>
  <c r="B261" i="42"/>
  <c r="A261" i="42"/>
  <c r="AD260" i="42"/>
  <c r="AC260" i="42"/>
  <c r="AB260" i="42"/>
  <c r="AA260" i="42"/>
  <c r="Y260" i="42"/>
  <c r="X260" i="42"/>
  <c r="W260" i="42"/>
  <c r="V260" i="42"/>
  <c r="U260" i="42"/>
  <c r="T260" i="42"/>
  <c r="S260" i="42"/>
  <c r="Q260" i="42"/>
  <c r="P260" i="42"/>
  <c r="O260" i="42"/>
  <c r="N260" i="42"/>
  <c r="M260" i="42"/>
  <c r="L260" i="42"/>
  <c r="K260" i="42"/>
  <c r="J260" i="42"/>
  <c r="I260" i="42"/>
  <c r="H260" i="42"/>
  <c r="G260" i="42"/>
  <c r="F260" i="42"/>
  <c r="E260" i="42"/>
  <c r="D260" i="42"/>
  <c r="C260" i="42"/>
  <c r="B260" i="42"/>
  <c r="A260" i="42"/>
  <c r="AD259" i="42"/>
  <c r="AC259" i="42"/>
  <c r="AB259" i="42"/>
  <c r="AA259" i="42"/>
  <c r="Y259" i="42"/>
  <c r="X259" i="42"/>
  <c r="W259" i="42"/>
  <c r="V259" i="42"/>
  <c r="U259" i="42"/>
  <c r="T259" i="42"/>
  <c r="S259" i="42"/>
  <c r="Q259" i="42"/>
  <c r="P259" i="42"/>
  <c r="O259" i="42"/>
  <c r="N259" i="42"/>
  <c r="M259" i="42"/>
  <c r="L259" i="42"/>
  <c r="K259" i="42"/>
  <c r="J259" i="42"/>
  <c r="I259" i="42"/>
  <c r="H259" i="42"/>
  <c r="G259" i="42"/>
  <c r="F259" i="42"/>
  <c r="E259" i="42"/>
  <c r="D259" i="42"/>
  <c r="C259" i="42"/>
  <c r="B259" i="42"/>
  <c r="A259" i="42"/>
  <c r="AD258" i="42"/>
  <c r="AC258" i="42"/>
  <c r="AB258" i="42"/>
  <c r="AA258" i="42"/>
  <c r="Y258" i="42"/>
  <c r="X258" i="42"/>
  <c r="W258" i="42"/>
  <c r="V258" i="42"/>
  <c r="U258" i="42"/>
  <c r="T258" i="42"/>
  <c r="S258" i="42"/>
  <c r="Q258" i="42"/>
  <c r="P258" i="42"/>
  <c r="O258" i="42"/>
  <c r="N258" i="42"/>
  <c r="M258" i="42"/>
  <c r="L258" i="42"/>
  <c r="K258" i="42"/>
  <c r="J258" i="42"/>
  <c r="I258" i="42"/>
  <c r="H258" i="42"/>
  <c r="G258" i="42"/>
  <c r="F258" i="42"/>
  <c r="E258" i="42"/>
  <c r="D258" i="42"/>
  <c r="C258" i="42"/>
  <c r="B258" i="42"/>
  <c r="A258" i="42"/>
  <c r="AD257" i="42"/>
  <c r="AC257" i="42"/>
  <c r="AB257" i="42"/>
  <c r="AA257" i="42"/>
  <c r="Y257" i="42"/>
  <c r="X257" i="42"/>
  <c r="W257" i="42"/>
  <c r="V257" i="42"/>
  <c r="U257" i="42"/>
  <c r="T257" i="42"/>
  <c r="S257" i="42"/>
  <c r="Q257" i="42"/>
  <c r="P257" i="42"/>
  <c r="O257" i="42"/>
  <c r="N257" i="42"/>
  <c r="M257" i="42"/>
  <c r="L257" i="42"/>
  <c r="K257" i="42"/>
  <c r="J257" i="42"/>
  <c r="I257" i="42"/>
  <c r="H257" i="42"/>
  <c r="G257" i="42"/>
  <c r="F257" i="42"/>
  <c r="E257" i="42"/>
  <c r="D257" i="42"/>
  <c r="C257" i="42"/>
  <c r="B257" i="42"/>
  <c r="A257" i="42"/>
  <c r="AD256" i="42"/>
  <c r="AC256" i="42"/>
  <c r="AB256" i="42"/>
  <c r="AA256" i="42"/>
  <c r="Y256" i="42"/>
  <c r="X256" i="42"/>
  <c r="W256" i="42"/>
  <c r="V256" i="42"/>
  <c r="U256" i="42"/>
  <c r="T256" i="42"/>
  <c r="S256" i="42"/>
  <c r="Q256" i="42"/>
  <c r="P256" i="42"/>
  <c r="O256" i="42"/>
  <c r="N256" i="42"/>
  <c r="M256" i="42"/>
  <c r="L256" i="42"/>
  <c r="K256" i="42"/>
  <c r="J256" i="42"/>
  <c r="I256" i="42"/>
  <c r="H256" i="42"/>
  <c r="G256" i="42"/>
  <c r="F256" i="42"/>
  <c r="E256" i="42"/>
  <c r="D256" i="42"/>
  <c r="C256" i="42"/>
  <c r="B256" i="42"/>
  <c r="A256" i="42"/>
  <c r="AD255" i="42"/>
  <c r="AC255" i="42"/>
  <c r="AB255" i="42"/>
  <c r="AA255" i="42"/>
  <c r="Y255" i="42"/>
  <c r="X255" i="42"/>
  <c r="W255" i="42"/>
  <c r="V255" i="42"/>
  <c r="T255" i="42"/>
  <c r="S255" i="42"/>
  <c r="Q255" i="42"/>
  <c r="P255" i="42"/>
  <c r="O255" i="42"/>
  <c r="N255" i="42"/>
  <c r="M255" i="42"/>
  <c r="L255" i="42"/>
  <c r="K255" i="42"/>
  <c r="J255" i="42"/>
  <c r="I255" i="42"/>
  <c r="H255" i="42"/>
  <c r="G255" i="42"/>
  <c r="F255" i="42"/>
  <c r="E255" i="42"/>
  <c r="D255" i="42"/>
  <c r="C255" i="42"/>
  <c r="B255" i="42"/>
  <c r="A255" i="42"/>
  <c r="AD254" i="42"/>
  <c r="AC254" i="42"/>
  <c r="AB254" i="42"/>
  <c r="AA254" i="42"/>
  <c r="Y254" i="42"/>
  <c r="X254" i="42"/>
  <c r="W254" i="42"/>
  <c r="V254" i="42"/>
  <c r="U254" i="42"/>
  <c r="T254" i="42"/>
  <c r="S254" i="42"/>
  <c r="Q254" i="42"/>
  <c r="P254" i="42"/>
  <c r="O254" i="42"/>
  <c r="N254" i="42"/>
  <c r="M254" i="42"/>
  <c r="L254" i="42"/>
  <c r="K254" i="42"/>
  <c r="J254" i="42"/>
  <c r="I254" i="42"/>
  <c r="H254" i="42"/>
  <c r="G254" i="42"/>
  <c r="F254" i="42"/>
  <c r="E254" i="42"/>
  <c r="D254" i="42"/>
  <c r="C254" i="42"/>
  <c r="B254" i="42"/>
  <c r="A254" i="42"/>
  <c r="AD253" i="42"/>
  <c r="AC253" i="42"/>
  <c r="AB253" i="42"/>
  <c r="AA253" i="42"/>
  <c r="Y253" i="42"/>
  <c r="X253" i="42"/>
  <c r="W253" i="42"/>
  <c r="V253" i="42"/>
  <c r="U253" i="42"/>
  <c r="T253" i="42"/>
  <c r="S253" i="42"/>
  <c r="Q253" i="42"/>
  <c r="P253" i="42"/>
  <c r="O253" i="42"/>
  <c r="N253" i="42"/>
  <c r="M253" i="42"/>
  <c r="L253" i="42"/>
  <c r="K253" i="42"/>
  <c r="J253" i="42"/>
  <c r="I253" i="42"/>
  <c r="H253" i="42"/>
  <c r="G253" i="42"/>
  <c r="F253" i="42"/>
  <c r="E253" i="42"/>
  <c r="D253" i="42"/>
  <c r="C253" i="42"/>
  <c r="B253" i="42"/>
  <c r="A253" i="42"/>
  <c r="AD252" i="42"/>
  <c r="AC252" i="42"/>
  <c r="AB252" i="42"/>
  <c r="AA252" i="42"/>
  <c r="Y252" i="42"/>
  <c r="X252" i="42"/>
  <c r="W252" i="42"/>
  <c r="V252" i="42"/>
  <c r="T252" i="42"/>
  <c r="S252" i="42"/>
  <c r="Q252" i="42"/>
  <c r="P252" i="42"/>
  <c r="O252" i="42"/>
  <c r="N252" i="42"/>
  <c r="M252" i="42"/>
  <c r="L252" i="42"/>
  <c r="K252" i="42"/>
  <c r="J252" i="42"/>
  <c r="I252" i="42"/>
  <c r="H252" i="42"/>
  <c r="G252" i="42"/>
  <c r="F252" i="42"/>
  <c r="E252" i="42"/>
  <c r="D252" i="42"/>
  <c r="C252" i="42"/>
  <c r="B252" i="42"/>
  <c r="A252" i="42"/>
  <c r="AD251" i="42"/>
  <c r="AC251" i="42"/>
  <c r="AB251" i="42"/>
  <c r="AA251" i="42"/>
  <c r="Y251" i="42"/>
  <c r="X251" i="42"/>
  <c r="W251" i="42"/>
  <c r="V251" i="42"/>
  <c r="U251" i="42"/>
  <c r="T251" i="42"/>
  <c r="S251" i="42"/>
  <c r="Q251" i="42"/>
  <c r="P251" i="42"/>
  <c r="O251" i="42"/>
  <c r="N251" i="42"/>
  <c r="M251" i="42"/>
  <c r="L251" i="42"/>
  <c r="K251" i="42"/>
  <c r="J251" i="42"/>
  <c r="I251" i="42"/>
  <c r="H251" i="42"/>
  <c r="G251" i="42"/>
  <c r="F251" i="42"/>
  <c r="E251" i="42"/>
  <c r="D251" i="42"/>
  <c r="C251" i="42"/>
  <c r="B251" i="42"/>
  <c r="A251" i="42"/>
  <c r="AD250" i="42"/>
  <c r="AC250" i="42"/>
  <c r="AB250" i="42"/>
  <c r="AA250" i="42"/>
  <c r="Y250" i="42"/>
  <c r="X250" i="42"/>
  <c r="W250" i="42"/>
  <c r="V250" i="42"/>
  <c r="U250" i="42"/>
  <c r="T250" i="42"/>
  <c r="Q250" i="42"/>
  <c r="P250" i="42"/>
  <c r="O250" i="42"/>
  <c r="N250" i="42"/>
  <c r="M250" i="42"/>
  <c r="L250" i="42"/>
  <c r="K250" i="42"/>
  <c r="J250" i="42"/>
  <c r="I250" i="42"/>
  <c r="H250" i="42"/>
  <c r="G250" i="42"/>
  <c r="F250" i="42"/>
  <c r="E250" i="42"/>
  <c r="D250" i="42"/>
  <c r="C250" i="42"/>
  <c r="B250" i="42"/>
  <c r="A250" i="42"/>
  <c r="AD249" i="42"/>
  <c r="AC249" i="42"/>
  <c r="AB249" i="42"/>
  <c r="AA249" i="42"/>
  <c r="Y249" i="42"/>
  <c r="X249" i="42"/>
  <c r="W249" i="42"/>
  <c r="V249" i="42"/>
  <c r="U249" i="42"/>
  <c r="T249" i="42"/>
  <c r="Q249" i="42"/>
  <c r="P249" i="42"/>
  <c r="O249" i="42"/>
  <c r="N249" i="42"/>
  <c r="M249" i="42"/>
  <c r="L249" i="42"/>
  <c r="K249" i="42"/>
  <c r="J249" i="42"/>
  <c r="I249" i="42"/>
  <c r="H249" i="42"/>
  <c r="G249" i="42"/>
  <c r="F249" i="42"/>
  <c r="E249" i="42"/>
  <c r="D249" i="42"/>
  <c r="C249" i="42"/>
  <c r="B249" i="42"/>
  <c r="A249" i="42"/>
  <c r="AD248" i="42"/>
  <c r="AC248" i="42"/>
  <c r="AB248" i="42"/>
  <c r="AA248" i="42"/>
  <c r="Y248" i="42"/>
  <c r="X248" i="42"/>
  <c r="W248" i="42"/>
  <c r="V248" i="42"/>
  <c r="T248" i="42"/>
  <c r="S248" i="42"/>
  <c r="Q248" i="42"/>
  <c r="P248" i="42"/>
  <c r="O248" i="42"/>
  <c r="N248" i="42"/>
  <c r="M248" i="42"/>
  <c r="L248" i="42"/>
  <c r="K248" i="42"/>
  <c r="J248" i="42"/>
  <c r="I248" i="42"/>
  <c r="H248" i="42"/>
  <c r="G248" i="42"/>
  <c r="F248" i="42"/>
  <c r="E248" i="42"/>
  <c r="D248" i="42"/>
  <c r="C248" i="42"/>
  <c r="B248" i="42"/>
  <c r="A248" i="42"/>
  <c r="AD247" i="42"/>
  <c r="AC247" i="42"/>
  <c r="AB247" i="42"/>
  <c r="AA247" i="42"/>
  <c r="Y247" i="42"/>
  <c r="X247" i="42"/>
  <c r="W247" i="42"/>
  <c r="V247" i="42"/>
  <c r="U247" i="42"/>
  <c r="T247" i="42"/>
  <c r="Q247" i="42"/>
  <c r="P247" i="42"/>
  <c r="O247" i="42"/>
  <c r="N247" i="42"/>
  <c r="M247" i="42"/>
  <c r="L247" i="42"/>
  <c r="K247" i="42"/>
  <c r="J247" i="42"/>
  <c r="I247" i="42"/>
  <c r="H247" i="42"/>
  <c r="G247" i="42"/>
  <c r="F247" i="42"/>
  <c r="E247" i="42"/>
  <c r="D247" i="42"/>
  <c r="C247" i="42"/>
  <c r="B247" i="42"/>
  <c r="A247" i="42"/>
  <c r="AD246" i="42"/>
  <c r="AC246" i="42"/>
  <c r="AB246" i="42"/>
  <c r="AA246" i="42"/>
  <c r="Y246" i="42"/>
  <c r="X246" i="42"/>
  <c r="W246" i="42"/>
  <c r="V246" i="42"/>
  <c r="T246" i="42"/>
  <c r="S246" i="42"/>
  <c r="Q246" i="42"/>
  <c r="P246" i="42"/>
  <c r="O246" i="42"/>
  <c r="N246" i="42"/>
  <c r="M246" i="42"/>
  <c r="L246" i="42"/>
  <c r="K246" i="42"/>
  <c r="J246" i="42"/>
  <c r="I246" i="42"/>
  <c r="H246" i="42"/>
  <c r="G246" i="42"/>
  <c r="F246" i="42"/>
  <c r="E246" i="42"/>
  <c r="D246" i="42"/>
  <c r="C246" i="42"/>
  <c r="B246" i="42"/>
  <c r="A246" i="42"/>
  <c r="AD245" i="42"/>
  <c r="AB245" i="42"/>
  <c r="AA245" i="42"/>
  <c r="Y245" i="42"/>
  <c r="X245" i="42"/>
  <c r="W245" i="42"/>
  <c r="V245" i="42"/>
  <c r="U245" i="42"/>
  <c r="T245" i="42"/>
  <c r="S245" i="42"/>
  <c r="Q245" i="42"/>
  <c r="P245" i="42"/>
  <c r="O245" i="42"/>
  <c r="N245" i="42"/>
  <c r="M245" i="42"/>
  <c r="L245" i="42"/>
  <c r="K245" i="42"/>
  <c r="J245" i="42"/>
  <c r="I245" i="42"/>
  <c r="H245" i="42"/>
  <c r="G245" i="42"/>
  <c r="F245" i="42"/>
  <c r="E245" i="42"/>
  <c r="D245" i="42"/>
  <c r="C245" i="42"/>
  <c r="B245" i="42"/>
  <c r="A245" i="42"/>
  <c r="AD244" i="42"/>
  <c r="AC244" i="42"/>
  <c r="AB244" i="42"/>
  <c r="AA244" i="42"/>
  <c r="Y244" i="42"/>
  <c r="X244" i="42"/>
  <c r="W244" i="42"/>
  <c r="V244" i="42"/>
  <c r="U244" i="42"/>
  <c r="T244" i="42"/>
  <c r="S244" i="42"/>
  <c r="Q244" i="42"/>
  <c r="P244" i="42"/>
  <c r="O244" i="42"/>
  <c r="N244" i="42"/>
  <c r="M244" i="42"/>
  <c r="L244" i="42"/>
  <c r="K244" i="42"/>
  <c r="J244" i="42"/>
  <c r="I244" i="42"/>
  <c r="H244" i="42"/>
  <c r="G244" i="42"/>
  <c r="F244" i="42"/>
  <c r="E244" i="42"/>
  <c r="D244" i="42"/>
  <c r="C244" i="42"/>
  <c r="B244" i="42"/>
  <c r="A244" i="42"/>
  <c r="AD243" i="42"/>
  <c r="AC243" i="42"/>
  <c r="AB243" i="42"/>
  <c r="AA243" i="42"/>
  <c r="Y243" i="42"/>
  <c r="X243" i="42"/>
  <c r="W243" i="42"/>
  <c r="V243" i="42"/>
  <c r="U243" i="42"/>
  <c r="T243" i="42"/>
  <c r="S243" i="42"/>
  <c r="Q243" i="42"/>
  <c r="P243" i="42"/>
  <c r="O243" i="42"/>
  <c r="N243" i="42"/>
  <c r="M243" i="42"/>
  <c r="L243" i="42"/>
  <c r="K243" i="42"/>
  <c r="J243" i="42"/>
  <c r="I243" i="42"/>
  <c r="H243" i="42"/>
  <c r="G243" i="42"/>
  <c r="F243" i="42"/>
  <c r="E243" i="42"/>
  <c r="D243" i="42"/>
  <c r="C243" i="42"/>
  <c r="B243" i="42"/>
  <c r="A243" i="42"/>
  <c r="AD242" i="42"/>
  <c r="AC242" i="42"/>
  <c r="AB242" i="42"/>
  <c r="AA242" i="42"/>
  <c r="Y242" i="42"/>
  <c r="X242" i="42"/>
  <c r="W242" i="42"/>
  <c r="V242" i="42"/>
  <c r="U242" i="42"/>
  <c r="T242" i="42"/>
  <c r="S242" i="42"/>
  <c r="Q242" i="42"/>
  <c r="P242" i="42"/>
  <c r="O242" i="42"/>
  <c r="N242" i="42"/>
  <c r="M242" i="42"/>
  <c r="L242" i="42"/>
  <c r="K242" i="42"/>
  <c r="J242" i="42"/>
  <c r="I242" i="42"/>
  <c r="H242" i="42"/>
  <c r="G242" i="42"/>
  <c r="F242" i="42"/>
  <c r="E242" i="42"/>
  <c r="D242" i="42"/>
  <c r="C242" i="42"/>
  <c r="B242" i="42"/>
  <c r="A242" i="42"/>
  <c r="AD241" i="42"/>
  <c r="AC241" i="42"/>
  <c r="AB241" i="42"/>
  <c r="AA241" i="42"/>
  <c r="Y241" i="42"/>
  <c r="X241" i="42"/>
  <c r="W241" i="42"/>
  <c r="V241" i="42"/>
  <c r="U241" i="42"/>
  <c r="T241" i="42"/>
  <c r="S241" i="42"/>
  <c r="Q241" i="42"/>
  <c r="P241" i="42"/>
  <c r="O241" i="42"/>
  <c r="N241" i="42"/>
  <c r="M241" i="42"/>
  <c r="L241" i="42"/>
  <c r="K241" i="42"/>
  <c r="J241" i="42"/>
  <c r="I241" i="42"/>
  <c r="H241" i="42"/>
  <c r="G241" i="42"/>
  <c r="F241" i="42"/>
  <c r="E241" i="42"/>
  <c r="D241" i="42"/>
  <c r="C241" i="42"/>
  <c r="B241" i="42"/>
  <c r="A241" i="42"/>
  <c r="AD240" i="42"/>
  <c r="AC240" i="42"/>
  <c r="AB240" i="42"/>
  <c r="AA240" i="42"/>
  <c r="Y240" i="42"/>
  <c r="X240" i="42"/>
  <c r="W240" i="42"/>
  <c r="V240" i="42"/>
  <c r="U240" i="42"/>
  <c r="T240" i="42"/>
  <c r="S240" i="42"/>
  <c r="Q240" i="42"/>
  <c r="P240" i="42"/>
  <c r="O240" i="42"/>
  <c r="N240" i="42"/>
  <c r="M240" i="42"/>
  <c r="L240" i="42"/>
  <c r="K240" i="42"/>
  <c r="J240" i="42"/>
  <c r="I240" i="42"/>
  <c r="H240" i="42"/>
  <c r="G240" i="42"/>
  <c r="F240" i="42"/>
  <c r="E240" i="42"/>
  <c r="D240" i="42"/>
  <c r="C240" i="42"/>
  <c r="B240" i="42"/>
  <c r="A240" i="42"/>
  <c r="AD239" i="42"/>
  <c r="AC239" i="42"/>
  <c r="AB239" i="42"/>
  <c r="AA239" i="42"/>
  <c r="Y239" i="42"/>
  <c r="X239" i="42"/>
  <c r="W239" i="42"/>
  <c r="V239" i="42"/>
  <c r="U239" i="42"/>
  <c r="T239" i="42"/>
  <c r="S239" i="42"/>
  <c r="Q239" i="42"/>
  <c r="P239" i="42"/>
  <c r="O239" i="42"/>
  <c r="N239" i="42"/>
  <c r="M239" i="42"/>
  <c r="L239" i="42"/>
  <c r="K239" i="42"/>
  <c r="J239" i="42"/>
  <c r="I239" i="42"/>
  <c r="H239" i="42"/>
  <c r="G239" i="42"/>
  <c r="F239" i="42"/>
  <c r="E239" i="42"/>
  <c r="D239" i="42"/>
  <c r="C239" i="42"/>
  <c r="B239" i="42"/>
  <c r="A239" i="42"/>
  <c r="AD238" i="42"/>
  <c r="AC238" i="42"/>
  <c r="AB238" i="42"/>
  <c r="AA238" i="42"/>
  <c r="Y238" i="42"/>
  <c r="X238" i="42"/>
  <c r="W238" i="42"/>
  <c r="V238" i="42"/>
  <c r="U238" i="42"/>
  <c r="T238" i="42"/>
  <c r="S238" i="42"/>
  <c r="Q238" i="42"/>
  <c r="P238" i="42"/>
  <c r="O238" i="42"/>
  <c r="N238" i="42"/>
  <c r="M238" i="42"/>
  <c r="L238" i="42"/>
  <c r="K238" i="42"/>
  <c r="J238" i="42"/>
  <c r="I238" i="42"/>
  <c r="H238" i="42"/>
  <c r="G238" i="42"/>
  <c r="F238" i="42"/>
  <c r="E238" i="42"/>
  <c r="D238" i="42"/>
  <c r="C238" i="42"/>
  <c r="B238" i="42"/>
  <c r="A238" i="42"/>
  <c r="AD237" i="42"/>
  <c r="AC237" i="42"/>
  <c r="AB237" i="42"/>
  <c r="AA237" i="42"/>
  <c r="Y237" i="42"/>
  <c r="X237" i="42"/>
  <c r="W237" i="42"/>
  <c r="V237" i="42"/>
  <c r="U237" i="42"/>
  <c r="T237" i="42"/>
  <c r="S237" i="42"/>
  <c r="Q237" i="42"/>
  <c r="P237" i="42"/>
  <c r="O237" i="42"/>
  <c r="N237" i="42"/>
  <c r="M237" i="42"/>
  <c r="L237" i="42"/>
  <c r="K237" i="42"/>
  <c r="J237" i="42"/>
  <c r="I237" i="42"/>
  <c r="H237" i="42"/>
  <c r="G237" i="42"/>
  <c r="F237" i="42"/>
  <c r="E237" i="42"/>
  <c r="D237" i="42"/>
  <c r="C237" i="42"/>
  <c r="B237" i="42"/>
  <c r="A237" i="42"/>
  <c r="AD236" i="42"/>
  <c r="AC236" i="42"/>
  <c r="AB236" i="42"/>
  <c r="AA236" i="42"/>
  <c r="Y236" i="42"/>
  <c r="X236" i="42"/>
  <c r="W236" i="42"/>
  <c r="V236" i="42"/>
  <c r="T236" i="42"/>
  <c r="S236" i="42"/>
  <c r="Q236" i="42"/>
  <c r="P236" i="42"/>
  <c r="O236" i="42"/>
  <c r="N236" i="42"/>
  <c r="M236" i="42"/>
  <c r="L236" i="42"/>
  <c r="K236" i="42"/>
  <c r="J236" i="42"/>
  <c r="I236" i="42"/>
  <c r="H236" i="42"/>
  <c r="G236" i="42"/>
  <c r="F236" i="42"/>
  <c r="E236" i="42"/>
  <c r="D236" i="42"/>
  <c r="C236" i="42"/>
  <c r="B236" i="42"/>
  <c r="A236" i="42"/>
  <c r="AD235" i="42"/>
  <c r="AC235" i="42"/>
  <c r="AB235" i="42"/>
  <c r="AA235" i="42"/>
  <c r="Y235" i="42"/>
  <c r="X235" i="42"/>
  <c r="W235" i="42"/>
  <c r="V235" i="42"/>
  <c r="U235" i="42"/>
  <c r="T235" i="42"/>
  <c r="S235" i="42"/>
  <c r="Q235" i="42"/>
  <c r="P235" i="42"/>
  <c r="O235" i="42"/>
  <c r="N235" i="42"/>
  <c r="M235" i="42"/>
  <c r="L235" i="42"/>
  <c r="K235" i="42"/>
  <c r="J235" i="42"/>
  <c r="I235" i="42"/>
  <c r="H235" i="42"/>
  <c r="G235" i="42"/>
  <c r="F235" i="42"/>
  <c r="E235" i="42"/>
  <c r="D235" i="42"/>
  <c r="C235" i="42"/>
  <c r="B235" i="42"/>
  <c r="A235" i="42"/>
  <c r="AD234" i="42"/>
  <c r="AC234" i="42"/>
  <c r="AB234" i="42"/>
  <c r="AA234" i="42"/>
  <c r="Y234" i="42"/>
  <c r="X234" i="42"/>
  <c r="W234" i="42"/>
  <c r="V234" i="42"/>
  <c r="U234" i="42"/>
  <c r="T234" i="42"/>
  <c r="S234" i="42"/>
  <c r="Q234" i="42"/>
  <c r="P234" i="42"/>
  <c r="O234" i="42"/>
  <c r="N234" i="42"/>
  <c r="M234" i="42"/>
  <c r="L234" i="42"/>
  <c r="K234" i="42"/>
  <c r="J234" i="42"/>
  <c r="I234" i="42"/>
  <c r="H234" i="42"/>
  <c r="G234" i="42"/>
  <c r="F234" i="42"/>
  <c r="E234" i="42"/>
  <c r="D234" i="42"/>
  <c r="C234" i="42"/>
  <c r="B234" i="42"/>
  <c r="A234" i="42"/>
  <c r="AD233" i="42"/>
  <c r="AC233" i="42"/>
  <c r="AB233" i="42"/>
  <c r="AA233" i="42"/>
  <c r="Y233" i="42"/>
  <c r="X233" i="42"/>
  <c r="W233" i="42"/>
  <c r="V233" i="42"/>
  <c r="U233" i="42"/>
  <c r="T233" i="42"/>
  <c r="S233" i="42"/>
  <c r="Q233" i="42"/>
  <c r="P233" i="42"/>
  <c r="O233" i="42"/>
  <c r="N233" i="42"/>
  <c r="M233" i="42"/>
  <c r="L233" i="42"/>
  <c r="K233" i="42"/>
  <c r="J233" i="42"/>
  <c r="I233" i="42"/>
  <c r="H233" i="42"/>
  <c r="G233" i="42"/>
  <c r="F233" i="42"/>
  <c r="E233" i="42"/>
  <c r="D233" i="42"/>
  <c r="C233" i="42"/>
  <c r="B233" i="42"/>
  <c r="A233" i="42"/>
  <c r="AD232" i="42"/>
  <c r="AC232" i="42"/>
  <c r="AB232" i="42"/>
  <c r="AA232" i="42"/>
  <c r="Y232" i="42"/>
  <c r="X232" i="42"/>
  <c r="W232" i="42"/>
  <c r="V232" i="42"/>
  <c r="U232" i="42"/>
  <c r="T232" i="42"/>
  <c r="S232" i="42"/>
  <c r="Q232" i="42"/>
  <c r="P232" i="42"/>
  <c r="O232" i="42"/>
  <c r="N232" i="42"/>
  <c r="M232" i="42"/>
  <c r="L232" i="42"/>
  <c r="K232" i="42"/>
  <c r="J232" i="42"/>
  <c r="I232" i="42"/>
  <c r="H232" i="42"/>
  <c r="G232" i="42"/>
  <c r="F232" i="42"/>
  <c r="E232" i="42"/>
  <c r="D232" i="42"/>
  <c r="C232" i="42"/>
  <c r="B232" i="42"/>
  <c r="A232" i="42"/>
  <c r="AD231" i="42"/>
  <c r="AC231" i="42"/>
  <c r="AB231" i="42"/>
  <c r="AA231" i="42"/>
  <c r="Y231" i="42"/>
  <c r="X231" i="42"/>
  <c r="W231" i="42"/>
  <c r="V231" i="42"/>
  <c r="U231" i="42"/>
  <c r="T231" i="42"/>
  <c r="S231" i="42"/>
  <c r="Q231" i="42"/>
  <c r="P231" i="42"/>
  <c r="O231" i="42"/>
  <c r="N231" i="42"/>
  <c r="M231" i="42"/>
  <c r="L231" i="42"/>
  <c r="K231" i="42"/>
  <c r="J231" i="42"/>
  <c r="I231" i="42"/>
  <c r="H231" i="42"/>
  <c r="G231" i="42"/>
  <c r="F231" i="42"/>
  <c r="E231" i="42"/>
  <c r="D231" i="42"/>
  <c r="C231" i="42"/>
  <c r="B231" i="42"/>
  <c r="A231" i="42"/>
  <c r="AD230" i="42"/>
  <c r="AC230" i="42"/>
  <c r="AB230" i="42"/>
  <c r="AA230" i="42"/>
  <c r="Y230" i="42"/>
  <c r="X230" i="42"/>
  <c r="W230" i="42"/>
  <c r="V230" i="42"/>
  <c r="T230" i="42"/>
  <c r="S230" i="42"/>
  <c r="Q230" i="42"/>
  <c r="P230" i="42"/>
  <c r="O230" i="42"/>
  <c r="N230" i="42"/>
  <c r="M230" i="42"/>
  <c r="L230" i="42"/>
  <c r="K230" i="42"/>
  <c r="J230" i="42"/>
  <c r="I230" i="42"/>
  <c r="H230" i="42"/>
  <c r="G230" i="42"/>
  <c r="F230" i="42"/>
  <c r="E230" i="42"/>
  <c r="D230" i="42"/>
  <c r="C230" i="42"/>
  <c r="B230" i="42"/>
  <c r="A230" i="42"/>
  <c r="AD229" i="42"/>
  <c r="AB229" i="42"/>
  <c r="AA229" i="42"/>
  <c r="Y229" i="42"/>
  <c r="X229" i="42"/>
  <c r="W229" i="42"/>
  <c r="V229" i="42"/>
  <c r="U229" i="42"/>
  <c r="T229" i="42"/>
  <c r="S229" i="42"/>
  <c r="Q229" i="42"/>
  <c r="P229" i="42"/>
  <c r="O229" i="42"/>
  <c r="N229" i="42"/>
  <c r="M229" i="42"/>
  <c r="L229" i="42"/>
  <c r="K229" i="42"/>
  <c r="J229" i="42"/>
  <c r="I229" i="42"/>
  <c r="H229" i="42"/>
  <c r="G229" i="42"/>
  <c r="F229" i="42"/>
  <c r="E229" i="42"/>
  <c r="D229" i="42"/>
  <c r="C229" i="42"/>
  <c r="B229" i="42"/>
  <c r="A229" i="42"/>
  <c r="AD228" i="42"/>
  <c r="AC228" i="42"/>
  <c r="AB228" i="42"/>
  <c r="AA228" i="42"/>
  <c r="Y228" i="42"/>
  <c r="X228" i="42"/>
  <c r="W228" i="42"/>
  <c r="V228" i="42"/>
  <c r="U228" i="42"/>
  <c r="T228" i="42"/>
  <c r="S228" i="42"/>
  <c r="Q228" i="42"/>
  <c r="P228" i="42"/>
  <c r="O228" i="42"/>
  <c r="N228" i="42"/>
  <c r="M228" i="42"/>
  <c r="L228" i="42"/>
  <c r="K228" i="42"/>
  <c r="J228" i="42"/>
  <c r="I228" i="42"/>
  <c r="H228" i="42"/>
  <c r="G228" i="42"/>
  <c r="F228" i="42"/>
  <c r="E228" i="42"/>
  <c r="D228" i="42"/>
  <c r="C228" i="42"/>
  <c r="B228" i="42"/>
  <c r="A228" i="42"/>
  <c r="AD227" i="42"/>
  <c r="AC227" i="42"/>
  <c r="AB227" i="42"/>
  <c r="AA227" i="42"/>
  <c r="Y227" i="42"/>
  <c r="X227" i="42"/>
  <c r="W227" i="42"/>
  <c r="V227" i="42"/>
  <c r="U227" i="42"/>
  <c r="T227" i="42"/>
  <c r="S227" i="42"/>
  <c r="Q227" i="42"/>
  <c r="P227" i="42"/>
  <c r="O227" i="42"/>
  <c r="N227" i="42"/>
  <c r="M227" i="42"/>
  <c r="L227" i="42"/>
  <c r="K227" i="42"/>
  <c r="J227" i="42"/>
  <c r="I227" i="42"/>
  <c r="H227" i="42"/>
  <c r="G227" i="42"/>
  <c r="F227" i="42"/>
  <c r="E227" i="42"/>
  <c r="D227" i="42"/>
  <c r="C227" i="42"/>
  <c r="B227" i="42"/>
  <c r="A227" i="42"/>
  <c r="AD226" i="42"/>
  <c r="AB226" i="42"/>
  <c r="AA226" i="42"/>
  <c r="Y226" i="42"/>
  <c r="X226" i="42"/>
  <c r="W226" i="42"/>
  <c r="V226" i="42"/>
  <c r="U226" i="42"/>
  <c r="T226" i="42"/>
  <c r="S226" i="42"/>
  <c r="Q226" i="42"/>
  <c r="P226" i="42"/>
  <c r="O226" i="42"/>
  <c r="N226" i="42"/>
  <c r="M226" i="42"/>
  <c r="L226" i="42"/>
  <c r="K226" i="42"/>
  <c r="J226" i="42"/>
  <c r="I226" i="42"/>
  <c r="H226" i="42"/>
  <c r="G226" i="42"/>
  <c r="F226" i="42"/>
  <c r="E226" i="42"/>
  <c r="D226" i="42"/>
  <c r="C226" i="42"/>
  <c r="B226" i="42"/>
  <c r="A226" i="42"/>
  <c r="AD225" i="42"/>
  <c r="AC225" i="42"/>
  <c r="AB225" i="42"/>
  <c r="AA225" i="42"/>
  <c r="Y225" i="42"/>
  <c r="X225" i="42"/>
  <c r="W225" i="42"/>
  <c r="V225" i="42"/>
  <c r="U225" i="42"/>
  <c r="T225" i="42"/>
  <c r="S225" i="42"/>
  <c r="Q225" i="42"/>
  <c r="P225" i="42"/>
  <c r="O225" i="42"/>
  <c r="N225" i="42"/>
  <c r="M225" i="42"/>
  <c r="L225" i="42"/>
  <c r="K225" i="42"/>
  <c r="J225" i="42"/>
  <c r="I225" i="42"/>
  <c r="H225" i="42"/>
  <c r="G225" i="42"/>
  <c r="F225" i="42"/>
  <c r="E225" i="42"/>
  <c r="D225" i="42"/>
  <c r="C225" i="42"/>
  <c r="B225" i="42"/>
  <c r="A225" i="42"/>
  <c r="AD224" i="42"/>
  <c r="AC224" i="42"/>
  <c r="AB224" i="42"/>
  <c r="AA224" i="42"/>
  <c r="Y224" i="42"/>
  <c r="X224" i="42"/>
  <c r="W224" i="42"/>
  <c r="V224" i="42"/>
  <c r="U224" i="42"/>
  <c r="T224" i="42"/>
  <c r="S224" i="42"/>
  <c r="Q224" i="42"/>
  <c r="P224" i="42"/>
  <c r="O224" i="42"/>
  <c r="N224" i="42"/>
  <c r="M224" i="42"/>
  <c r="L224" i="42"/>
  <c r="K224" i="42"/>
  <c r="J224" i="42"/>
  <c r="I224" i="42"/>
  <c r="H224" i="42"/>
  <c r="G224" i="42"/>
  <c r="F224" i="42"/>
  <c r="E224" i="42"/>
  <c r="D224" i="42"/>
  <c r="C224" i="42"/>
  <c r="B224" i="42"/>
  <c r="A224" i="42"/>
  <c r="AD223" i="42"/>
  <c r="AC223" i="42"/>
  <c r="AB223" i="42"/>
  <c r="AA223" i="42"/>
  <c r="Y223" i="42"/>
  <c r="X223" i="42"/>
  <c r="W223" i="42"/>
  <c r="V223" i="42"/>
  <c r="U223" i="42"/>
  <c r="T223" i="42"/>
  <c r="S223" i="42"/>
  <c r="Q223" i="42"/>
  <c r="P223" i="42"/>
  <c r="O223" i="42"/>
  <c r="N223" i="42"/>
  <c r="M223" i="42"/>
  <c r="L223" i="42"/>
  <c r="K223" i="42"/>
  <c r="J223" i="42"/>
  <c r="I223" i="42"/>
  <c r="H223" i="42"/>
  <c r="G223" i="42"/>
  <c r="F223" i="42"/>
  <c r="E223" i="42"/>
  <c r="D223" i="42"/>
  <c r="C223" i="42"/>
  <c r="B223" i="42"/>
  <c r="A223" i="42"/>
  <c r="AD222" i="42"/>
  <c r="AC222" i="42"/>
  <c r="AB222" i="42"/>
  <c r="AA222" i="42"/>
  <c r="Y222" i="42"/>
  <c r="X222" i="42"/>
  <c r="W222" i="42"/>
  <c r="V222" i="42"/>
  <c r="U222" i="42"/>
  <c r="T222" i="42"/>
  <c r="S222" i="42"/>
  <c r="Q222" i="42"/>
  <c r="P222" i="42"/>
  <c r="O222" i="42"/>
  <c r="N222" i="42"/>
  <c r="M222" i="42"/>
  <c r="L222" i="42"/>
  <c r="K222" i="42"/>
  <c r="J222" i="42"/>
  <c r="I222" i="42"/>
  <c r="H222" i="42"/>
  <c r="G222" i="42"/>
  <c r="F222" i="42"/>
  <c r="E222" i="42"/>
  <c r="D222" i="42"/>
  <c r="C222" i="42"/>
  <c r="B222" i="42"/>
  <c r="A222" i="42"/>
  <c r="AD221" i="42"/>
  <c r="AC221" i="42"/>
  <c r="AB221" i="42"/>
  <c r="AA221" i="42"/>
  <c r="Y221" i="42"/>
  <c r="X221" i="42"/>
  <c r="W221" i="42"/>
  <c r="V221" i="42"/>
  <c r="U221" i="42"/>
  <c r="T221" i="42"/>
  <c r="S221" i="42"/>
  <c r="Q221" i="42"/>
  <c r="P221" i="42"/>
  <c r="O221" i="42"/>
  <c r="N221" i="42"/>
  <c r="M221" i="42"/>
  <c r="L221" i="42"/>
  <c r="K221" i="42"/>
  <c r="J221" i="42"/>
  <c r="I221" i="42"/>
  <c r="H221" i="42"/>
  <c r="G221" i="42"/>
  <c r="F221" i="42"/>
  <c r="E221" i="42"/>
  <c r="D221" i="42"/>
  <c r="C221" i="42"/>
  <c r="B221" i="42"/>
  <c r="A221" i="42"/>
  <c r="AD220" i="42"/>
  <c r="AC220" i="42"/>
  <c r="AB220" i="42"/>
  <c r="AA220" i="42"/>
  <c r="Y220" i="42"/>
  <c r="X220" i="42"/>
  <c r="W220" i="42"/>
  <c r="V220" i="42"/>
  <c r="U220" i="42"/>
  <c r="T220" i="42"/>
  <c r="S220" i="42"/>
  <c r="Q220" i="42"/>
  <c r="P220" i="42"/>
  <c r="O220" i="42"/>
  <c r="N220" i="42"/>
  <c r="M220" i="42"/>
  <c r="L220" i="42"/>
  <c r="K220" i="42"/>
  <c r="J220" i="42"/>
  <c r="I220" i="42"/>
  <c r="H220" i="42"/>
  <c r="G220" i="42"/>
  <c r="F220" i="42"/>
  <c r="E220" i="42"/>
  <c r="D220" i="42"/>
  <c r="C220" i="42"/>
  <c r="B220" i="42"/>
  <c r="A220" i="42"/>
  <c r="AD219" i="42"/>
  <c r="AC219" i="42"/>
  <c r="AB219" i="42"/>
  <c r="AA219" i="42"/>
  <c r="Y219" i="42"/>
  <c r="X219" i="42"/>
  <c r="W219" i="42"/>
  <c r="V219" i="42"/>
  <c r="U219" i="42"/>
  <c r="T219" i="42"/>
  <c r="S219" i="42"/>
  <c r="Q219" i="42"/>
  <c r="P219" i="42"/>
  <c r="O219" i="42"/>
  <c r="N219" i="42"/>
  <c r="M219" i="42"/>
  <c r="L219" i="42"/>
  <c r="K219" i="42"/>
  <c r="J219" i="42"/>
  <c r="I219" i="42"/>
  <c r="H219" i="42"/>
  <c r="G219" i="42"/>
  <c r="F219" i="42"/>
  <c r="E219" i="42"/>
  <c r="D219" i="42"/>
  <c r="C219" i="42"/>
  <c r="B219" i="42"/>
  <c r="A219" i="42"/>
  <c r="AD218" i="42"/>
  <c r="AC218" i="42"/>
  <c r="AB218" i="42"/>
  <c r="AA218" i="42"/>
  <c r="Z218" i="42"/>
  <c r="Y218" i="42"/>
  <c r="X218" i="42"/>
  <c r="W218" i="42"/>
  <c r="V218" i="42"/>
  <c r="U218" i="42"/>
  <c r="T218" i="42"/>
  <c r="S218" i="42"/>
  <c r="Q218" i="42"/>
  <c r="P218" i="42"/>
  <c r="O218" i="42"/>
  <c r="N218" i="42"/>
  <c r="M218" i="42"/>
  <c r="L218" i="42"/>
  <c r="K218" i="42"/>
  <c r="J218" i="42"/>
  <c r="I218" i="42"/>
  <c r="H218" i="42"/>
  <c r="G218" i="42"/>
  <c r="F218" i="42"/>
  <c r="E218" i="42"/>
  <c r="D218" i="42"/>
  <c r="C218" i="42"/>
  <c r="B218" i="42"/>
  <c r="A218" i="42"/>
  <c r="AD217" i="42"/>
  <c r="AC217" i="42"/>
  <c r="AB217" i="42"/>
  <c r="AA217" i="42"/>
  <c r="Y217" i="42"/>
  <c r="X217" i="42"/>
  <c r="W217" i="42"/>
  <c r="V217" i="42"/>
  <c r="U217" i="42"/>
  <c r="T217" i="42"/>
  <c r="S217" i="42"/>
  <c r="Q217" i="42"/>
  <c r="P217" i="42"/>
  <c r="O217" i="42"/>
  <c r="N217" i="42"/>
  <c r="M217" i="42"/>
  <c r="L217" i="42"/>
  <c r="K217" i="42"/>
  <c r="J217" i="42"/>
  <c r="I217" i="42"/>
  <c r="H217" i="42"/>
  <c r="G217" i="42"/>
  <c r="F217" i="42"/>
  <c r="E217" i="42"/>
  <c r="D217" i="42"/>
  <c r="C217" i="42"/>
  <c r="B217" i="42"/>
  <c r="A217" i="42"/>
  <c r="AD216" i="42"/>
  <c r="AC216" i="42"/>
  <c r="AB216" i="42"/>
  <c r="AA216" i="42"/>
  <c r="Y216" i="42"/>
  <c r="X216" i="42"/>
  <c r="W216" i="42"/>
  <c r="V216" i="42"/>
  <c r="U216" i="42"/>
  <c r="T216" i="42"/>
  <c r="S216" i="42"/>
  <c r="Q216" i="42"/>
  <c r="P216" i="42"/>
  <c r="O216" i="42"/>
  <c r="N216" i="42"/>
  <c r="M216" i="42"/>
  <c r="L216" i="42"/>
  <c r="K216" i="42"/>
  <c r="J216" i="42"/>
  <c r="I216" i="42"/>
  <c r="H216" i="42"/>
  <c r="G216" i="42"/>
  <c r="F216" i="42"/>
  <c r="E216" i="42"/>
  <c r="D216" i="42"/>
  <c r="C216" i="42"/>
  <c r="B216" i="42"/>
  <c r="A216" i="42"/>
  <c r="AD215" i="42"/>
  <c r="AC215" i="42"/>
  <c r="AB215" i="42"/>
  <c r="AA215" i="42"/>
  <c r="Y215" i="42"/>
  <c r="X215" i="42"/>
  <c r="W215" i="42"/>
  <c r="V215" i="42"/>
  <c r="U215" i="42"/>
  <c r="T215" i="42"/>
  <c r="S215" i="42"/>
  <c r="Q215" i="42"/>
  <c r="P215" i="42"/>
  <c r="O215" i="42"/>
  <c r="N215" i="42"/>
  <c r="M215" i="42"/>
  <c r="L215" i="42"/>
  <c r="K215" i="42"/>
  <c r="J215" i="42"/>
  <c r="I215" i="42"/>
  <c r="H215" i="42"/>
  <c r="G215" i="42"/>
  <c r="F215" i="42"/>
  <c r="E215" i="42"/>
  <c r="D215" i="42"/>
  <c r="C215" i="42"/>
  <c r="B215" i="42"/>
  <c r="A215" i="42"/>
  <c r="AD214" i="42"/>
  <c r="AC214" i="42"/>
  <c r="AB214" i="42"/>
  <c r="AA214" i="42"/>
  <c r="Y214" i="42"/>
  <c r="X214" i="42"/>
  <c r="W214" i="42"/>
  <c r="V214" i="42"/>
  <c r="U214" i="42"/>
  <c r="T214" i="42"/>
  <c r="S214" i="42"/>
  <c r="Q214" i="42"/>
  <c r="P214" i="42"/>
  <c r="O214" i="42"/>
  <c r="N214" i="42"/>
  <c r="M214" i="42"/>
  <c r="L214" i="42"/>
  <c r="K214" i="42"/>
  <c r="J214" i="42"/>
  <c r="I214" i="42"/>
  <c r="H214" i="42"/>
  <c r="G214" i="42"/>
  <c r="F214" i="42"/>
  <c r="E214" i="42"/>
  <c r="D214" i="42"/>
  <c r="C214" i="42"/>
  <c r="B214" i="42"/>
  <c r="A214" i="42"/>
  <c r="AD213" i="42"/>
  <c r="AC213" i="42"/>
  <c r="AB213" i="42"/>
  <c r="AA213" i="42"/>
  <c r="Y213" i="42"/>
  <c r="X213" i="42"/>
  <c r="W213" i="42"/>
  <c r="V213" i="42"/>
  <c r="U213" i="42"/>
  <c r="T213" i="42"/>
  <c r="S213" i="42"/>
  <c r="Q213" i="42"/>
  <c r="P213" i="42"/>
  <c r="O213" i="42"/>
  <c r="N213" i="42"/>
  <c r="M213" i="42"/>
  <c r="L213" i="42"/>
  <c r="K213" i="42"/>
  <c r="J213" i="42"/>
  <c r="I213" i="42"/>
  <c r="H213" i="42"/>
  <c r="G213" i="42"/>
  <c r="F213" i="42"/>
  <c r="E213" i="42"/>
  <c r="D213" i="42"/>
  <c r="C213" i="42"/>
  <c r="B213" i="42"/>
  <c r="A213" i="42"/>
  <c r="AD212" i="42"/>
  <c r="AC212" i="42"/>
  <c r="AB212" i="42"/>
  <c r="AA212" i="42"/>
  <c r="Y212" i="42"/>
  <c r="X212" i="42"/>
  <c r="W212" i="42"/>
  <c r="V212" i="42"/>
  <c r="U212" i="42"/>
  <c r="T212" i="42"/>
  <c r="S212" i="42"/>
  <c r="Q212" i="42"/>
  <c r="P212" i="42"/>
  <c r="O212" i="42"/>
  <c r="N212" i="42"/>
  <c r="M212" i="42"/>
  <c r="L212" i="42"/>
  <c r="K212" i="42"/>
  <c r="J212" i="42"/>
  <c r="I212" i="42"/>
  <c r="H212" i="42"/>
  <c r="G212" i="42"/>
  <c r="F212" i="42"/>
  <c r="E212" i="42"/>
  <c r="D212" i="42"/>
  <c r="C212" i="42"/>
  <c r="B212" i="42"/>
  <c r="A212" i="42"/>
  <c r="AD211" i="42"/>
  <c r="AB211" i="42"/>
  <c r="AA211" i="42"/>
  <c r="Y211" i="42"/>
  <c r="X211" i="42"/>
  <c r="W211" i="42"/>
  <c r="V211" i="42"/>
  <c r="U211" i="42"/>
  <c r="T211" i="42"/>
  <c r="S211" i="42"/>
  <c r="Q211" i="42"/>
  <c r="P211" i="42"/>
  <c r="O211" i="42"/>
  <c r="N211" i="42"/>
  <c r="M211" i="42"/>
  <c r="L211" i="42"/>
  <c r="K211" i="42"/>
  <c r="J211" i="42"/>
  <c r="I211" i="42"/>
  <c r="H211" i="42"/>
  <c r="G211" i="42"/>
  <c r="F211" i="42"/>
  <c r="E211" i="42"/>
  <c r="D211" i="42"/>
  <c r="C211" i="42"/>
  <c r="B211" i="42"/>
  <c r="A211" i="42"/>
  <c r="AD210" i="42"/>
  <c r="AC210" i="42"/>
  <c r="AB210" i="42"/>
  <c r="AA210" i="42"/>
  <c r="Z210" i="42"/>
  <c r="Y210" i="42"/>
  <c r="X210" i="42"/>
  <c r="W210" i="42"/>
  <c r="V210" i="42"/>
  <c r="U210" i="42"/>
  <c r="T210" i="42"/>
  <c r="S210" i="42"/>
  <c r="Q210" i="42"/>
  <c r="P210" i="42"/>
  <c r="O210" i="42"/>
  <c r="N210" i="42"/>
  <c r="M210" i="42"/>
  <c r="L210" i="42"/>
  <c r="K210" i="42"/>
  <c r="J210" i="42"/>
  <c r="I210" i="42"/>
  <c r="H210" i="42"/>
  <c r="G210" i="42"/>
  <c r="F210" i="42"/>
  <c r="E210" i="42"/>
  <c r="D210" i="42"/>
  <c r="C210" i="42"/>
  <c r="B210" i="42"/>
  <c r="A210" i="42"/>
  <c r="AD209" i="42"/>
  <c r="AC209" i="42"/>
  <c r="AB209" i="42"/>
  <c r="AA209" i="42"/>
  <c r="Y209" i="42"/>
  <c r="X209" i="42"/>
  <c r="W209" i="42"/>
  <c r="V209" i="42"/>
  <c r="U209" i="42"/>
  <c r="T209" i="42"/>
  <c r="S209" i="42"/>
  <c r="Q209" i="42"/>
  <c r="P209" i="42"/>
  <c r="O209" i="42"/>
  <c r="N209" i="42"/>
  <c r="M209" i="42"/>
  <c r="L209" i="42"/>
  <c r="K209" i="42"/>
  <c r="J209" i="42"/>
  <c r="I209" i="42"/>
  <c r="H209" i="42"/>
  <c r="G209" i="42"/>
  <c r="F209" i="42"/>
  <c r="E209" i="42"/>
  <c r="D209" i="42"/>
  <c r="C209" i="42"/>
  <c r="B209" i="42"/>
  <c r="A209" i="42"/>
  <c r="AD208" i="42"/>
  <c r="AC208" i="42"/>
  <c r="AB208" i="42"/>
  <c r="AA208" i="42"/>
  <c r="Y208" i="42"/>
  <c r="X208" i="42"/>
  <c r="W208" i="42"/>
  <c r="V208" i="42"/>
  <c r="U208" i="42"/>
  <c r="T208" i="42"/>
  <c r="S208" i="42"/>
  <c r="Q208" i="42"/>
  <c r="P208" i="42"/>
  <c r="O208" i="42"/>
  <c r="N208" i="42"/>
  <c r="M208" i="42"/>
  <c r="L208" i="42"/>
  <c r="K208" i="42"/>
  <c r="J208" i="42"/>
  <c r="I208" i="42"/>
  <c r="H208" i="42"/>
  <c r="G208" i="42"/>
  <c r="F208" i="42"/>
  <c r="E208" i="42"/>
  <c r="D208" i="42"/>
  <c r="C208" i="42"/>
  <c r="B208" i="42"/>
  <c r="A208" i="42"/>
  <c r="AD207" i="42"/>
  <c r="AC207" i="42"/>
  <c r="AB207" i="42"/>
  <c r="AA207" i="42"/>
  <c r="Y207" i="42"/>
  <c r="X207" i="42"/>
  <c r="W207" i="42"/>
  <c r="V207" i="42"/>
  <c r="T207" i="42"/>
  <c r="S207" i="42"/>
  <c r="Q207" i="42"/>
  <c r="P207" i="42"/>
  <c r="O207" i="42"/>
  <c r="N207" i="42"/>
  <c r="M207" i="42"/>
  <c r="L207" i="42"/>
  <c r="K207" i="42"/>
  <c r="J207" i="42"/>
  <c r="I207" i="42"/>
  <c r="H207" i="42"/>
  <c r="G207" i="42"/>
  <c r="F207" i="42"/>
  <c r="E207" i="42"/>
  <c r="D207" i="42"/>
  <c r="C207" i="42"/>
  <c r="B207" i="42"/>
  <c r="A207" i="42"/>
  <c r="AD206" i="42"/>
  <c r="AC206" i="42"/>
  <c r="AB206" i="42"/>
  <c r="AA206" i="42"/>
  <c r="Y206" i="42"/>
  <c r="X206" i="42"/>
  <c r="W206" i="42"/>
  <c r="V206" i="42"/>
  <c r="U206" i="42"/>
  <c r="T206" i="42"/>
  <c r="S206" i="42"/>
  <c r="Q206" i="42"/>
  <c r="P206" i="42"/>
  <c r="O206" i="42"/>
  <c r="N206" i="42"/>
  <c r="M206" i="42"/>
  <c r="L206" i="42"/>
  <c r="K206" i="42"/>
  <c r="J206" i="42"/>
  <c r="I206" i="42"/>
  <c r="H206" i="42"/>
  <c r="G206" i="42"/>
  <c r="F206" i="42"/>
  <c r="E206" i="42"/>
  <c r="D206" i="42"/>
  <c r="C206" i="42"/>
  <c r="B206" i="42"/>
  <c r="A206" i="42"/>
  <c r="AD205" i="42"/>
  <c r="AC205" i="42"/>
  <c r="AB205" i="42"/>
  <c r="AA205" i="42"/>
  <c r="Y205" i="42"/>
  <c r="X205" i="42"/>
  <c r="W205" i="42"/>
  <c r="V205" i="42"/>
  <c r="U205" i="42"/>
  <c r="T205" i="42"/>
  <c r="S205" i="42"/>
  <c r="Q205" i="42"/>
  <c r="P205" i="42"/>
  <c r="O205" i="42"/>
  <c r="N205" i="42"/>
  <c r="M205" i="42"/>
  <c r="L205" i="42"/>
  <c r="K205" i="42"/>
  <c r="J205" i="42"/>
  <c r="I205" i="42"/>
  <c r="H205" i="42"/>
  <c r="G205" i="42"/>
  <c r="F205" i="42"/>
  <c r="E205" i="42"/>
  <c r="D205" i="42"/>
  <c r="C205" i="42"/>
  <c r="B205" i="42"/>
  <c r="A205" i="42"/>
  <c r="AD204" i="42"/>
  <c r="AC204" i="42"/>
  <c r="AB204" i="42"/>
  <c r="AA204" i="42"/>
  <c r="Y204" i="42"/>
  <c r="X204" i="42"/>
  <c r="W204" i="42"/>
  <c r="V204" i="42"/>
  <c r="U204" i="42"/>
  <c r="T204" i="42"/>
  <c r="S204" i="42"/>
  <c r="Q204" i="42"/>
  <c r="P204" i="42"/>
  <c r="O204" i="42"/>
  <c r="N204" i="42"/>
  <c r="M204" i="42"/>
  <c r="L204" i="42"/>
  <c r="K204" i="42"/>
  <c r="J204" i="42"/>
  <c r="I204" i="42"/>
  <c r="H204" i="42"/>
  <c r="G204" i="42"/>
  <c r="F204" i="42"/>
  <c r="E204" i="42"/>
  <c r="D204" i="42"/>
  <c r="C204" i="42"/>
  <c r="B204" i="42"/>
  <c r="A204" i="42"/>
  <c r="AD203" i="42"/>
  <c r="AB203" i="42"/>
  <c r="AA203" i="42"/>
  <c r="Y203" i="42"/>
  <c r="X203" i="42"/>
  <c r="W203" i="42"/>
  <c r="V203" i="42"/>
  <c r="U203" i="42"/>
  <c r="T203" i="42"/>
  <c r="S203" i="42"/>
  <c r="Q203" i="42"/>
  <c r="P203" i="42"/>
  <c r="O203" i="42"/>
  <c r="N203" i="42"/>
  <c r="M203" i="42"/>
  <c r="L203" i="42"/>
  <c r="K203" i="42"/>
  <c r="J203" i="42"/>
  <c r="I203" i="42"/>
  <c r="H203" i="42"/>
  <c r="G203" i="42"/>
  <c r="F203" i="42"/>
  <c r="E203" i="42"/>
  <c r="D203" i="42"/>
  <c r="C203" i="42"/>
  <c r="B203" i="42"/>
  <c r="A203" i="42"/>
  <c r="AD202" i="42"/>
  <c r="AC202" i="42"/>
  <c r="AB202" i="42"/>
  <c r="AA202" i="42"/>
  <c r="Y202" i="42"/>
  <c r="X202" i="42"/>
  <c r="W202" i="42"/>
  <c r="V202" i="42"/>
  <c r="U202" i="42"/>
  <c r="T202" i="42"/>
  <c r="S202" i="42"/>
  <c r="Q202" i="42"/>
  <c r="P202" i="42"/>
  <c r="O202" i="42"/>
  <c r="N202" i="42"/>
  <c r="M202" i="42"/>
  <c r="L202" i="42"/>
  <c r="K202" i="42"/>
  <c r="J202" i="42"/>
  <c r="I202" i="42"/>
  <c r="H202" i="42"/>
  <c r="G202" i="42"/>
  <c r="F202" i="42"/>
  <c r="E202" i="42"/>
  <c r="D202" i="42"/>
  <c r="C202" i="42"/>
  <c r="B202" i="42"/>
  <c r="A202" i="42"/>
  <c r="AD201" i="42"/>
  <c r="AB201" i="42"/>
  <c r="AA201" i="42"/>
  <c r="Y201" i="42"/>
  <c r="X201" i="42"/>
  <c r="W201" i="42"/>
  <c r="V201" i="42"/>
  <c r="U201" i="42"/>
  <c r="T201" i="42"/>
  <c r="S201" i="42"/>
  <c r="Q201" i="42"/>
  <c r="P201" i="42"/>
  <c r="O201" i="42"/>
  <c r="N201" i="42"/>
  <c r="M201" i="42"/>
  <c r="L201" i="42"/>
  <c r="K201" i="42"/>
  <c r="J201" i="42"/>
  <c r="I201" i="42"/>
  <c r="H201" i="42"/>
  <c r="G201" i="42"/>
  <c r="F201" i="42"/>
  <c r="E201" i="42"/>
  <c r="D201" i="42"/>
  <c r="C201" i="42"/>
  <c r="B201" i="42"/>
  <c r="A201" i="42"/>
  <c r="AD200" i="42"/>
  <c r="AC200" i="42"/>
  <c r="AB200" i="42"/>
  <c r="AA200" i="42"/>
  <c r="Y200" i="42"/>
  <c r="X200" i="42"/>
  <c r="W200" i="42"/>
  <c r="V200" i="42"/>
  <c r="U200" i="42"/>
  <c r="T200" i="42"/>
  <c r="S200" i="42"/>
  <c r="Q200" i="42"/>
  <c r="P200" i="42"/>
  <c r="O200" i="42"/>
  <c r="N200" i="42"/>
  <c r="M200" i="42"/>
  <c r="L200" i="42"/>
  <c r="K200" i="42"/>
  <c r="J200" i="42"/>
  <c r="I200" i="42"/>
  <c r="H200" i="42"/>
  <c r="G200" i="42"/>
  <c r="F200" i="42"/>
  <c r="E200" i="42"/>
  <c r="D200" i="42"/>
  <c r="C200" i="42"/>
  <c r="B200" i="42"/>
  <c r="A200" i="42"/>
  <c r="AD199" i="42"/>
  <c r="AC199" i="42"/>
  <c r="AB199" i="42"/>
  <c r="AA199" i="42"/>
  <c r="Y199" i="42"/>
  <c r="X199" i="42"/>
  <c r="W199" i="42"/>
  <c r="V199" i="42"/>
  <c r="U199" i="42"/>
  <c r="T199" i="42"/>
  <c r="S199" i="42"/>
  <c r="Q199" i="42"/>
  <c r="P199" i="42"/>
  <c r="O199" i="42"/>
  <c r="N199" i="42"/>
  <c r="M199" i="42"/>
  <c r="L199" i="42"/>
  <c r="K199" i="42"/>
  <c r="J199" i="42"/>
  <c r="I199" i="42"/>
  <c r="H199" i="42"/>
  <c r="G199" i="42"/>
  <c r="F199" i="42"/>
  <c r="E199" i="42"/>
  <c r="D199" i="42"/>
  <c r="C199" i="42"/>
  <c r="B199" i="42"/>
  <c r="A199" i="42"/>
  <c r="AD198" i="42"/>
  <c r="AC198" i="42"/>
  <c r="AB198" i="42"/>
  <c r="AA198" i="42"/>
  <c r="Y198" i="42"/>
  <c r="X198" i="42"/>
  <c r="W198" i="42"/>
  <c r="V198" i="42"/>
  <c r="U198" i="42"/>
  <c r="T198" i="42"/>
  <c r="S198" i="42"/>
  <c r="Q198" i="42"/>
  <c r="P198" i="42"/>
  <c r="O198" i="42"/>
  <c r="N198" i="42"/>
  <c r="M198" i="42"/>
  <c r="L198" i="42"/>
  <c r="K198" i="42"/>
  <c r="J198" i="42"/>
  <c r="I198" i="42"/>
  <c r="H198" i="42"/>
  <c r="G198" i="42"/>
  <c r="F198" i="42"/>
  <c r="E198" i="42"/>
  <c r="D198" i="42"/>
  <c r="C198" i="42"/>
  <c r="B198" i="42"/>
  <c r="A198" i="42"/>
  <c r="AD197" i="42"/>
  <c r="AC197" i="42"/>
  <c r="AB197" i="42"/>
  <c r="AA197" i="42"/>
  <c r="Y197" i="42"/>
  <c r="X197" i="42"/>
  <c r="W197" i="42"/>
  <c r="V197" i="42"/>
  <c r="U197" i="42"/>
  <c r="T197" i="42"/>
  <c r="S197" i="42"/>
  <c r="Q197" i="42"/>
  <c r="P197" i="42"/>
  <c r="O197" i="42"/>
  <c r="N197" i="42"/>
  <c r="M197" i="42"/>
  <c r="L197" i="42"/>
  <c r="K197" i="42"/>
  <c r="J197" i="42"/>
  <c r="I197" i="42"/>
  <c r="H197" i="42"/>
  <c r="G197" i="42"/>
  <c r="F197" i="42"/>
  <c r="E197" i="42"/>
  <c r="D197" i="42"/>
  <c r="C197" i="42"/>
  <c r="B197" i="42"/>
  <c r="A197" i="42"/>
  <c r="AD196" i="42"/>
  <c r="AC196" i="42"/>
  <c r="AB196" i="42"/>
  <c r="AA196" i="42"/>
  <c r="Y196" i="42"/>
  <c r="X196" i="42"/>
  <c r="W196" i="42"/>
  <c r="V196" i="42"/>
  <c r="U196" i="42"/>
  <c r="T196" i="42"/>
  <c r="S196" i="42"/>
  <c r="Q196" i="42"/>
  <c r="P196" i="42"/>
  <c r="O196" i="42"/>
  <c r="N196" i="42"/>
  <c r="M196" i="42"/>
  <c r="L196" i="42"/>
  <c r="K196" i="42"/>
  <c r="J196" i="42"/>
  <c r="I196" i="42"/>
  <c r="H196" i="42"/>
  <c r="G196" i="42"/>
  <c r="F196" i="42"/>
  <c r="E196" i="42"/>
  <c r="D196" i="42"/>
  <c r="C196" i="42"/>
  <c r="B196" i="42"/>
  <c r="A196" i="42"/>
  <c r="AD195" i="42"/>
  <c r="AC195" i="42"/>
  <c r="AB195" i="42"/>
  <c r="AA195" i="42"/>
  <c r="Y195" i="42"/>
  <c r="X195" i="42"/>
  <c r="W195" i="42"/>
  <c r="V195" i="42"/>
  <c r="U195" i="42"/>
  <c r="T195" i="42"/>
  <c r="S195" i="42"/>
  <c r="Q195" i="42"/>
  <c r="P195" i="42"/>
  <c r="O195" i="42"/>
  <c r="N195" i="42"/>
  <c r="M195" i="42"/>
  <c r="L195" i="42"/>
  <c r="K195" i="42"/>
  <c r="J195" i="42"/>
  <c r="I195" i="42"/>
  <c r="H195" i="42"/>
  <c r="G195" i="42"/>
  <c r="F195" i="42"/>
  <c r="E195" i="42"/>
  <c r="D195" i="42"/>
  <c r="C195" i="42"/>
  <c r="B195" i="42"/>
  <c r="A195" i="42"/>
  <c r="AD194" i="42"/>
  <c r="AC194" i="42"/>
  <c r="AB194" i="42"/>
  <c r="AA194" i="42"/>
  <c r="Y194" i="42"/>
  <c r="X194" i="42"/>
  <c r="W194" i="42"/>
  <c r="V194" i="42"/>
  <c r="U194" i="42"/>
  <c r="T194" i="42"/>
  <c r="S194" i="42"/>
  <c r="Q194" i="42"/>
  <c r="P194" i="42"/>
  <c r="O194" i="42"/>
  <c r="N194" i="42"/>
  <c r="M194" i="42"/>
  <c r="L194" i="42"/>
  <c r="K194" i="42"/>
  <c r="J194" i="42"/>
  <c r="I194" i="42"/>
  <c r="H194" i="42"/>
  <c r="G194" i="42"/>
  <c r="F194" i="42"/>
  <c r="E194" i="42"/>
  <c r="D194" i="42"/>
  <c r="C194" i="42"/>
  <c r="B194" i="42"/>
  <c r="A194" i="42"/>
  <c r="AD193" i="42"/>
  <c r="AC193" i="42"/>
  <c r="AB193" i="42"/>
  <c r="AA193" i="42"/>
  <c r="Y193" i="42"/>
  <c r="X193" i="42"/>
  <c r="W193" i="42"/>
  <c r="V193" i="42"/>
  <c r="U193" i="42"/>
  <c r="T193" i="42"/>
  <c r="S193" i="42"/>
  <c r="Q193" i="42"/>
  <c r="P193" i="42"/>
  <c r="O193" i="42"/>
  <c r="N193" i="42"/>
  <c r="M193" i="42"/>
  <c r="L193" i="42"/>
  <c r="K193" i="42"/>
  <c r="J193" i="42"/>
  <c r="I193" i="42"/>
  <c r="H193" i="42"/>
  <c r="G193" i="42"/>
  <c r="F193" i="42"/>
  <c r="E193" i="42"/>
  <c r="D193" i="42"/>
  <c r="C193" i="42"/>
  <c r="B193" i="42"/>
  <c r="A193" i="42"/>
  <c r="AD192" i="42"/>
  <c r="AC192" i="42"/>
  <c r="AB192" i="42"/>
  <c r="AA192" i="42"/>
  <c r="Y192" i="42"/>
  <c r="X192" i="42"/>
  <c r="W192" i="42"/>
  <c r="V192" i="42"/>
  <c r="U192" i="42"/>
  <c r="T192" i="42"/>
  <c r="S192" i="42"/>
  <c r="Q192" i="42"/>
  <c r="P192" i="42"/>
  <c r="O192" i="42"/>
  <c r="N192" i="42"/>
  <c r="M192" i="42"/>
  <c r="L192" i="42"/>
  <c r="K192" i="42"/>
  <c r="J192" i="42"/>
  <c r="I192" i="42"/>
  <c r="H192" i="42"/>
  <c r="G192" i="42"/>
  <c r="F192" i="42"/>
  <c r="E192" i="42"/>
  <c r="D192" i="42"/>
  <c r="C192" i="42"/>
  <c r="B192" i="42"/>
  <c r="A192" i="42"/>
  <c r="AD191" i="42"/>
  <c r="AC191" i="42"/>
  <c r="AB191" i="42"/>
  <c r="AA191" i="42"/>
  <c r="Y191" i="42"/>
  <c r="X191" i="42"/>
  <c r="W191" i="42"/>
  <c r="V191" i="42"/>
  <c r="U191" i="42"/>
  <c r="T191" i="42"/>
  <c r="S191" i="42"/>
  <c r="Q191" i="42"/>
  <c r="P191" i="42"/>
  <c r="O191" i="42"/>
  <c r="N191" i="42"/>
  <c r="M191" i="42"/>
  <c r="L191" i="42"/>
  <c r="K191" i="42"/>
  <c r="J191" i="42"/>
  <c r="I191" i="42"/>
  <c r="H191" i="42"/>
  <c r="G191" i="42"/>
  <c r="F191" i="42"/>
  <c r="E191" i="42"/>
  <c r="D191" i="42"/>
  <c r="C191" i="42"/>
  <c r="B191" i="42"/>
  <c r="A191" i="42"/>
  <c r="AD190" i="42"/>
  <c r="AC190" i="42"/>
  <c r="AB190" i="42"/>
  <c r="AA190" i="42"/>
  <c r="Y190" i="42"/>
  <c r="X190" i="42"/>
  <c r="W190" i="42"/>
  <c r="V190" i="42"/>
  <c r="U190" i="42"/>
  <c r="T190" i="42"/>
  <c r="S190" i="42"/>
  <c r="Q190" i="42"/>
  <c r="P190" i="42"/>
  <c r="O190" i="42"/>
  <c r="N190" i="42"/>
  <c r="M190" i="42"/>
  <c r="L190" i="42"/>
  <c r="K190" i="42"/>
  <c r="J190" i="42"/>
  <c r="I190" i="42"/>
  <c r="H190" i="42"/>
  <c r="G190" i="42"/>
  <c r="F190" i="42"/>
  <c r="E190" i="42"/>
  <c r="D190" i="42"/>
  <c r="C190" i="42"/>
  <c r="B190" i="42"/>
  <c r="A190" i="42"/>
  <c r="AD189" i="42"/>
  <c r="AC189" i="42"/>
  <c r="AB189" i="42"/>
  <c r="AA189" i="42"/>
  <c r="Y189" i="42"/>
  <c r="X189" i="42"/>
  <c r="W189" i="42"/>
  <c r="V189" i="42"/>
  <c r="U189" i="42"/>
  <c r="T189" i="42"/>
  <c r="S189" i="42"/>
  <c r="Q189" i="42"/>
  <c r="P189" i="42"/>
  <c r="O189" i="42"/>
  <c r="N189" i="42"/>
  <c r="M189" i="42"/>
  <c r="L189" i="42"/>
  <c r="K189" i="42"/>
  <c r="J189" i="42"/>
  <c r="I189" i="42"/>
  <c r="H189" i="42"/>
  <c r="G189" i="42"/>
  <c r="F189" i="42"/>
  <c r="E189" i="42"/>
  <c r="D189" i="42"/>
  <c r="C189" i="42"/>
  <c r="B189" i="42"/>
  <c r="A189" i="42"/>
  <c r="AD188" i="42"/>
  <c r="AC188" i="42"/>
  <c r="AB188" i="42"/>
  <c r="AA188" i="42"/>
  <c r="Y188" i="42"/>
  <c r="X188" i="42"/>
  <c r="W188" i="42"/>
  <c r="V188" i="42"/>
  <c r="U188" i="42"/>
  <c r="T188" i="42"/>
  <c r="S188" i="42"/>
  <c r="Q188" i="42"/>
  <c r="P188" i="42"/>
  <c r="O188" i="42"/>
  <c r="N188" i="42"/>
  <c r="M188" i="42"/>
  <c r="L188" i="42"/>
  <c r="K188" i="42"/>
  <c r="J188" i="42"/>
  <c r="I188" i="42"/>
  <c r="H188" i="42"/>
  <c r="G188" i="42"/>
  <c r="F188" i="42"/>
  <c r="E188" i="42"/>
  <c r="D188" i="42"/>
  <c r="C188" i="42"/>
  <c r="B188" i="42"/>
  <c r="A188" i="42"/>
  <c r="AD187" i="42"/>
  <c r="AC187" i="42"/>
  <c r="AB187" i="42"/>
  <c r="AA187" i="42"/>
  <c r="Y187" i="42"/>
  <c r="X187" i="42"/>
  <c r="W187" i="42"/>
  <c r="V187" i="42"/>
  <c r="U187" i="42"/>
  <c r="T187" i="42"/>
  <c r="S187" i="42"/>
  <c r="Q187" i="42"/>
  <c r="P187" i="42"/>
  <c r="O187" i="42"/>
  <c r="N187" i="42"/>
  <c r="M187" i="42"/>
  <c r="L187" i="42"/>
  <c r="K187" i="42"/>
  <c r="J187" i="42"/>
  <c r="I187" i="42"/>
  <c r="H187" i="42"/>
  <c r="G187" i="42"/>
  <c r="F187" i="42"/>
  <c r="E187" i="42"/>
  <c r="D187" i="42"/>
  <c r="C187" i="42"/>
  <c r="B187" i="42"/>
  <c r="A187" i="42"/>
  <c r="AD186" i="42"/>
  <c r="AB186" i="42"/>
  <c r="AA186" i="42"/>
  <c r="Y186" i="42"/>
  <c r="X186" i="42"/>
  <c r="W186" i="42"/>
  <c r="V186" i="42"/>
  <c r="T186" i="42"/>
  <c r="S186" i="42"/>
  <c r="Q186" i="42"/>
  <c r="P186" i="42"/>
  <c r="O186" i="42"/>
  <c r="N186" i="42"/>
  <c r="M186" i="42"/>
  <c r="L186" i="42"/>
  <c r="K186" i="42"/>
  <c r="J186" i="42"/>
  <c r="I186" i="42"/>
  <c r="H186" i="42"/>
  <c r="G186" i="42"/>
  <c r="F186" i="42"/>
  <c r="E186" i="42"/>
  <c r="D186" i="42"/>
  <c r="C186" i="42"/>
  <c r="B186" i="42"/>
  <c r="A186" i="42"/>
  <c r="AD185" i="42"/>
  <c r="AC185" i="42"/>
  <c r="AB185" i="42"/>
  <c r="AA185" i="42"/>
  <c r="Y185" i="42"/>
  <c r="X185" i="42"/>
  <c r="W185" i="42"/>
  <c r="V185" i="42"/>
  <c r="U185" i="42"/>
  <c r="T185" i="42"/>
  <c r="S185" i="42"/>
  <c r="Q185" i="42"/>
  <c r="P185" i="42"/>
  <c r="O185" i="42"/>
  <c r="N185" i="42"/>
  <c r="M185" i="42"/>
  <c r="L185" i="42"/>
  <c r="K185" i="42"/>
  <c r="J185" i="42"/>
  <c r="I185" i="42"/>
  <c r="H185" i="42"/>
  <c r="G185" i="42"/>
  <c r="F185" i="42"/>
  <c r="E185" i="42"/>
  <c r="D185" i="42"/>
  <c r="C185" i="42"/>
  <c r="B185" i="42"/>
  <c r="A185" i="42"/>
  <c r="AD184" i="42"/>
  <c r="AC184" i="42"/>
  <c r="AB184" i="42"/>
  <c r="AA184" i="42"/>
  <c r="Y184" i="42"/>
  <c r="X184" i="42"/>
  <c r="W184" i="42"/>
  <c r="V184" i="42"/>
  <c r="U184" i="42"/>
  <c r="T184" i="42"/>
  <c r="S184" i="42"/>
  <c r="Q184" i="42"/>
  <c r="P184" i="42"/>
  <c r="O184" i="42"/>
  <c r="N184" i="42"/>
  <c r="M184" i="42"/>
  <c r="L184" i="42"/>
  <c r="K184" i="42"/>
  <c r="J184" i="42"/>
  <c r="I184" i="42"/>
  <c r="H184" i="42"/>
  <c r="G184" i="42"/>
  <c r="F184" i="42"/>
  <c r="E184" i="42"/>
  <c r="D184" i="42"/>
  <c r="C184" i="42"/>
  <c r="B184" i="42"/>
  <c r="A184" i="42"/>
  <c r="AD183" i="42"/>
  <c r="AC183" i="42"/>
  <c r="AB183" i="42"/>
  <c r="AA183" i="42"/>
  <c r="Y183" i="42"/>
  <c r="X183" i="42"/>
  <c r="W183" i="42"/>
  <c r="V183" i="42"/>
  <c r="U183" i="42"/>
  <c r="T183" i="42"/>
  <c r="S183" i="42"/>
  <c r="Q183" i="42"/>
  <c r="P183" i="42"/>
  <c r="O183" i="42"/>
  <c r="N183" i="42"/>
  <c r="M183" i="42"/>
  <c r="L183" i="42"/>
  <c r="K183" i="42"/>
  <c r="J183" i="42"/>
  <c r="I183" i="42"/>
  <c r="H183" i="42"/>
  <c r="G183" i="42"/>
  <c r="F183" i="42"/>
  <c r="E183" i="42"/>
  <c r="D183" i="42"/>
  <c r="C183" i="42"/>
  <c r="B183" i="42"/>
  <c r="A183" i="42"/>
  <c r="AD182" i="42"/>
  <c r="AC182" i="42"/>
  <c r="AB182" i="42"/>
  <c r="AA182" i="42"/>
  <c r="Y182" i="42"/>
  <c r="X182" i="42"/>
  <c r="W182" i="42"/>
  <c r="V182" i="42"/>
  <c r="U182" i="42"/>
  <c r="T182" i="42"/>
  <c r="S182" i="42"/>
  <c r="Q182" i="42"/>
  <c r="P182" i="42"/>
  <c r="O182" i="42"/>
  <c r="N182" i="42"/>
  <c r="M182" i="42"/>
  <c r="L182" i="42"/>
  <c r="K182" i="42"/>
  <c r="J182" i="42"/>
  <c r="I182" i="42"/>
  <c r="H182" i="42"/>
  <c r="G182" i="42"/>
  <c r="F182" i="42"/>
  <c r="E182" i="42"/>
  <c r="D182" i="42"/>
  <c r="C182" i="42"/>
  <c r="B182" i="42"/>
  <c r="A182" i="42"/>
  <c r="AD181" i="42"/>
  <c r="AC181" i="42"/>
  <c r="AB181" i="42"/>
  <c r="AA181" i="42"/>
  <c r="Z181" i="42"/>
  <c r="Y181" i="42"/>
  <c r="X181" i="42"/>
  <c r="W181" i="42"/>
  <c r="V181" i="42"/>
  <c r="U181" i="42"/>
  <c r="T181" i="42"/>
  <c r="S181" i="42"/>
  <c r="Q181" i="42"/>
  <c r="P181" i="42"/>
  <c r="O181" i="42"/>
  <c r="N181" i="42"/>
  <c r="M181" i="42"/>
  <c r="L181" i="42"/>
  <c r="K181" i="42"/>
  <c r="J181" i="42"/>
  <c r="I181" i="42"/>
  <c r="H181" i="42"/>
  <c r="G181" i="42"/>
  <c r="F181" i="42"/>
  <c r="E181" i="42"/>
  <c r="D181" i="42"/>
  <c r="C181" i="42"/>
  <c r="B181" i="42"/>
  <c r="A181" i="42"/>
  <c r="AD180" i="42"/>
  <c r="AC180" i="42"/>
  <c r="AB180" i="42"/>
  <c r="AA180" i="42"/>
  <c r="Y180" i="42"/>
  <c r="X180" i="42"/>
  <c r="W180" i="42"/>
  <c r="V180" i="42"/>
  <c r="U180" i="42"/>
  <c r="T180" i="42"/>
  <c r="S180" i="42"/>
  <c r="Q180" i="42"/>
  <c r="P180" i="42"/>
  <c r="O180" i="42"/>
  <c r="N180" i="42"/>
  <c r="M180" i="42"/>
  <c r="L180" i="42"/>
  <c r="K180" i="42"/>
  <c r="J180" i="42"/>
  <c r="I180" i="42"/>
  <c r="H180" i="42"/>
  <c r="G180" i="42"/>
  <c r="F180" i="42"/>
  <c r="E180" i="42"/>
  <c r="D180" i="42"/>
  <c r="C180" i="42"/>
  <c r="B180" i="42"/>
  <c r="A180" i="42"/>
  <c r="AD179" i="42"/>
  <c r="AC179" i="42"/>
  <c r="AB179" i="42"/>
  <c r="AA179" i="42"/>
  <c r="Y179" i="42"/>
  <c r="X179" i="42"/>
  <c r="W179" i="42"/>
  <c r="V179" i="42"/>
  <c r="U179" i="42"/>
  <c r="T179" i="42"/>
  <c r="Q179" i="42"/>
  <c r="P179" i="42"/>
  <c r="O179" i="42"/>
  <c r="N179" i="42"/>
  <c r="M179" i="42"/>
  <c r="L179" i="42"/>
  <c r="K179" i="42"/>
  <c r="J179" i="42"/>
  <c r="I179" i="42"/>
  <c r="H179" i="42"/>
  <c r="G179" i="42"/>
  <c r="F179" i="42"/>
  <c r="E179" i="42"/>
  <c r="D179" i="42"/>
  <c r="C179" i="42"/>
  <c r="B179" i="42"/>
  <c r="A179" i="42"/>
  <c r="AD178" i="42"/>
  <c r="AC178" i="42"/>
  <c r="AB178" i="42"/>
  <c r="AA178" i="42"/>
  <c r="Y178" i="42"/>
  <c r="X178" i="42"/>
  <c r="W178" i="42"/>
  <c r="V178" i="42"/>
  <c r="U178" i="42"/>
  <c r="T178" i="42"/>
  <c r="S178" i="42"/>
  <c r="Q178" i="42"/>
  <c r="P178" i="42"/>
  <c r="O178" i="42"/>
  <c r="N178" i="42"/>
  <c r="M178" i="42"/>
  <c r="L178" i="42"/>
  <c r="K178" i="42"/>
  <c r="J178" i="42"/>
  <c r="I178" i="42"/>
  <c r="H178" i="42"/>
  <c r="G178" i="42"/>
  <c r="F178" i="42"/>
  <c r="E178" i="42"/>
  <c r="D178" i="42"/>
  <c r="C178" i="42"/>
  <c r="B178" i="42"/>
  <c r="A178" i="42"/>
  <c r="AD177" i="42"/>
  <c r="AC177" i="42"/>
  <c r="AB177" i="42"/>
  <c r="AA177" i="42"/>
  <c r="Y177" i="42"/>
  <c r="X177" i="42"/>
  <c r="W177" i="42"/>
  <c r="V177" i="42"/>
  <c r="U177" i="42"/>
  <c r="T177" i="42"/>
  <c r="S177" i="42"/>
  <c r="Q177" i="42"/>
  <c r="P177" i="42"/>
  <c r="O177" i="42"/>
  <c r="N177" i="42"/>
  <c r="M177" i="42"/>
  <c r="L177" i="42"/>
  <c r="K177" i="42"/>
  <c r="J177" i="42"/>
  <c r="I177" i="42"/>
  <c r="H177" i="42"/>
  <c r="G177" i="42"/>
  <c r="F177" i="42"/>
  <c r="E177" i="42"/>
  <c r="D177" i="42"/>
  <c r="C177" i="42"/>
  <c r="B177" i="42"/>
  <c r="A177" i="42"/>
  <c r="AD176" i="42"/>
  <c r="AC176" i="42"/>
  <c r="AB176" i="42"/>
  <c r="AA176" i="42"/>
  <c r="Y176" i="42"/>
  <c r="X176" i="42"/>
  <c r="W176" i="42"/>
  <c r="V176" i="42"/>
  <c r="U176" i="42"/>
  <c r="T176" i="42"/>
  <c r="S176" i="42"/>
  <c r="Q176" i="42"/>
  <c r="P176" i="42"/>
  <c r="O176" i="42"/>
  <c r="N176" i="42"/>
  <c r="M176" i="42"/>
  <c r="L176" i="42"/>
  <c r="K176" i="42"/>
  <c r="J176" i="42"/>
  <c r="I176" i="42"/>
  <c r="H176" i="42"/>
  <c r="G176" i="42"/>
  <c r="F176" i="42"/>
  <c r="E176" i="42"/>
  <c r="D176" i="42"/>
  <c r="C176" i="42"/>
  <c r="B176" i="42"/>
  <c r="A176" i="42"/>
  <c r="AD175" i="42"/>
  <c r="AC175" i="42"/>
  <c r="AB175" i="42"/>
  <c r="AA175" i="42"/>
  <c r="Y175" i="42"/>
  <c r="X175" i="42"/>
  <c r="W175" i="42"/>
  <c r="V175" i="42"/>
  <c r="U175" i="42"/>
  <c r="T175" i="42"/>
  <c r="S175" i="42"/>
  <c r="Q175" i="42"/>
  <c r="P175" i="42"/>
  <c r="O175" i="42"/>
  <c r="N175" i="42"/>
  <c r="M175" i="42"/>
  <c r="L175" i="42"/>
  <c r="K175" i="42"/>
  <c r="J175" i="42"/>
  <c r="I175" i="42"/>
  <c r="H175" i="42"/>
  <c r="G175" i="42"/>
  <c r="F175" i="42"/>
  <c r="E175" i="42"/>
  <c r="D175" i="42"/>
  <c r="C175" i="42"/>
  <c r="B175" i="42"/>
  <c r="A175" i="42"/>
  <c r="AD174" i="42"/>
  <c r="AC174" i="42"/>
  <c r="AB174" i="42"/>
  <c r="AA174" i="42"/>
  <c r="Y174" i="42"/>
  <c r="X174" i="42"/>
  <c r="W174" i="42"/>
  <c r="V174" i="42"/>
  <c r="U174" i="42"/>
  <c r="T174" i="42"/>
  <c r="S174" i="42"/>
  <c r="Q174" i="42"/>
  <c r="P174" i="42"/>
  <c r="O174" i="42"/>
  <c r="N174" i="42"/>
  <c r="M174" i="42"/>
  <c r="L174" i="42"/>
  <c r="K174" i="42"/>
  <c r="J174" i="42"/>
  <c r="I174" i="42"/>
  <c r="H174" i="42"/>
  <c r="G174" i="42"/>
  <c r="F174" i="42"/>
  <c r="E174" i="42"/>
  <c r="D174" i="42"/>
  <c r="C174" i="42"/>
  <c r="B174" i="42"/>
  <c r="A174" i="42"/>
  <c r="AD173" i="42"/>
  <c r="AC173" i="42"/>
  <c r="AB173" i="42"/>
  <c r="AA173" i="42"/>
  <c r="Y173" i="42"/>
  <c r="X173" i="42"/>
  <c r="W173" i="42"/>
  <c r="V173" i="42"/>
  <c r="U173" i="42"/>
  <c r="T173" i="42"/>
  <c r="S173" i="42"/>
  <c r="Q173" i="42"/>
  <c r="P173" i="42"/>
  <c r="O173" i="42"/>
  <c r="N173" i="42"/>
  <c r="M173" i="42"/>
  <c r="L173" i="42"/>
  <c r="K173" i="42"/>
  <c r="J173" i="42"/>
  <c r="I173" i="42"/>
  <c r="H173" i="42"/>
  <c r="G173" i="42"/>
  <c r="F173" i="42"/>
  <c r="E173" i="42"/>
  <c r="D173" i="42"/>
  <c r="C173" i="42"/>
  <c r="B173" i="42"/>
  <c r="A173" i="42"/>
  <c r="AD172" i="42"/>
  <c r="AC172" i="42"/>
  <c r="AB172" i="42"/>
  <c r="AA172" i="42"/>
  <c r="Y172" i="42"/>
  <c r="X172" i="42"/>
  <c r="W172" i="42"/>
  <c r="V172" i="42"/>
  <c r="U172" i="42"/>
  <c r="T172" i="42"/>
  <c r="S172" i="42"/>
  <c r="Q172" i="42"/>
  <c r="P172" i="42"/>
  <c r="O172" i="42"/>
  <c r="N172" i="42"/>
  <c r="M172" i="42"/>
  <c r="L172" i="42"/>
  <c r="K172" i="42"/>
  <c r="J172" i="42"/>
  <c r="I172" i="42"/>
  <c r="H172" i="42"/>
  <c r="G172" i="42"/>
  <c r="F172" i="42"/>
  <c r="E172" i="42"/>
  <c r="D172" i="42"/>
  <c r="C172" i="42"/>
  <c r="B172" i="42"/>
  <c r="A172" i="42"/>
  <c r="AD171" i="42"/>
  <c r="AB171" i="42"/>
  <c r="AA171" i="42"/>
  <c r="Y171" i="42"/>
  <c r="X171" i="42"/>
  <c r="W171" i="42"/>
  <c r="V171" i="42"/>
  <c r="U171" i="42"/>
  <c r="T171" i="42"/>
  <c r="S171" i="42"/>
  <c r="Q171" i="42"/>
  <c r="P171" i="42"/>
  <c r="O171" i="42"/>
  <c r="N171" i="42"/>
  <c r="M171" i="42"/>
  <c r="L171" i="42"/>
  <c r="K171" i="42"/>
  <c r="J171" i="42"/>
  <c r="I171" i="42"/>
  <c r="H171" i="42"/>
  <c r="G171" i="42"/>
  <c r="F171" i="42"/>
  <c r="E171" i="42"/>
  <c r="D171" i="42"/>
  <c r="C171" i="42"/>
  <c r="B171" i="42"/>
  <c r="A171" i="42"/>
  <c r="AD170" i="42"/>
  <c r="AC170" i="42"/>
  <c r="AB170" i="42"/>
  <c r="AA170" i="42"/>
  <c r="Y170" i="42"/>
  <c r="X170" i="42"/>
  <c r="W170" i="42"/>
  <c r="V170" i="42"/>
  <c r="U170" i="42"/>
  <c r="T170" i="42"/>
  <c r="S170" i="42"/>
  <c r="Q170" i="42"/>
  <c r="P170" i="42"/>
  <c r="O170" i="42"/>
  <c r="N170" i="42"/>
  <c r="M170" i="42"/>
  <c r="L170" i="42"/>
  <c r="K170" i="42"/>
  <c r="J170" i="42"/>
  <c r="I170" i="42"/>
  <c r="H170" i="42"/>
  <c r="G170" i="42"/>
  <c r="F170" i="42"/>
  <c r="E170" i="42"/>
  <c r="D170" i="42"/>
  <c r="C170" i="42"/>
  <c r="B170" i="42"/>
  <c r="A170" i="42"/>
  <c r="AD169" i="42"/>
  <c r="AB169" i="42"/>
  <c r="AA169" i="42"/>
  <c r="Y169" i="42"/>
  <c r="X169" i="42"/>
  <c r="W169" i="42"/>
  <c r="V169" i="42"/>
  <c r="U169" i="42"/>
  <c r="T169" i="42"/>
  <c r="S169" i="42"/>
  <c r="Q169" i="42"/>
  <c r="P169" i="42"/>
  <c r="O169" i="42"/>
  <c r="N169" i="42"/>
  <c r="M169" i="42"/>
  <c r="L169" i="42"/>
  <c r="K169" i="42"/>
  <c r="J169" i="42"/>
  <c r="I169" i="42"/>
  <c r="H169" i="42"/>
  <c r="G169" i="42"/>
  <c r="F169" i="42"/>
  <c r="E169" i="42"/>
  <c r="D169" i="42"/>
  <c r="C169" i="42"/>
  <c r="B169" i="42"/>
  <c r="A169" i="42"/>
  <c r="AD168" i="42"/>
  <c r="AB168" i="42"/>
  <c r="AA168" i="42"/>
  <c r="Y168" i="42"/>
  <c r="X168" i="42"/>
  <c r="W168" i="42"/>
  <c r="V168" i="42"/>
  <c r="U168" i="42"/>
  <c r="T168" i="42"/>
  <c r="S168" i="42"/>
  <c r="Q168" i="42"/>
  <c r="P168" i="42"/>
  <c r="O168" i="42"/>
  <c r="N168" i="42"/>
  <c r="M168" i="42"/>
  <c r="L168" i="42"/>
  <c r="K168" i="42"/>
  <c r="J168" i="42"/>
  <c r="I168" i="42"/>
  <c r="H168" i="42"/>
  <c r="G168" i="42"/>
  <c r="F168" i="42"/>
  <c r="E168" i="42"/>
  <c r="D168" i="42"/>
  <c r="C168" i="42"/>
  <c r="B168" i="42"/>
  <c r="A168" i="42"/>
  <c r="AD167" i="42"/>
  <c r="AC167" i="42"/>
  <c r="AB167" i="42"/>
  <c r="AA167" i="42"/>
  <c r="Y167" i="42"/>
  <c r="X167" i="42"/>
  <c r="W167" i="42"/>
  <c r="V167" i="42"/>
  <c r="U167" i="42"/>
  <c r="T167" i="42"/>
  <c r="S167" i="42"/>
  <c r="Q167" i="42"/>
  <c r="P167" i="42"/>
  <c r="O167" i="42"/>
  <c r="N167" i="42"/>
  <c r="M167" i="42"/>
  <c r="L167" i="42"/>
  <c r="K167" i="42"/>
  <c r="J167" i="42"/>
  <c r="I167" i="42"/>
  <c r="H167" i="42"/>
  <c r="G167" i="42"/>
  <c r="F167" i="42"/>
  <c r="E167" i="42"/>
  <c r="D167" i="42"/>
  <c r="C167" i="42"/>
  <c r="B167" i="42"/>
  <c r="A167" i="42"/>
  <c r="AD166" i="42"/>
  <c r="AC166" i="42"/>
  <c r="AB166" i="42"/>
  <c r="AA166" i="42"/>
  <c r="Y166" i="42"/>
  <c r="W166" i="42"/>
  <c r="V166" i="42"/>
  <c r="U166" i="42"/>
  <c r="T166" i="42"/>
  <c r="Q166" i="42"/>
  <c r="P166" i="42"/>
  <c r="O166" i="42"/>
  <c r="N166" i="42"/>
  <c r="M166" i="42"/>
  <c r="L166" i="42"/>
  <c r="K166" i="42"/>
  <c r="J166" i="42"/>
  <c r="I166" i="42"/>
  <c r="H166" i="42"/>
  <c r="G166" i="42"/>
  <c r="F166" i="42"/>
  <c r="E166" i="42"/>
  <c r="D166" i="42"/>
  <c r="C166" i="42"/>
  <c r="B166" i="42"/>
  <c r="A166" i="42"/>
  <c r="AD165" i="42"/>
  <c r="AC165" i="42"/>
  <c r="AB165" i="42"/>
  <c r="AA165" i="42"/>
  <c r="Y165" i="42"/>
  <c r="X165" i="42"/>
  <c r="W165" i="42"/>
  <c r="V165" i="42"/>
  <c r="U165" i="42"/>
  <c r="T165" i="42"/>
  <c r="S165" i="42"/>
  <c r="Q165" i="42"/>
  <c r="P165" i="42"/>
  <c r="O165" i="42"/>
  <c r="N165" i="42"/>
  <c r="M165" i="42"/>
  <c r="L165" i="42"/>
  <c r="K165" i="42"/>
  <c r="J165" i="42"/>
  <c r="I165" i="42"/>
  <c r="H165" i="42"/>
  <c r="G165" i="42"/>
  <c r="F165" i="42"/>
  <c r="E165" i="42"/>
  <c r="D165" i="42"/>
  <c r="C165" i="42"/>
  <c r="B165" i="42"/>
  <c r="A165" i="42"/>
  <c r="AD164" i="42"/>
  <c r="AC164" i="42"/>
  <c r="AB164" i="42"/>
  <c r="AA164" i="42"/>
  <c r="Y164" i="42"/>
  <c r="X164" i="42"/>
  <c r="W164" i="42"/>
  <c r="V164" i="42"/>
  <c r="U164" i="42"/>
  <c r="T164" i="42"/>
  <c r="Q164" i="42"/>
  <c r="P164" i="42"/>
  <c r="O164" i="42"/>
  <c r="N164" i="42"/>
  <c r="M164" i="42"/>
  <c r="L164" i="42"/>
  <c r="K164" i="42"/>
  <c r="J164" i="42"/>
  <c r="I164" i="42"/>
  <c r="H164" i="42"/>
  <c r="G164" i="42"/>
  <c r="F164" i="42"/>
  <c r="E164" i="42"/>
  <c r="D164" i="42"/>
  <c r="C164" i="42"/>
  <c r="B164" i="42"/>
  <c r="A164" i="42"/>
  <c r="AD163" i="42"/>
  <c r="AC163" i="42"/>
  <c r="AB163" i="42"/>
  <c r="AA163" i="42"/>
  <c r="Y163" i="42"/>
  <c r="X163" i="42"/>
  <c r="W163" i="42"/>
  <c r="V163" i="42"/>
  <c r="U163" i="42"/>
  <c r="T163" i="42"/>
  <c r="S163" i="42"/>
  <c r="Q163" i="42"/>
  <c r="P163" i="42"/>
  <c r="O163" i="42"/>
  <c r="N163" i="42"/>
  <c r="M163" i="42"/>
  <c r="L163" i="42"/>
  <c r="K163" i="42"/>
  <c r="J163" i="42"/>
  <c r="I163" i="42"/>
  <c r="H163" i="42"/>
  <c r="G163" i="42"/>
  <c r="F163" i="42"/>
  <c r="E163" i="42"/>
  <c r="D163" i="42"/>
  <c r="C163" i="42"/>
  <c r="B163" i="42"/>
  <c r="A163" i="42"/>
  <c r="AD162" i="42"/>
  <c r="AC162" i="42"/>
  <c r="AB162" i="42"/>
  <c r="AA162" i="42"/>
  <c r="Y162" i="42"/>
  <c r="X162" i="42"/>
  <c r="W162" i="42"/>
  <c r="V162" i="42"/>
  <c r="U162" i="42"/>
  <c r="T162" i="42"/>
  <c r="S162" i="42"/>
  <c r="Q162" i="42"/>
  <c r="P162" i="42"/>
  <c r="O162" i="42"/>
  <c r="N162" i="42"/>
  <c r="M162" i="42"/>
  <c r="L162" i="42"/>
  <c r="K162" i="42"/>
  <c r="J162" i="42"/>
  <c r="I162" i="42"/>
  <c r="H162" i="42"/>
  <c r="G162" i="42"/>
  <c r="F162" i="42"/>
  <c r="E162" i="42"/>
  <c r="D162" i="42"/>
  <c r="C162" i="42"/>
  <c r="B162" i="42"/>
  <c r="A162" i="42"/>
  <c r="AD161" i="42"/>
  <c r="AB161" i="42"/>
  <c r="AA161" i="42"/>
  <c r="Y161" i="42"/>
  <c r="X161" i="42"/>
  <c r="W161" i="42"/>
  <c r="V161" i="42"/>
  <c r="U161" i="42"/>
  <c r="T161" i="42"/>
  <c r="S161" i="42"/>
  <c r="Q161" i="42"/>
  <c r="P161" i="42"/>
  <c r="O161" i="42"/>
  <c r="N161" i="42"/>
  <c r="M161" i="42"/>
  <c r="L161" i="42"/>
  <c r="K161" i="42"/>
  <c r="J161" i="42"/>
  <c r="I161" i="42"/>
  <c r="H161" i="42"/>
  <c r="G161" i="42"/>
  <c r="F161" i="42"/>
  <c r="E161" i="42"/>
  <c r="D161" i="42"/>
  <c r="C161" i="42"/>
  <c r="B161" i="42"/>
  <c r="A161" i="42"/>
  <c r="AD160" i="42"/>
  <c r="AC160" i="42"/>
  <c r="AB160" i="42"/>
  <c r="AA160" i="42"/>
  <c r="Y160" i="42"/>
  <c r="X160" i="42"/>
  <c r="W160" i="42"/>
  <c r="V160" i="42"/>
  <c r="U160" i="42"/>
  <c r="T160" i="42"/>
  <c r="S160" i="42"/>
  <c r="Q160" i="42"/>
  <c r="P160" i="42"/>
  <c r="O160" i="42"/>
  <c r="N160" i="42"/>
  <c r="M160" i="42"/>
  <c r="L160" i="42"/>
  <c r="K160" i="42"/>
  <c r="J160" i="42"/>
  <c r="I160" i="42"/>
  <c r="H160" i="42"/>
  <c r="G160" i="42"/>
  <c r="F160" i="42"/>
  <c r="E160" i="42"/>
  <c r="D160" i="42"/>
  <c r="C160" i="42"/>
  <c r="B160" i="42"/>
  <c r="A160" i="42"/>
  <c r="AD159" i="42"/>
  <c r="AB159" i="42"/>
  <c r="AA159" i="42"/>
  <c r="Y159" i="42"/>
  <c r="X159" i="42"/>
  <c r="W159" i="42"/>
  <c r="V159" i="42"/>
  <c r="U159" i="42"/>
  <c r="T159" i="42"/>
  <c r="S159" i="42"/>
  <c r="Q159" i="42"/>
  <c r="P159" i="42"/>
  <c r="O159" i="42"/>
  <c r="N159" i="42"/>
  <c r="M159" i="42"/>
  <c r="L159" i="42"/>
  <c r="K159" i="42"/>
  <c r="J159" i="42"/>
  <c r="I159" i="42"/>
  <c r="H159" i="42"/>
  <c r="G159" i="42"/>
  <c r="F159" i="42"/>
  <c r="E159" i="42"/>
  <c r="D159" i="42"/>
  <c r="C159" i="42"/>
  <c r="B159" i="42"/>
  <c r="A159" i="42"/>
  <c r="AD158" i="42"/>
  <c r="AC158" i="42"/>
  <c r="AB158" i="42"/>
  <c r="AA158" i="42"/>
  <c r="Y158" i="42"/>
  <c r="X158" i="42"/>
  <c r="W158" i="42"/>
  <c r="V158" i="42"/>
  <c r="U158" i="42"/>
  <c r="T158" i="42"/>
  <c r="S158" i="42"/>
  <c r="Q158" i="42"/>
  <c r="P158" i="42"/>
  <c r="O158" i="42"/>
  <c r="N158" i="42"/>
  <c r="M158" i="42"/>
  <c r="L158" i="42"/>
  <c r="K158" i="42"/>
  <c r="J158" i="42"/>
  <c r="I158" i="42"/>
  <c r="H158" i="42"/>
  <c r="G158" i="42"/>
  <c r="F158" i="42"/>
  <c r="E158" i="42"/>
  <c r="D158" i="42"/>
  <c r="C158" i="42"/>
  <c r="B158" i="42"/>
  <c r="A158" i="42"/>
  <c r="AD157" i="42"/>
  <c r="AC157" i="42"/>
  <c r="AB157" i="42"/>
  <c r="AA157" i="42"/>
  <c r="Y157" i="42"/>
  <c r="X157" i="42"/>
  <c r="W157" i="42"/>
  <c r="V157" i="42"/>
  <c r="T157" i="42"/>
  <c r="S157" i="42"/>
  <c r="Q157" i="42"/>
  <c r="P157" i="42"/>
  <c r="O157" i="42"/>
  <c r="N157" i="42"/>
  <c r="M157" i="42"/>
  <c r="L157" i="42"/>
  <c r="K157" i="42"/>
  <c r="J157" i="42"/>
  <c r="I157" i="42"/>
  <c r="H157" i="42"/>
  <c r="G157" i="42"/>
  <c r="F157" i="42"/>
  <c r="E157" i="42"/>
  <c r="D157" i="42"/>
  <c r="C157" i="42"/>
  <c r="B157" i="42"/>
  <c r="A157" i="42"/>
  <c r="AD156" i="42"/>
  <c r="AC156" i="42"/>
  <c r="AB156" i="42"/>
  <c r="AA156" i="42"/>
  <c r="Y156" i="42"/>
  <c r="X156" i="42"/>
  <c r="W156" i="42"/>
  <c r="V156" i="42"/>
  <c r="T156" i="42"/>
  <c r="S156" i="42"/>
  <c r="Q156" i="42"/>
  <c r="P156" i="42"/>
  <c r="O156" i="42"/>
  <c r="N156" i="42"/>
  <c r="M156" i="42"/>
  <c r="L156" i="42"/>
  <c r="K156" i="42"/>
  <c r="J156" i="42"/>
  <c r="I156" i="42"/>
  <c r="H156" i="42"/>
  <c r="G156" i="42"/>
  <c r="F156" i="42"/>
  <c r="E156" i="42"/>
  <c r="D156" i="42"/>
  <c r="C156" i="42"/>
  <c r="B156" i="42"/>
  <c r="A156" i="42"/>
  <c r="AD155" i="42"/>
  <c r="AC155" i="42"/>
  <c r="AB155" i="42"/>
  <c r="AA155" i="42"/>
  <c r="Z155" i="42"/>
  <c r="Y155" i="42"/>
  <c r="X155" i="42"/>
  <c r="W155" i="42"/>
  <c r="V155" i="42"/>
  <c r="U155" i="42"/>
  <c r="T155" i="42"/>
  <c r="S155" i="42"/>
  <c r="Q155" i="42"/>
  <c r="P155" i="42"/>
  <c r="O155" i="42"/>
  <c r="N155" i="42"/>
  <c r="M155" i="42"/>
  <c r="L155" i="42"/>
  <c r="K155" i="42"/>
  <c r="J155" i="42"/>
  <c r="I155" i="42"/>
  <c r="H155" i="42"/>
  <c r="G155" i="42"/>
  <c r="F155" i="42"/>
  <c r="E155" i="42"/>
  <c r="D155" i="42"/>
  <c r="C155" i="42"/>
  <c r="B155" i="42"/>
  <c r="A155" i="42"/>
  <c r="AD154" i="42"/>
  <c r="AC154" i="42"/>
  <c r="AB154" i="42"/>
  <c r="AA154" i="42"/>
  <c r="Y154" i="42"/>
  <c r="X154" i="42"/>
  <c r="W154" i="42"/>
  <c r="V154" i="42"/>
  <c r="U154" i="42"/>
  <c r="T154" i="42"/>
  <c r="Q154" i="42"/>
  <c r="P154" i="42"/>
  <c r="O154" i="42"/>
  <c r="N154" i="42"/>
  <c r="M154" i="42"/>
  <c r="L154" i="42"/>
  <c r="K154" i="42"/>
  <c r="J154" i="42"/>
  <c r="I154" i="42"/>
  <c r="H154" i="42"/>
  <c r="G154" i="42"/>
  <c r="F154" i="42"/>
  <c r="E154" i="42"/>
  <c r="D154" i="42"/>
  <c r="C154" i="42"/>
  <c r="B154" i="42"/>
  <c r="A154" i="42"/>
  <c r="AD153" i="42"/>
  <c r="AC153" i="42"/>
  <c r="AB153" i="42"/>
  <c r="AA153" i="42"/>
  <c r="Y153" i="42"/>
  <c r="X153" i="42"/>
  <c r="W153" i="42"/>
  <c r="V153" i="42"/>
  <c r="U153" i="42"/>
  <c r="T153" i="42"/>
  <c r="S153" i="42"/>
  <c r="Q153" i="42"/>
  <c r="P153" i="42"/>
  <c r="O153" i="42"/>
  <c r="N153" i="42"/>
  <c r="M153" i="42"/>
  <c r="L153" i="42"/>
  <c r="K153" i="42"/>
  <c r="J153" i="42"/>
  <c r="I153" i="42"/>
  <c r="H153" i="42"/>
  <c r="G153" i="42"/>
  <c r="F153" i="42"/>
  <c r="E153" i="42"/>
  <c r="D153" i="42"/>
  <c r="C153" i="42"/>
  <c r="B153" i="42"/>
  <c r="A153" i="42"/>
  <c r="AD152" i="42"/>
  <c r="AC152" i="42"/>
  <c r="AB152" i="42"/>
  <c r="AA152" i="42"/>
  <c r="Y152" i="42"/>
  <c r="X152" i="42"/>
  <c r="W152" i="42"/>
  <c r="V152" i="42"/>
  <c r="U152" i="42"/>
  <c r="T152" i="42"/>
  <c r="S152" i="42"/>
  <c r="Q152" i="42"/>
  <c r="P152" i="42"/>
  <c r="O152" i="42"/>
  <c r="N152" i="42"/>
  <c r="M152" i="42"/>
  <c r="L152" i="42"/>
  <c r="K152" i="42"/>
  <c r="J152" i="42"/>
  <c r="I152" i="42"/>
  <c r="H152" i="42"/>
  <c r="G152" i="42"/>
  <c r="F152" i="42"/>
  <c r="E152" i="42"/>
  <c r="D152" i="42"/>
  <c r="C152" i="42"/>
  <c r="B152" i="42"/>
  <c r="A152" i="42"/>
  <c r="AD151" i="42"/>
  <c r="AC151" i="42"/>
  <c r="AB151" i="42"/>
  <c r="AA151" i="42"/>
  <c r="Y151" i="42"/>
  <c r="X151" i="42"/>
  <c r="W151" i="42"/>
  <c r="V151" i="42"/>
  <c r="U151" i="42"/>
  <c r="T151" i="42"/>
  <c r="S151" i="42"/>
  <c r="Q151" i="42"/>
  <c r="P151" i="42"/>
  <c r="O151" i="42"/>
  <c r="N151" i="42"/>
  <c r="M151" i="42"/>
  <c r="L151" i="42"/>
  <c r="K151" i="42"/>
  <c r="J151" i="42"/>
  <c r="I151" i="42"/>
  <c r="H151" i="42"/>
  <c r="G151" i="42"/>
  <c r="F151" i="42"/>
  <c r="E151" i="42"/>
  <c r="D151" i="42"/>
  <c r="C151" i="42"/>
  <c r="B151" i="42"/>
  <c r="A151" i="42"/>
  <c r="AD150" i="42"/>
  <c r="AC150" i="42"/>
  <c r="AB150" i="42"/>
  <c r="AA150" i="42"/>
  <c r="Y150" i="42"/>
  <c r="X150" i="42"/>
  <c r="W150" i="42"/>
  <c r="V150" i="42"/>
  <c r="U150" i="42"/>
  <c r="T150" i="42"/>
  <c r="S150" i="42"/>
  <c r="Q150" i="42"/>
  <c r="P150" i="42"/>
  <c r="O150" i="42"/>
  <c r="N150" i="42"/>
  <c r="M150" i="42"/>
  <c r="L150" i="42"/>
  <c r="K150" i="42"/>
  <c r="J150" i="42"/>
  <c r="I150" i="42"/>
  <c r="H150" i="42"/>
  <c r="G150" i="42"/>
  <c r="F150" i="42"/>
  <c r="E150" i="42"/>
  <c r="D150" i="42"/>
  <c r="C150" i="42"/>
  <c r="B150" i="42"/>
  <c r="A150" i="42"/>
  <c r="AD149" i="42"/>
  <c r="AB149" i="42"/>
  <c r="AA149" i="42"/>
  <c r="Y149" i="42"/>
  <c r="X149" i="42"/>
  <c r="W149" i="42"/>
  <c r="V149" i="42"/>
  <c r="U149" i="42"/>
  <c r="T149" i="42"/>
  <c r="S149" i="42"/>
  <c r="Q149" i="42"/>
  <c r="P149" i="42"/>
  <c r="O149" i="42"/>
  <c r="N149" i="42"/>
  <c r="M149" i="42"/>
  <c r="L149" i="42"/>
  <c r="K149" i="42"/>
  <c r="J149" i="42"/>
  <c r="I149" i="42"/>
  <c r="H149" i="42"/>
  <c r="G149" i="42"/>
  <c r="F149" i="42"/>
  <c r="E149" i="42"/>
  <c r="D149" i="42"/>
  <c r="C149" i="42"/>
  <c r="B149" i="42"/>
  <c r="A149" i="42"/>
  <c r="AD148" i="42"/>
  <c r="AC148" i="42"/>
  <c r="AB148" i="42"/>
  <c r="AA148" i="42"/>
  <c r="Y148" i="42"/>
  <c r="X148" i="42"/>
  <c r="W148" i="42"/>
  <c r="V148" i="42"/>
  <c r="U148" i="42"/>
  <c r="T148" i="42"/>
  <c r="S148" i="42"/>
  <c r="Q148" i="42"/>
  <c r="P148" i="42"/>
  <c r="O148" i="42"/>
  <c r="N148" i="42"/>
  <c r="M148" i="42"/>
  <c r="L148" i="42"/>
  <c r="K148" i="42"/>
  <c r="J148" i="42"/>
  <c r="I148" i="42"/>
  <c r="H148" i="42"/>
  <c r="G148" i="42"/>
  <c r="F148" i="42"/>
  <c r="E148" i="42"/>
  <c r="D148" i="42"/>
  <c r="C148" i="42"/>
  <c r="B148" i="42"/>
  <c r="A148" i="42"/>
  <c r="AD147" i="42"/>
  <c r="AC147" i="42"/>
  <c r="AB147" i="42"/>
  <c r="AA147" i="42"/>
  <c r="Y147" i="42"/>
  <c r="X147" i="42"/>
  <c r="W147" i="42"/>
  <c r="V147" i="42"/>
  <c r="U147" i="42"/>
  <c r="T147" i="42"/>
  <c r="S147" i="42"/>
  <c r="Q147" i="42"/>
  <c r="P147" i="42"/>
  <c r="O147" i="42"/>
  <c r="N147" i="42"/>
  <c r="M147" i="42"/>
  <c r="L147" i="42"/>
  <c r="K147" i="42"/>
  <c r="J147" i="42"/>
  <c r="I147" i="42"/>
  <c r="H147" i="42"/>
  <c r="G147" i="42"/>
  <c r="F147" i="42"/>
  <c r="E147" i="42"/>
  <c r="D147" i="42"/>
  <c r="C147" i="42"/>
  <c r="B147" i="42"/>
  <c r="A147" i="42"/>
  <c r="AD146" i="42"/>
  <c r="AC146" i="42"/>
  <c r="AB146" i="42"/>
  <c r="AA146" i="42"/>
  <c r="Y146" i="42"/>
  <c r="X146" i="42"/>
  <c r="W146" i="42"/>
  <c r="V146" i="42"/>
  <c r="U146" i="42"/>
  <c r="T146" i="42"/>
  <c r="S146" i="42"/>
  <c r="Q146" i="42"/>
  <c r="P146" i="42"/>
  <c r="O146" i="42"/>
  <c r="N146" i="42"/>
  <c r="M146" i="42"/>
  <c r="L146" i="42"/>
  <c r="K146" i="42"/>
  <c r="J146" i="42"/>
  <c r="I146" i="42"/>
  <c r="H146" i="42"/>
  <c r="G146" i="42"/>
  <c r="F146" i="42"/>
  <c r="E146" i="42"/>
  <c r="D146" i="42"/>
  <c r="C146" i="42"/>
  <c r="B146" i="42"/>
  <c r="A146" i="42"/>
  <c r="AD145" i="42"/>
  <c r="AC145" i="42"/>
  <c r="AB145" i="42"/>
  <c r="AA145" i="42"/>
  <c r="Y145" i="42"/>
  <c r="X145" i="42"/>
  <c r="W145" i="42"/>
  <c r="V145" i="42"/>
  <c r="U145" i="42"/>
  <c r="T145" i="42"/>
  <c r="S145" i="42"/>
  <c r="Q145" i="42"/>
  <c r="P145" i="42"/>
  <c r="O145" i="42"/>
  <c r="N145" i="42"/>
  <c r="M145" i="42"/>
  <c r="L145" i="42"/>
  <c r="K145" i="42"/>
  <c r="J145" i="42"/>
  <c r="I145" i="42"/>
  <c r="H145" i="42"/>
  <c r="G145" i="42"/>
  <c r="F145" i="42"/>
  <c r="E145" i="42"/>
  <c r="D145" i="42"/>
  <c r="C145" i="42"/>
  <c r="B145" i="42"/>
  <c r="A145" i="42"/>
  <c r="AD144" i="42"/>
  <c r="AC144" i="42"/>
  <c r="AB144" i="42"/>
  <c r="AA144" i="42"/>
  <c r="Y144" i="42"/>
  <c r="X144" i="42"/>
  <c r="W144" i="42"/>
  <c r="V144" i="42"/>
  <c r="U144" i="42"/>
  <c r="T144" i="42"/>
  <c r="S144" i="42"/>
  <c r="Q144" i="42"/>
  <c r="P144" i="42"/>
  <c r="O144" i="42"/>
  <c r="N144" i="42"/>
  <c r="M144" i="42"/>
  <c r="L144" i="42"/>
  <c r="K144" i="42"/>
  <c r="J144" i="42"/>
  <c r="I144" i="42"/>
  <c r="H144" i="42"/>
  <c r="G144" i="42"/>
  <c r="F144" i="42"/>
  <c r="E144" i="42"/>
  <c r="D144" i="42"/>
  <c r="C144" i="42"/>
  <c r="B144" i="42"/>
  <c r="A144" i="42"/>
  <c r="AD143" i="42"/>
  <c r="AC143" i="42"/>
  <c r="AB143" i="42"/>
  <c r="AA143" i="42"/>
  <c r="Y143" i="42"/>
  <c r="X143" i="42"/>
  <c r="W143" i="42"/>
  <c r="V143" i="42"/>
  <c r="U143" i="42"/>
  <c r="T143" i="42"/>
  <c r="S143" i="42"/>
  <c r="Q143" i="42"/>
  <c r="P143" i="42"/>
  <c r="O143" i="42"/>
  <c r="N143" i="42"/>
  <c r="M143" i="42"/>
  <c r="L143" i="42"/>
  <c r="K143" i="42"/>
  <c r="J143" i="42"/>
  <c r="I143" i="42"/>
  <c r="H143" i="42"/>
  <c r="G143" i="42"/>
  <c r="F143" i="42"/>
  <c r="E143" i="42"/>
  <c r="D143" i="42"/>
  <c r="C143" i="42"/>
  <c r="B143" i="42"/>
  <c r="A143" i="42"/>
  <c r="AD142" i="42"/>
  <c r="AC142" i="42"/>
  <c r="AB142" i="42"/>
  <c r="AA142" i="42"/>
  <c r="Y142" i="42"/>
  <c r="X142" i="42"/>
  <c r="W142" i="42"/>
  <c r="V142" i="42"/>
  <c r="T142" i="42"/>
  <c r="S142" i="42"/>
  <c r="Q142" i="42"/>
  <c r="P142" i="42"/>
  <c r="O142" i="42"/>
  <c r="N142" i="42"/>
  <c r="M142" i="42"/>
  <c r="L142" i="42"/>
  <c r="K142" i="42"/>
  <c r="J142" i="42"/>
  <c r="I142" i="42"/>
  <c r="H142" i="42"/>
  <c r="G142" i="42"/>
  <c r="F142" i="42"/>
  <c r="E142" i="42"/>
  <c r="D142" i="42"/>
  <c r="C142" i="42"/>
  <c r="B142" i="42"/>
  <c r="A142" i="42"/>
  <c r="AD141" i="42"/>
  <c r="AC141" i="42"/>
  <c r="AB141" i="42"/>
  <c r="AA141" i="42"/>
  <c r="Y141" i="42"/>
  <c r="X141" i="42"/>
  <c r="W141" i="42"/>
  <c r="V141" i="42"/>
  <c r="U141" i="42"/>
  <c r="T141" i="42"/>
  <c r="S141" i="42"/>
  <c r="Q141" i="42"/>
  <c r="P141" i="42"/>
  <c r="O141" i="42"/>
  <c r="N141" i="42"/>
  <c r="M141" i="42"/>
  <c r="L141" i="42"/>
  <c r="K141" i="42"/>
  <c r="J141" i="42"/>
  <c r="I141" i="42"/>
  <c r="H141" i="42"/>
  <c r="G141" i="42"/>
  <c r="F141" i="42"/>
  <c r="E141" i="42"/>
  <c r="D141" i="42"/>
  <c r="C141" i="42"/>
  <c r="B141" i="42"/>
  <c r="A141" i="42"/>
  <c r="AD140" i="42"/>
  <c r="AC140" i="42"/>
  <c r="AB140" i="42"/>
  <c r="AA140" i="42"/>
  <c r="Y140" i="42"/>
  <c r="X140" i="42"/>
  <c r="W140" i="42"/>
  <c r="V140" i="42"/>
  <c r="T140" i="42"/>
  <c r="S140" i="42"/>
  <c r="Q140" i="42"/>
  <c r="P140" i="42"/>
  <c r="O140" i="42"/>
  <c r="N140" i="42"/>
  <c r="M140" i="42"/>
  <c r="L140" i="42"/>
  <c r="K140" i="42"/>
  <c r="J140" i="42"/>
  <c r="I140" i="42"/>
  <c r="H140" i="42"/>
  <c r="G140" i="42"/>
  <c r="F140" i="42"/>
  <c r="E140" i="42"/>
  <c r="D140" i="42"/>
  <c r="C140" i="42"/>
  <c r="B140" i="42"/>
  <c r="A140" i="42"/>
  <c r="AD139" i="42"/>
  <c r="AC139" i="42"/>
  <c r="AB139" i="42"/>
  <c r="AA139" i="42"/>
  <c r="Y139" i="42"/>
  <c r="X139" i="42"/>
  <c r="W139" i="42"/>
  <c r="V139" i="42"/>
  <c r="T139" i="42"/>
  <c r="S139" i="42"/>
  <c r="Q139" i="42"/>
  <c r="P139" i="42"/>
  <c r="O139" i="42"/>
  <c r="N139" i="42"/>
  <c r="M139" i="42"/>
  <c r="L139" i="42"/>
  <c r="K139" i="42"/>
  <c r="J139" i="42"/>
  <c r="I139" i="42"/>
  <c r="H139" i="42"/>
  <c r="G139" i="42"/>
  <c r="F139" i="42"/>
  <c r="E139" i="42"/>
  <c r="D139" i="42"/>
  <c r="C139" i="42"/>
  <c r="B139" i="42"/>
  <c r="A139" i="42"/>
  <c r="AD138" i="42"/>
  <c r="AB138" i="42"/>
  <c r="AA138" i="42"/>
  <c r="Y138" i="42"/>
  <c r="X138" i="42"/>
  <c r="W138" i="42"/>
  <c r="V138" i="42"/>
  <c r="U138" i="42"/>
  <c r="T138" i="42"/>
  <c r="S138" i="42"/>
  <c r="Q138" i="42"/>
  <c r="P138" i="42"/>
  <c r="O138" i="42"/>
  <c r="N138" i="42"/>
  <c r="M138" i="42"/>
  <c r="L138" i="42"/>
  <c r="K138" i="42"/>
  <c r="J138" i="42"/>
  <c r="I138" i="42"/>
  <c r="H138" i="42"/>
  <c r="G138" i="42"/>
  <c r="F138" i="42"/>
  <c r="E138" i="42"/>
  <c r="D138" i="42"/>
  <c r="C138" i="42"/>
  <c r="B138" i="42"/>
  <c r="A138" i="42"/>
  <c r="AD137" i="42"/>
  <c r="AC137" i="42"/>
  <c r="AB137" i="42"/>
  <c r="AA137" i="42"/>
  <c r="Y137" i="42"/>
  <c r="X137" i="42"/>
  <c r="W137" i="42"/>
  <c r="V137" i="42"/>
  <c r="U137" i="42"/>
  <c r="T137" i="42"/>
  <c r="S137" i="42"/>
  <c r="Q137" i="42"/>
  <c r="P137" i="42"/>
  <c r="O137" i="42"/>
  <c r="N137" i="42"/>
  <c r="M137" i="42"/>
  <c r="L137" i="42"/>
  <c r="K137" i="42"/>
  <c r="J137" i="42"/>
  <c r="I137" i="42"/>
  <c r="H137" i="42"/>
  <c r="G137" i="42"/>
  <c r="F137" i="42"/>
  <c r="E137" i="42"/>
  <c r="D137" i="42"/>
  <c r="C137" i="42"/>
  <c r="B137" i="42"/>
  <c r="A137" i="42"/>
  <c r="AD136" i="42"/>
  <c r="AC136" i="42"/>
  <c r="AB136" i="42"/>
  <c r="AA136" i="42"/>
  <c r="Y136" i="42"/>
  <c r="X136" i="42"/>
  <c r="W136" i="42"/>
  <c r="V136" i="42"/>
  <c r="U136" i="42"/>
  <c r="T136" i="42"/>
  <c r="S136" i="42"/>
  <c r="Q136" i="42"/>
  <c r="P136" i="42"/>
  <c r="O136" i="42"/>
  <c r="N136" i="42"/>
  <c r="M136" i="42"/>
  <c r="L136" i="42"/>
  <c r="K136" i="42"/>
  <c r="J136" i="42"/>
  <c r="I136" i="42"/>
  <c r="H136" i="42"/>
  <c r="G136" i="42"/>
  <c r="F136" i="42"/>
  <c r="E136" i="42"/>
  <c r="D136" i="42"/>
  <c r="C136" i="42"/>
  <c r="B136" i="42"/>
  <c r="A136" i="42"/>
  <c r="AD135" i="42"/>
  <c r="AB135" i="42"/>
  <c r="AA135" i="42"/>
  <c r="Y135" i="42"/>
  <c r="X135" i="42"/>
  <c r="W135" i="42"/>
  <c r="V135" i="42"/>
  <c r="T135" i="42"/>
  <c r="S135" i="42"/>
  <c r="Q135" i="42"/>
  <c r="P135" i="42"/>
  <c r="O135" i="42"/>
  <c r="N135" i="42"/>
  <c r="M135" i="42"/>
  <c r="L135" i="42"/>
  <c r="K135" i="42"/>
  <c r="J135" i="42"/>
  <c r="I135" i="42"/>
  <c r="H135" i="42"/>
  <c r="G135" i="42"/>
  <c r="F135" i="42"/>
  <c r="E135" i="42"/>
  <c r="D135" i="42"/>
  <c r="C135" i="42"/>
  <c r="B135" i="42"/>
  <c r="A135" i="42"/>
  <c r="AD134" i="42"/>
  <c r="AC134" i="42"/>
  <c r="AB134" i="42"/>
  <c r="AA134" i="42"/>
  <c r="Y134" i="42"/>
  <c r="X134" i="42"/>
  <c r="W134" i="42"/>
  <c r="V134" i="42"/>
  <c r="U134" i="42"/>
  <c r="T134" i="42"/>
  <c r="S134" i="42"/>
  <c r="Q134" i="42"/>
  <c r="P134" i="42"/>
  <c r="O134" i="42"/>
  <c r="N134" i="42"/>
  <c r="M134" i="42"/>
  <c r="L134" i="42"/>
  <c r="K134" i="42"/>
  <c r="J134" i="42"/>
  <c r="I134" i="42"/>
  <c r="H134" i="42"/>
  <c r="G134" i="42"/>
  <c r="F134" i="42"/>
  <c r="E134" i="42"/>
  <c r="D134" i="42"/>
  <c r="C134" i="42"/>
  <c r="B134" i="42"/>
  <c r="A134" i="42"/>
  <c r="AD133" i="42"/>
  <c r="AC133" i="42"/>
  <c r="AB133" i="42"/>
  <c r="AA133" i="42"/>
  <c r="Y133" i="42"/>
  <c r="X133" i="42"/>
  <c r="W133" i="42"/>
  <c r="V133" i="42"/>
  <c r="U133" i="42"/>
  <c r="T133" i="42"/>
  <c r="S133" i="42"/>
  <c r="Q133" i="42"/>
  <c r="P133" i="42"/>
  <c r="O133" i="42"/>
  <c r="N133" i="42"/>
  <c r="M133" i="42"/>
  <c r="L133" i="42"/>
  <c r="K133" i="42"/>
  <c r="J133" i="42"/>
  <c r="I133" i="42"/>
  <c r="H133" i="42"/>
  <c r="G133" i="42"/>
  <c r="F133" i="42"/>
  <c r="E133" i="42"/>
  <c r="D133" i="42"/>
  <c r="C133" i="42"/>
  <c r="B133" i="42"/>
  <c r="A133" i="42"/>
  <c r="AD132" i="42"/>
  <c r="AC132" i="42"/>
  <c r="AB132" i="42"/>
  <c r="AA132" i="42"/>
  <c r="Y132" i="42"/>
  <c r="X132" i="42"/>
  <c r="W132" i="42"/>
  <c r="V132" i="42"/>
  <c r="U132" i="42"/>
  <c r="T132" i="42"/>
  <c r="S132" i="42"/>
  <c r="Q132" i="42"/>
  <c r="P132" i="42"/>
  <c r="O132" i="42"/>
  <c r="N132" i="42"/>
  <c r="M132" i="42"/>
  <c r="L132" i="42"/>
  <c r="K132" i="42"/>
  <c r="J132" i="42"/>
  <c r="I132" i="42"/>
  <c r="H132" i="42"/>
  <c r="G132" i="42"/>
  <c r="F132" i="42"/>
  <c r="E132" i="42"/>
  <c r="D132" i="42"/>
  <c r="C132" i="42"/>
  <c r="B132" i="42"/>
  <c r="A132" i="42"/>
  <c r="AD131" i="42"/>
  <c r="AC131" i="42"/>
  <c r="AB131" i="42"/>
  <c r="AA131" i="42"/>
  <c r="Z131" i="42"/>
  <c r="Y131" i="42"/>
  <c r="X131" i="42"/>
  <c r="W131" i="42"/>
  <c r="V131" i="42"/>
  <c r="U131" i="42"/>
  <c r="T131" i="42"/>
  <c r="S131" i="42"/>
  <c r="Q131" i="42"/>
  <c r="P131" i="42"/>
  <c r="O131" i="42"/>
  <c r="N131" i="42"/>
  <c r="M131" i="42"/>
  <c r="L131" i="42"/>
  <c r="K131" i="42"/>
  <c r="J131" i="42"/>
  <c r="I131" i="42"/>
  <c r="H131" i="42"/>
  <c r="G131" i="42"/>
  <c r="F131" i="42"/>
  <c r="E131" i="42"/>
  <c r="D131" i="42"/>
  <c r="C131" i="42"/>
  <c r="B131" i="42"/>
  <c r="A131" i="42"/>
  <c r="AD130" i="42"/>
  <c r="AB130" i="42"/>
  <c r="AA130" i="42"/>
  <c r="Y130" i="42"/>
  <c r="X130" i="42"/>
  <c r="W130" i="42"/>
  <c r="V130" i="42"/>
  <c r="U130" i="42"/>
  <c r="T130" i="42"/>
  <c r="S130" i="42"/>
  <c r="Q130" i="42"/>
  <c r="P130" i="42"/>
  <c r="O130" i="42"/>
  <c r="N130" i="42"/>
  <c r="M130" i="42"/>
  <c r="L130" i="42"/>
  <c r="K130" i="42"/>
  <c r="J130" i="42"/>
  <c r="I130" i="42"/>
  <c r="H130" i="42"/>
  <c r="G130" i="42"/>
  <c r="F130" i="42"/>
  <c r="E130" i="42"/>
  <c r="D130" i="42"/>
  <c r="C130" i="42"/>
  <c r="B130" i="42"/>
  <c r="A130" i="42"/>
  <c r="AD129" i="42"/>
  <c r="AC129" i="42"/>
  <c r="AB129" i="42"/>
  <c r="AA129" i="42"/>
  <c r="Y129" i="42"/>
  <c r="X129" i="42"/>
  <c r="W129" i="42"/>
  <c r="V129" i="42"/>
  <c r="U129" i="42"/>
  <c r="T129" i="42"/>
  <c r="S129" i="42"/>
  <c r="Q129" i="42"/>
  <c r="P129" i="42"/>
  <c r="O129" i="42"/>
  <c r="N129" i="42"/>
  <c r="M129" i="42"/>
  <c r="L129" i="42"/>
  <c r="K129" i="42"/>
  <c r="J129" i="42"/>
  <c r="I129" i="42"/>
  <c r="H129" i="42"/>
  <c r="G129" i="42"/>
  <c r="F129" i="42"/>
  <c r="E129" i="42"/>
  <c r="D129" i="42"/>
  <c r="C129" i="42"/>
  <c r="B129" i="42"/>
  <c r="A129" i="42"/>
  <c r="AD128" i="42"/>
  <c r="AC128" i="42"/>
  <c r="AB128" i="42"/>
  <c r="AA128" i="42"/>
  <c r="Y128" i="42"/>
  <c r="X128" i="42"/>
  <c r="W128" i="42"/>
  <c r="V128" i="42"/>
  <c r="U128" i="42"/>
  <c r="T128" i="42"/>
  <c r="S128" i="42"/>
  <c r="Q128" i="42"/>
  <c r="P128" i="42"/>
  <c r="O128" i="42"/>
  <c r="N128" i="42"/>
  <c r="M128" i="42"/>
  <c r="L128" i="42"/>
  <c r="K128" i="42"/>
  <c r="J128" i="42"/>
  <c r="I128" i="42"/>
  <c r="H128" i="42"/>
  <c r="G128" i="42"/>
  <c r="F128" i="42"/>
  <c r="E128" i="42"/>
  <c r="D128" i="42"/>
  <c r="C128" i="42"/>
  <c r="B128" i="42"/>
  <c r="A128" i="42"/>
  <c r="AD127" i="42"/>
  <c r="AC127" i="42"/>
  <c r="AB127" i="42"/>
  <c r="AA127" i="42"/>
  <c r="Y127" i="42"/>
  <c r="X127" i="42"/>
  <c r="W127" i="42"/>
  <c r="V127" i="42"/>
  <c r="U127" i="42"/>
  <c r="T127" i="42"/>
  <c r="S127" i="42"/>
  <c r="Q127" i="42"/>
  <c r="P127" i="42"/>
  <c r="O127" i="42"/>
  <c r="N127" i="42"/>
  <c r="M127" i="42"/>
  <c r="L127" i="42"/>
  <c r="K127" i="42"/>
  <c r="J127" i="42"/>
  <c r="I127" i="42"/>
  <c r="H127" i="42"/>
  <c r="G127" i="42"/>
  <c r="F127" i="42"/>
  <c r="E127" i="42"/>
  <c r="D127" i="42"/>
  <c r="C127" i="42"/>
  <c r="B127" i="42"/>
  <c r="A127" i="42"/>
  <c r="AD126" i="42"/>
  <c r="AC126" i="42"/>
  <c r="AB126" i="42"/>
  <c r="AA126" i="42"/>
  <c r="Y126" i="42"/>
  <c r="X126" i="42"/>
  <c r="W126" i="42"/>
  <c r="V126" i="42"/>
  <c r="U126" i="42"/>
  <c r="T126" i="42"/>
  <c r="S126" i="42"/>
  <c r="Q126" i="42"/>
  <c r="P126" i="42"/>
  <c r="O126" i="42"/>
  <c r="N126" i="42"/>
  <c r="M126" i="42"/>
  <c r="L126" i="42"/>
  <c r="K126" i="42"/>
  <c r="J126" i="42"/>
  <c r="I126" i="42"/>
  <c r="H126" i="42"/>
  <c r="G126" i="42"/>
  <c r="F126" i="42"/>
  <c r="E126" i="42"/>
  <c r="D126" i="42"/>
  <c r="C126" i="42"/>
  <c r="B126" i="42"/>
  <c r="A126" i="42"/>
  <c r="AD125" i="42"/>
  <c r="AC125" i="42"/>
  <c r="AB125" i="42"/>
  <c r="AA125" i="42"/>
  <c r="Y125" i="42"/>
  <c r="X125" i="42"/>
  <c r="W125" i="42"/>
  <c r="V125" i="42"/>
  <c r="U125" i="42"/>
  <c r="T125" i="42"/>
  <c r="S125" i="42"/>
  <c r="Q125" i="42"/>
  <c r="P125" i="42"/>
  <c r="O125" i="42"/>
  <c r="N125" i="42"/>
  <c r="M125" i="42"/>
  <c r="L125" i="42"/>
  <c r="K125" i="42"/>
  <c r="J125" i="42"/>
  <c r="I125" i="42"/>
  <c r="H125" i="42"/>
  <c r="G125" i="42"/>
  <c r="F125" i="42"/>
  <c r="E125" i="42"/>
  <c r="D125" i="42"/>
  <c r="C125" i="42"/>
  <c r="B125" i="42"/>
  <c r="A125" i="42"/>
  <c r="AD124" i="42"/>
  <c r="AC124" i="42"/>
  <c r="AB124" i="42"/>
  <c r="AA124" i="42"/>
  <c r="Y124" i="42"/>
  <c r="X124" i="42"/>
  <c r="W124" i="42"/>
  <c r="V124" i="42"/>
  <c r="T124" i="42"/>
  <c r="S124" i="42"/>
  <c r="Q124" i="42"/>
  <c r="P124" i="42"/>
  <c r="O124" i="42"/>
  <c r="N124" i="42"/>
  <c r="M124" i="42"/>
  <c r="L124" i="42"/>
  <c r="K124" i="42"/>
  <c r="J124" i="42"/>
  <c r="I124" i="42"/>
  <c r="H124" i="42"/>
  <c r="G124" i="42"/>
  <c r="F124" i="42"/>
  <c r="E124" i="42"/>
  <c r="D124" i="42"/>
  <c r="C124" i="42"/>
  <c r="B124" i="42"/>
  <c r="A124" i="42"/>
  <c r="AD123" i="42"/>
  <c r="AC123" i="42"/>
  <c r="AB123" i="42"/>
  <c r="AA123" i="42"/>
  <c r="Y123" i="42"/>
  <c r="X123" i="42"/>
  <c r="W123" i="42"/>
  <c r="V123" i="42"/>
  <c r="T123" i="42"/>
  <c r="S123" i="42"/>
  <c r="Q123" i="42"/>
  <c r="P123" i="42"/>
  <c r="O123" i="42"/>
  <c r="N123" i="42"/>
  <c r="M123" i="42"/>
  <c r="L123" i="42"/>
  <c r="K123" i="42"/>
  <c r="J123" i="42"/>
  <c r="I123" i="42"/>
  <c r="H123" i="42"/>
  <c r="G123" i="42"/>
  <c r="F123" i="42"/>
  <c r="E123" i="42"/>
  <c r="D123" i="42"/>
  <c r="C123" i="42"/>
  <c r="B123" i="42"/>
  <c r="A123" i="42"/>
  <c r="AD122" i="42"/>
  <c r="AC122" i="42"/>
  <c r="AB122" i="42"/>
  <c r="AA122" i="42"/>
  <c r="Y122" i="42"/>
  <c r="X122" i="42"/>
  <c r="W122" i="42"/>
  <c r="V122" i="42"/>
  <c r="U122" i="42"/>
  <c r="T122" i="42"/>
  <c r="S122" i="42"/>
  <c r="Q122" i="42"/>
  <c r="P122" i="42"/>
  <c r="O122" i="42"/>
  <c r="N122" i="42"/>
  <c r="M122" i="42"/>
  <c r="L122" i="42"/>
  <c r="K122" i="42"/>
  <c r="J122" i="42"/>
  <c r="I122" i="42"/>
  <c r="H122" i="42"/>
  <c r="G122" i="42"/>
  <c r="F122" i="42"/>
  <c r="E122" i="42"/>
  <c r="D122" i="42"/>
  <c r="C122" i="42"/>
  <c r="B122" i="42"/>
  <c r="A122" i="42"/>
  <c r="AD121" i="42"/>
  <c r="AC121" i="42"/>
  <c r="AB121" i="42"/>
  <c r="AA121" i="42"/>
  <c r="Y121" i="42"/>
  <c r="X121" i="42"/>
  <c r="W121" i="42"/>
  <c r="V121" i="42"/>
  <c r="U121" i="42"/>
  <c r="T121" i="42"/>
  <c r="S121" i="42"/>
  <c r="Q121" i="42"/>
  <c r="P121" i="42"/>
  <c r="O121" i="42"/>
  <c r="N121" i="42"/>
  <c r="M121" i="42"/>
  <c r="L121" i="42"/>
  <c r="K121" i="42"/>
  <c r="J121" i="42"/>
  <c r="I121" i="42"/>
  <c r="H121" i="42"/>
  <c r="G121" i="42"/>
  <c r="F121" i="42"/>
  <c r="E121" i="42"/>
  <c r="D121" i="42"/>
  <c r="C121" i="42"/>
  <c r="B121" i="42"/>
  <c r="A121" i="42"/>
  <c r="AD120" i="42"/>
  <c r="AC120" i="42"/>
  <c r="AB120" i="42"/>
  <c r="AA120" i="42"/>
  <c r="Y120" i="42"/>
  <c r="X120" i="42"/>
  <c r="W120" i="42"/>
  <c r="V120" i="42"/>
  <c r="U120" i="42"/>
  <c r="T120" i="42"/>
  <c r="S120" i="42"/>
  <c r="Q120" i="42"/>
  <c r="P120" i="42"/>
  <c r="O120" i="42"/>
  <c r="N120" i="42"/>
  <c r="M120" i="42"/>
  <c r="L120" i="42"/>
  <c r="K120" i="42"/>
  <c r="J120" i="42"/>
  <c r="I120" i="42"/>
  <c r="H120" i="42"/>
  <c r="G120" i="42"/>
  <c r="F120" i="42"/>
  <c r="E120" i="42"/>
  <c r="D120" i="42"/>
  <c r="C120" i="42"/>
  <c r="B120" i="42"/>
  <c r="A120" i="42"/>
  <c r="AD119" i="42"/>
  <c r="AC119" i="42"/>
  <c r="AB119" i="42"/>
  <c r="AA119" i="42"/>
  <c r="Y119" i="42"/>
  <c r="X119" i="42"/>
  <c r="W119" i="42"/>
  <c r="V119" i="42"/>
  <c r="U119" i="42"/>
  <c r="T119" i="42"/>
  <c r="S119" i="42"/>
  <c r="Q119" i="42"/>
  <c r="P119" i="42"/>
  <c r="O119" i="42"/>
  <c r="N119" i="42"/>
  <c r="M119" i="42"/>
  <c r="L119" i="42"/>
  <c r="K119" i="42"/>
  <c r="J119" i="42"/>
  <c r="I119" i="42"/>
  <c r="H119" i="42"/>
  <c r="G119" i="42"/>
  <c r="F119" i="42"/>
  <c r="E119" i="42"/>
  <c r="D119" i="42"/>
  <c r="C119" i="42"/>
  <c r="B119" i="42"/>
  <c r="A119" i="42"/>
  <c r="AD118" i="42"/>
  <c r="AC118" i="42"/>
  <c r="AB118" i="42"/>
  <c r="AA118" i="42"/>
  <c r="Y118" i="42"/>
  <c r="X118" i="42"/>
  <c r="W118" i="42"/>
  <c r="V118" i="42"/>
  <c r="U118" i="42"/>
  <c r="T118" i="42"/>
  <c r="S118" i="42"/>
  <c r="Q118" i="42"/>
  <c r="P118" i="42"/>
  <c r="O118" i="42"/>
  <c r="N118" i="42"/>
  <c r="M118" i="42"/>
  <c r="L118" i="42"/>
  <c r="K118" i="42"/>
  <c r="J118" i="42"/>
  <c r="I118" i="42"/>
  <c r="H118" i="42"/>
  <c r="G118" i="42"/>
  <c r="F118" i="42"/>
  <c r="E118" i="42"/>
  <c r="D118" i="42"/>
  <c r="C118" i="42"/>
  <c r="B118" i="42"/>
  <c r="A118" i="42"/>
  <c r="AD117" i="42"/>
  <c r="AC117" i="42"/>
  <c r="AB117" i="42"/>
  <c r="AA117" i="42"/>
  <c r="Y117" i="42"/>
  <c r="X117" i="42"/>
  <c r="W117" i="42"/>
  <c r="V117" i="42"/>
  <c r="T117" i="42"/>
  <c r="S117" i="42"/>
  <c r="Q117" i="42"/>
  <c r="P117" i="42"/>
  <c r="O117" i="42"/>
  <c r="N117" i="42"/>
  <c r="M117" i="42"/>
  <c r="L117" i="42"/>
  <c r="K117" i="42"/>
  <c r="J117" i="42"/>
  <c r="I117" i="42"/>
  <c r="H117" i="42"/>
  <c r="G117" i="42"/>
  <c r="F117" i="42"/>
  <c r="E117" i="42"/>
  <c r="D117" i="42"/>
  <c r="C117" i="42"/>
  <c r="B117" i="42"/>
  <c r="A117" i="42"/>
  <c r="AD116" i="42"/>
  <c r="AB116" i="42"/>
  <c r="AA116" i="42"/>
  <c r="Y116" i="42"/>
  <c r="X116" i="42"/>
  <c r="W116" i="42"/>
  <c r="V116" i="42"/>
  <c r="U116" i="42"/>
  <c r="T116" i="42"/>
  <c r="S116" i="42"/>
  <c r="Q116" i="42"/>
  <c r="P116" i="42"/>
  <c r="O116" i="42"/>
  <c r="N116" i="42"/>
  <c r="M116" i="42"/>
  <c r="L116" i="42"/>
  <c r="K116" i="42"/>
  <c r="J116" i="42"/>
  <c r="I116" i="42"/>
  <c r="H116" i="42"/>
  <c r="G116" i="42"/>
  <c r="F116" i="42"/>
  <c r="E116" i="42"/>
  <c r="D116" i="42"/>
  <c r="C116" i="42"/>
  <c r="B116" i="42"/>
  <c r="A116" i="42"/>
  <c r="AD115" i="42"/>
  <c r="AC115" i="42"/>
  <c r="AB115" i="42"/>
  <c r="AA115" i="42"/>
  <c r="Y115" i="42"/>
  <c r="X115" i="42"/>
  <c r="W115" i="42"/>
  <c r="V115" i="42"/>
  <c r="U115" i="42"/>
  <c r="T115" i="42"/>
  <c r="S115" i="42"/>
  <c r="Q115" i="42"/>
  <c r="P115" i="42"/>
  <c r="O115" i="42"/>
  <c r="N115" i="42"/>
  <c r="M115" i="42"/>
  <c r="L115" i="42"/>
  <c r="K115" i="42"/>
  <c r="J115" i="42"/>
  <c r="I115" i="42"/>
  <c r="H115" i="42"/>
  <c r="G115" i="42"/>
  <c r="F115" i="42"/>
  <c r="E115" i="42"/>
  <c r="D115" i="42"/>
  <c r="C115" i="42"/>
  <c r="B115" i="42"/>
  <c r="A115" i="42"/>
  <c r="AD114" i="42"/>
  <c r="AC114" i="42"/>
  <c r="AB114" i="42"/>
  <c r="AA114" i="42"/>
  <c r="Y114" i="42"/>
  <c r="X114" i="42"/>
  <c r="W114" i="42"/>
  <c r="V114" i="42"/>
  <c r="U114" i="42"/>
  <c r="T114" i="42"/>
  <c r="Q114" i="42"/>
  <c r="P114" i="42"/>
  <c r="O114" i="42"/>
  <c r="N114" i="42"/>
  <c r="M114" i="42"/>
  <c r="L114" i="42"/>
  <c r="K114" i="42"/>
  <c r="J114" i="42"/>
  <c r="I114" i="42"/>
  <c r="H114" i="42"/>
  <c r="G114" i="42"/>
  <c r="F114" i="42"/>
  <c r="E114" i="42"/>
  <c r="D114" i="42"/>
  <c r="C114" i="42"/>
  <c r="B114" i="42"/>
  <c r="A114" i="42"/>
  <c r="AD113" i="42"/>
  <c r="AC113" i="42"/>
  <c r="AB113" i="42"/>
  <c r="AA113" i="42"/>
  <c r="Y113" i="42"/>
  <c r="X113" i="42"/>
  <c r="W113" i="42"/>
  <c r="V113" i="42"/>
  <c r="U113" i="42"/>
  <c r="T113" i="42"/>
  <c r="Q113" i="42"/>
  <c r="P113" i="42"/>
  <c r="O113" i="42"/>
  <c r="N113" i="42"/>
  <c r="M113" i="42"/>
  <c r="L113" i="42"/>
  <c r="K113" i="42"/>
  <c r="J113" i="42"/>
  <c r="I113" i="42"/>
  <c r="H113" i="42"/>
  <c r="G113" i="42"/>
  <c r="F113" i="42"/>
  <c r="E113" i="42"/>
  <c r="D113" i="42"/>
  <c r="C113" i="42"/>
  <c r="B113" i="42"/>
  <c r="A113" i="42"/>
  <c r="AD112" i="42"/>
  <c r="AC112" i="42"/>
  <c r="AB112" i="42"/>
  <c r="AA112" i="42"/>
  <c r="Z112" i="42"/>
  <c r="Y112" i="42"/>
  <c r="X112" i="42"/>
  <c r="W112" i="42"/>
  <c r="V112" i="42"/>
  <c r="U112" i="42"/>
  <c r="T112" i="42"/>
  <c r="S112" i="42"/>
  <c r="Q112" i="42"/>
  <c r="P112" i="42"/>
  <c r="O112" i="42"/>
  <c r="N112" i="42"/>
  <c r="M112" i="42"/>
  <c r="L112" i="42"/>
  <c r="K112" i="42"/>
  <c r="J112" i="42"/>
  <c r="I112" i="42"/>
  <c r="H112" i="42"/>
  <c r="G112" i="42"/>
  <c r="F112" i="42"/>
  <c r="E112" i="42"/>
  <c r="D112" i="42"/>
  <c r="C112" i="42"/>
  <c r="B112" i="42"/>
  <c r="A112" i="42"/>
  <c r="AD111" i="42"/>
  <c r="AC111" i="42"/>
  <c r="AB111" i="42"/>
  <c r="AA111" i="42"/>
  <c r="Z111" i="42"/>
  <c r="Y111" i="42"/>
  <c r="X111" i="42"/>
  <c r="W111" i="42"/>
  <c r="V111" i="42"/>
  <c r="U111" i="42"/>
  <c r="T111" i="42"/>
  <c r="S111" i="42"/>
  <c r="Q111" i="42"/>
  <c r="P111" i="42"/>
  <c r="O111" i="42"/>
  <c r="N111" i="42"/>
  <c r="M111" i="42"/>
  <c r="L111" i="42"/>
  <c r="K111" i="42"/>
  <c r="J111" i="42"/>
  <c r="I111" i="42"/>
  <c r="H111" i="42"/>
  <c r="G111" i="42"/>
  <c r="F111" i="42"/>
  <c r="E111" i="42"/>
  <c r="D111" i="42"/>
  <c r="C111" i="42"/>
  <c r="B111" i="42"/>
  <c r="A111" i="42"/>
  <c r="AD110" i="42"/>
  <c r="AC110" i="42"/>
  <c r="AB110" i="42"/>
  <c r="AA110" i="42"/>
  <c r="Y110" i="42"/>
  <c r="X110" i="42"/>
  <c r="W110" i="42"/>
  <c r="V110" i="42"/>
  <c r="U110" i="42"/>
  <c r="T110" i="42"/>
  <c r="Q110" i="42"/>
  <c r="P110" i="42"/>
  <c r="O110" i="42"/>
  <c r="N110" i="42"/>
  <c r="M110" i="42"/>
  <c r="L110" i="42"/>
  <c r="K110" i="42"/>
  <c r="J110" i="42"/>
  <c r="I110" i="42"/>
  <c r="H110" i="42"/>
  <c r="G110" i="42"/>
  <c r="F110" i="42"/>
  <c r="E110" i="42"/>
  <c r="D110" i="42"/>
  <c r="C110" i="42"/>
  <c r="B110" i="42"/>
  <c r="A110" i="42"/>
  <c r="AD109" i="42"/>
  <c r="AC109" i="42"/>
  <c r="AB109" i="42"/>
  <c r="AA109" i="42"/>
  <c r="Y109" i="42"/>
  <c r="X109" i="42"/>
  <c r="W109" i="42"/>
  <c r="V109" i="42"/>
  <c r="U109" i="42"/>
  <c r="T109" i="42"/>
  <c r="S109" i="42"/>
  <c r="Q109" i="42"/>
  <c r="P109" i="42"/>
  <c r="O109" i="42"/>
  <c r="N109" i="42"/>
  <c r="M109" i="42"/>
  <c r="L109" i="42"/>
  <c r="K109" i="42"/>
  <c r="J109" i="42"/>
  <c r="I109" i="42"/>
  <c r="H109" i="42"/>
  <c r="G109" i="42"/>
  <c r="F109" i="42"/>
  <c r="E109" i="42"/>
  <c r="D109" i="42"/>
  <c r="C109" i="42"/>
  <c r="B109" i="42"/>
  <c r="A109" i="42"/>
  <c r="AD108" i="42"/>
  <c r="AC108" i="42"/>
  <c r="AB108" i="42"/>
  <c r="AA108" i="42"/>
  <c r="Y108" i="42"/>
  <c r="X108" i="42"/>
  <c r="W108" i="42"/>
  <c r="V108" i="42"/>
  <c r="U108" i="42"/>
  <c r="T108" i="42"/>
  <c r="S108" i="42"/>
  <c r="Q108" i="42"/>
  <c r="P108" i="42"/>
  <c r="O108" i="42"/>
  <c r="N108" i="42"/>
  <c r="M108" i="42"/>
  <c r="L108" i="42"/>
  <c r="K108" i="42"/>
  <c r="J108" i="42"/>
  <c r="I108" i="42"/>
  <c r="H108" i="42"/>
  <c r="G108" i="42"/>
  <c r="F108" i="42"/>
  <c r="E108" i="42"/>
  <c r="D108" i="42"/>
  <c r="C108" i="42"/>
  <c r="B108" i="42"/>
  <c r="A108" i="42"/>
  <c r="AD107" i="42"/>
  <c r="AC107" i="42"/>
  <c r="AB107" i="42"/>
  <c r="AA107" i="42"/>
  <c r="Y107" i="42"/>
  <c r="X107" i="42"/>
  <c r="W107" i="42"/>
  <c r="V107" i="42"/>
  <c r="T107" i="42"/>
  <c r="S107" i="42"/>
  <c r="Q107" i="42"/>
  <c r="P107" i="42"/>
  <c r="O107" i="42"/>
  <c r="N107" i="42"/>
  <c r="M107" i="42"/>
  <c r="L107" i="42"/>
  <c r="K107" i="42"/>
  <c r="J107" i="42"/>
  <c r="I107" i="42"/>
  <c r="H107" i="42"/>
  <c r="G107" i="42"/>
  <c r="F107" i="42"/>
  <c r="E107" i="42"/>
  <c r="D107" i="42"/>
  <c r="C107" i="42"/>
  <c r="B107" i="42"/>
  <c r="A107" i="42"/>
  <c r="AD106" i="42"/>
  <c r="AC106" i="42"/>
  <c r="AB106" i="42"/>
  <c r="AA106" i="42"/>
  <c r="Y106" i="42"/>
  <c r="X106" i="42"/>
  <c r="W106" i="42"/>
  <c r="V106" i="42"/>
  <c r="T106" i="42"/>
  <c r="S106" i="42"/>
  <c r="Q106" i="42"/>
  <c r="P106" i="42"/>
  <c r="O106" i="42"/>
  <c r="N106" i="42"/>
  <c r="M106" i="42"/>
  <c r="L106" i="42"/>
  <c r="K106" i="42"/>
  <c r="J106" i="42"/>
  <c r="I106" i="42"/>
  <c r="H106" i="42"/>
  <c r="G106" i="42"/>
  <c r="F106" i="42"/>
  <c r="E106" i="42"/>
  <c r="D106" i="42"/>
  <c r="C106" i="42"/>
  <c r="B106" i="42"/>
  <c r="A106" i="42"/>
  <c r="AD105" i="42"/>
  <c r="AC105" i="42"/>
  <c r="AB105" i="42"/>
  <c r="AA105" i="42"/>
  <c r="Y105" i="42"/>
  <c r="X105" i="42"/>
  <c r="W105" i="42"/>
  <c r="V105" i="42"/>
  <c r="U105" i="42"/>
  <c r="T105" i="42"/>
  <c r="S105" i="42"/>
  <c r="Q105" i="42"/>
  <c r="P105" i="42"/>
  <c r="O105" i="42"/>
  <c r="N105" i="42"/>
  <c r="M105" i="42"/>
  <c r="L105" i="42"/>
  <c r="K105" i="42"/>
  <c r="J105" i="42"/>
  <c r="I105" i="42"/>
  <c r="H105" i="42"/>
  <c r="G105" i="42"/>
  <c r="F105" i="42"/>
  <c r="E105" i="42"/>
  <c r="D105" i="42"/>
  <c r="C105" i="42"/>
  <c r="B105" i="42"/>
  <c r="A105" i="42"/>
  <c r="AD104" i="42"/>
  <c r="AC104" i="42"/>
  <c r="AB104" i="42"/>
  <c r="AA104" i="42"/>
  <c r="Y104" i="42"/>
  <c r="X104" i="42"/>
  <c r="W104" i="42"/>
  <c r="V104" i="42"/>
  <c r="U104" i="42"/>
  <c r="T104" i="42"/>
  <c r="S104" i="42"/>
  <c r="Q104" i="42"/>
  <c r="P104" i="42"/>
  <c r="O104" i="42"/>
  <c r="N104" i="42"/>
  <c r="M104" i="42"/>
  <c r="L104" i="42"/>
  <c r="K104" i="42"/>
  <c r="J104" i="42"/>
  <c r="I104" i="42"/>
  <c r="H104" i="42"/>
  <c r="G104" i="42"/>
  <c r="F104" i="42"/>
  <c r="E104" i="42"/>
  <c r="D104" i="42"/>
  <c r="C104" i="42"/>
  <c r="B104" i="42"/>
  <c r="A104" i="42"/>
  <c r="AD103" i="42"/>
  <c r="AC103" i="42"/>
  <c r="AB103" i="42"/>
  <c r="AA103" i="42"/>
  <c r="Y103" i="42"/>
  <c r="X103" i="42"/>
  <c r="W103" i="42"/>
  <c r="V103" i="42"/>
  <c r="U103" i="42"/>
  <c r="T103" i="42"/>
  <c r="S103" i="42"/>
  <c r="Q103" i="42"/>
  <c r="P103" i="42"/>
  <c r="O103" i="42"/>
  <c r="N103" i="42"/>
  <c r="M103" i="42"/>
  <c r="L103" i="42"/>
  <c r="K103" i="42"/>
  <c r="J103" i="42"/>
  <c r="I103" i="42"/>
  <c r="H103" i="42"/>
  <c r="G103" i="42"/>
  <c r="F103" i="42"/>
  <c r="E103" i="42"/>
  <c r="D103" i="42"/>
  <c r="C103" i="42"/>
  <c r="B103" i="42"/>
  <c r="A103" i="42"/>
  <c r="AD102" i="42"/>
  <c r="AB102" i="42"/>
  <c r="AA102" i="42"/>
  <c r="Y102" i="42"/>
  <c r="X102" i="42"/>
  <c r="W102" i="42"/>
  <c r="V102" i="42"/>
  <c r="U102" i="42"/>
  <c r="T102" i="42"/>
  <c r="Q102" i="42"/>
  <c r="P102" i="42"/>
  <c r="O102" i="42"/>
  <c r="N102" i="42"/>
  <c r="M102" i="42"/>
  <c r="L102" i="42"/>
  <c r="K102" i="42"/>
  <c r="J102" i="42"/>
  <c r="I102" i="42"/>
  <c r="H102" i="42"/>
  <c r="G102" i="42"/>
  <c r="E102" i="42"/>
  <c r="D102" i="42"/>
  <c r="C102" i="42"/>
  <c r="B102" i="42"/>
  <c r="A102" i="42"/>
  <c r="AD101" i="42"/>
  <c r="AB101" i="42"/>
  <c r="AA101" i="42"/>
  <c r="Y101" i="42"/>
  <c r="X101" i="42"/>
  <c r="W101" i="42"/>
  <c r="V101" i="42"/>
  <c r="U101" i="42"/>
  <c r="T101" i="42"/>
  <c r="Q101" i="42"/>
  <c r="P101" i="42"/>
  <c r="O101" i="42"/>
  <c r="N101" i="42"/>
  <c r="M101" i="42"/>
  <c r="L101" i="42"/>
  <c r="K101" i="42"/>
  <c r="J101" i="42"/>
  <c r="I101" i="42"/>
  <c r="H101" i="42"/>
  <c r="G101" i="42"/>
  <c r="E101" i="42"/>
  <c r="D101" i="42"/>
  <c r="C101" i="42"/>
  <c r="B101" i="42"/>
  <c r="A101" i="42"/>
  <c r="AD100" i="42"/>
  <c r="AB100" i="42"/>
  <c r="AA100" i="42"/>
  <c r="Y100" i="42"/>
  <c r="X100" i="42"/>
  <c r="W100" i="42"/>
  <c r="V100" i="42"/>
  <c r="U100" i="42"/>
  <c r="T100" i="42"/>
  <c r="Q100" i="42"/>
  <c r="P100" i="42"/>
  <c r="O100" i="42"/>
  <c r="N100" i="42"/>
  <c r="M100" i="42"/>
  <c r="L100" i="42"/>
  <c r="K100" i="42"/>
  <c r="J100" i="42"/>
  <c r="I100" i="42"/>
  <c r="H100" i="42"/>
  <c r="G100" i="42"/>
  <c r="F100" i="42"/>
  <c r="E100" i="42"/>
  <c r="D100" i="42"/>
  <c r="C100" i="42"/>
  <c r="B100" i="42"/>
  <c r="A100" i="42"/>
  <c r="AD99" i="42"/>
  <c r="AC99" i="42"/>
  <c r="AB99" i="42"/>
  <c r="AA99" i="42"/>
  <c r="Y99" i="42"/>
  <c r="X99" i="42"/>
  <c r="W99" i="42"/>
  <c r="V99" i="42"/>
  <c r="U99" i="42"/>
  <c r="T99" i="42"/>
  <c r="S99" i="42"/>
  <c r="Q99" i="42"/>
  <c r="P99" i="42"/>
  <c r="O99" i="42"/>
  <c r="N99" i="42"/>
  <c r="M99" i="42"/>
  <c r="L99" i="42"/>
  <c r="K99" i="42"/>
  <c r="J99" i="42"/>
  <c r="I99" i="42"/>
  <c r="H99" i="42"/>
  <c r="G99" i="42"/>
  <c r="F99" i="42"/>
  <c r="E99" i="42"/>
  <c r="D99" i="42"/>
  <c r="C99" i="42"/>
  <c r="B99" i="42"/>
  <c r="A99" i="42"/>
  <c r="AD98" i="42"/>
  <c r="AC98" i="42"/>
  <c r="AB98" i="42"/>
  <c r="AA98" i="42"/>
  <c r="Y98" i="42"/>
  <c r="X98" i="42"/>
  <c r="W98" i="42"/>
  <c r="V98" i="42"/>
  <c r="U98" i="42"/>
  <c r="T98" i="42"/>
  <c r="S98" i="42"/>
  <c r="Q98" i="42"/>
  <c r="P98" i="42"/>
  <c r="O98" i="42"/>
  <c r="N98" i="42"/>
  <c r="M98" i="42"/>
  <c r="L98" i="42"/>
  <c r="K98" i="42"/>
  <c r="J98" i="42"/>
  <c r="I98" i="42"/>
  <c r="H98" i="42"/>
  <c r="G98" i="42"/>
  <c r="F98" i="42"/>
  <c r="E98" i="42"/>
  <c r="D98" i="42"/>
  <c r="C98" i="42"/>
  <c r="B98" i="42"/>
  <c r="A98" i="42"/>
  <c r="AD97" i="42"/>
  <c r="AC97" i="42"/>
  <c r="AB97" i="42"/>
  <c r="AA97" i="42"/>
  <c r="Y97" i="42"/>
  <c r="X97" i="42"/>
  <c r="W97" i="42"/>
  <c r="V97" i="42"/>
  <c r="U97" i="42"/>
  <c r="T97" i="42"/>
  <c r="S97" i="42"/>
  <c r="Q97" i="42"/>
  <c r="P97" i="42"/>
  <c r="O97" i="42"/>
  <c r="N97" i="42"/>
  <c r="M97" i="42"/>
  <c r="L97" i="42"/>
  <c r="K97" i="42"/>
  <c r="J97" i="42"/>
  <c r="I97" i="42"/>
  <c r="H97" i="42"/>
  <c r="G97" i="42"/>
  <c r="F97" i="42"/>
  <c r="E97" i="42"/>
  <c r="D97" i="42"/>
  <c r="C97" i="42"/>
  <c r="B97" i="42"/>
  <c r="A97" i="42"/>
  <c r="AD96" i="42"/>
  <c r="AC96" i="42"/>
  <c r="AB96" i="42"/>
  <c r="AA96" i="42"/>
  <c r="Y96" i="42"/>
  <c r="X96" i="42"/>
  <c r="W96" i="42"/>
  <c r="V96" i="42"/>
  <c r="U96" i="42"/>
  <c r="T96" i="42"/>
  <c r="S96" i="42"/>
  <c r="Q96" i="42"/>
  <c r="P96" i="42"/>
  <c r="O96" i="42"/>
  <c r="N96" i="42"/>
  <c r="M96" i="42"/>
  <c r="L96" i="42"/>
  <c r="K96" i="42"/>
  <c r="J96" i="42"/>
  <c r="I96" i="42"/>
  <c r="H96" i="42"/>
  <c r="G96" i="42"/>
  <c r="F96" i="42"/>
  <c r="E96" i="42"/>
  <c r="D96" i="42"/>
  <c r="C96" i="42"/>
  <c r="B96" i="42"/>
  <c r="A96" i="42"/>
  <c r="AD95" i="42"/>
  <c r="AC95" i="42"/>
  <c r="AB95" i="42"/>
  <c r="AA95" i="42"/>
  <c r="Y95" i="42"/>
  <c r="X95" i="42"/>
  <c r="W95" i="42"/>
  <c r="V95" i="42"/>
  <c r="U95" i="42"/>
  <c r="T95" i="42"/>
  <c r="S95" i="42"/>
  <c r="Q95" i="42"/>
  <c r="P95" i="42"/>
  <c r="O95" i="42"/>
  <c r="N95" i="42"/>
  <c r="M95" i="42"/>
  <c r="L95" i="42"/>
  <c r="K95" i="42"/>
  <c r="J95" i="42"/>
  <c r="I95" i="42"/>
  <c r="H95" i="42"/>
  <c r="G95" i="42"/>
  <c r="F95" i="42"/>
  <c r="E95" i="42"/>
  <c r="D95" i="42"/>
  <c r="C95" i="42"/>
  <c r="B95" i="42"/>
  <c r="A95" i="42"/>
  <c r="AD94" i="42"/>
  <c r="AC94" i="42"/>
  <c r="AB94" i="42"/>
  <c r="AA94" i="42"/>
  <c r="Y94" i="42"/>
  <c r="X94" i="42"/>
  <c r="W94" i="42"/>
  <c r="V94" i="42"/>
  <c r="U94" i="42"/>
  <c r="T94" i="42"/>
  <c r="S94" i="42"/>
  <c r="Q94" i="42"/>
  <c r="P94" i="42"/>
  <c r="O94" i="42"/>
  <c r="N94" i="42"/>
  <c r="M94" i="42"/>
  <c r="L94" i="42"/>
  <c r="K94" i="42"/>
  <c r="J94" i="42"/>
  <c r="I94" i="42"/>
  <c r="H94" i="42"/>
  <c r="G94" i="42"/>
  <c r="F94" i="42"/>
  <c r="E94" i="42"/>
  <c r="D94" i="42"/>
  <c r="C94" i="42"/>
  <c r="B94" i="42"/>
  <c r="A94" i="42"/>
  <c r="AD93" i="42"/>
  <c r="AC93" i="42"/>
  <c r="AB93" i="42"/>
  <c r="AA93" i="42"/>
  <c r="Y93" i="42"/>
  <c r="X93" i="42"/>
  <c r="W93" i="42"/>
  <c r="V93" i="42"/>
  <c r="U93" i="42"/>
  <c r="T93" i="42"/>
  <c r="S93" i="42"/>
  <c r="Q93" i="42"/>
  <c r="P93" i="42"/>
  <c r="O93" i="42"/>
  <c r="N93" i="42"/>
  <c r="M93" i="42"/>
  <c r="L93" i="42"/>
  <c r="K93" i="42"/>
  <c r="J93" i="42"/>
  <c r="I93" i="42"/>
  <c r="H93" i="42"/>
  <c r="G93" i="42"/>
  <c r="F93" i="42"/>
  <c r="E93" i="42"/>
  <c r="D93" i="42"/>
  <c r="C93" i="42"/>
  <c r="B93" i="42"/>
  <c r="A93" i="42"/>
  <c r="AD92" i="42"/>
  <c r="AC92" i="42"/>
  <c r="AB92" i="42"/>
  <c r="AA92" i="42"/>
  <c r="Y92" i="42"/>
  <c r="X92" i="42"/>
  <c r="W92" i="42"/>
  <c r="V92" i="42"/>
  <c r="U92" i="42"/>
  <c r="T92" i="42"/>
  <c r="S92" i="42"/>
  <c r="Q92" i="42"/>
  <c r="P92" i="42"/>
  <c r="O92" i="42"/>
  <c r="N92" i="42"/>
  <c r="M92" i="42"/>
  <c r="L92" i="42"/>
  <c r="K92" i="42"/>
  <c r="J92" i="42"/>
  <c r="I92" i="42"/>
  <c r="H92" i="42"/>
  <c r="G92" i="42"/>
  <c r="F92" i="42"/>
  <c r="E92" i="42"/>
  <c r="D92" i="42"/>
  <c r="C92" i="42"/>
  <c r="B92" i="42"/>
  <c r="A92" i="42"/>
  <c r="AD91" i="42"/>
  <c r="AC91" i="42"/>
  <c r="AB91" i="42"/>
  <c r="AA91" i="42"/>
  <c r="Y91" i="42"/>
  <c r="X91" i="42"/>
  <c r="W91" i="42"/>
  <c r="V91" i="42"/>
  <c r="U91" i="42"/>
  <c r="T91" i="42"/>
  <c r="S91" i="42"/>
  <c r="Q91" i="42"/>
  <c r="P91" i="42"/>
  <c r="O91" i="42"/>
  <c r="N91" i="42"/>
  <c r="M91" i="42"/>
  <c r="L91" i="42"/>
  <c r="K91" i="42"/>
  <c r="J91" i="42"/>
  <c r="I91" i="42"/>
  <c r="H91" i="42"/>
  <c r="G91" i="42"/>
  <c r="F91" i="42"/>
  <c r="E91" i="42"/>
  <c r="D91" i="42"/>
  <c r="C91" i="42"/>
  <c r="B91" i="42"/>
  <c r="A91" i="42"/>
  <c r="AD90" i="42"/>
  <c r="AC90" i="42"/>
  <c r="AB90" i="42"/>
  <c r="AA90" i="42"/>
  <c r="Y90" i="42"/>
  <c r="X90" i="42"/>
  <c r="W90" i="42"/>
  <c r="V90" i="42"/>
  <c r="U90" i="42"/>
  <c r="T90" i="42"/>
  <c r="S90" i="42"/>
  <c r="Q90" i="42"/>
  <c r="P90" i="42"/>
  <c r="O90" i="42"/>
  <c r="N90" i="42"/>
  <c r="M90" i="42"/>
  <c r="L90" i="42"/>
  <c r="K90" i="42"/>
  <c r="J90" i="42"/>
  <c r="I90" i="42"/>
  <c r="H90" i="42"/>
  <c r="G90" i="42"/>
  <c r="F90" i="42"/>
  <c r="E90" i="42"/>
  <c r="D90" i="42"/>
  <c r="C90" i="42"/>
  <c r="B90" i="42"/>
  <c r="A90" i="42"/>
  <c r="AD89" i="42"/>
  <c r="AC89" i="42"/>
  <c r="AB89" i="42"/>
  <c r="AA89" i="42"/>
  <c r="Y89" i="42"/>
  <c r="X89" i="42"/>
  <c r="W89" i="42"/>
  <c r="V89" i="42"/>
  <c r="U89" i="42"/>
  <c r="T89" i="42"/>
  <c r="S89" i="42"/>
  <c r="Q89" i="42"/>
  <c r="P89" i="42"/>
  <c r="O89" i="42"/>
  <c r="N89" i="42"/>
  <c r="M89" i="42"/>
  <c r="L89" i="42"/>
  <c r="K89" i="42"/>
  <c r="J89" i="42"/>
  <c r="I89" i="42"/>
  <c r="H89" i="42"/>
  <c r="G89" i="42"/>
  <c r="F89" i="42"/>
  <c r="E89" i="42"/>
  <c r="D89" i="42"/>
  <c r="C89" i="42"/>
  <c r="B89" i="42"/>
  <c r="A89" i="42"/>
  <c r="AD88" i="42"/>
  <c r="AC88" i="42"/>
  <c r="AB88" i="42"/>
  <c r="AA88" i="42"/>
  <c r="Y88" i="42"/>
  <c r="X88" i="42"/>
  <c r="W88" i="42"/>
  <c r="V88" i="42"/>
  <c r="U88" i="42"/>
  <c r="T88" i="42"/>
  <c r="S88" i="42"/>
  <c r="Q88" i="42"/>
  <c r="P88" i="42"/>
  <c r="O88" i="42"/>
  <c r="N88" i="42"/>
  <c r="M88" i="42"/>
  <c r="L88" i="42"/>
  <c r="K88" i="42"/>
  <c r="J88" i="42"/>
  <c r="I88" i="42"/>
  <c r="H88" i="42"/>
  <c r="G88" i="42"/>
  <c r="F88" i="42"/>
  <c r="E88" i="42"/>
  <c r="D88" i="42"/>
  <c r="C88" i="42"/>
  <c r="B88" i="42"/>
  <c r="A88" i="42"/>
  <c r="AD87" i="42"/>
  <c r="AC87" i="42"/>
  <c r="AB87" i="42"/>
  <c r="AA87" i="42"/>
  <c r="Y87" i="42"/>
  <c r="X87" i="42"/>
  <c r="W87" i="42"/>
  <c r="V87" i="42"/>
  <c r="U87" i="42"/>
  <c r="T87" i="42"/>
  <c r="S87" i="42"/>
  <c r="Q87" i="42"/>
  <c r="P87" i="42"/>
  <c r="O87" i="42"/>
  <c r="N87" i="42"/>
  <c r="M87" i="42"/>
  <c r="L87" i="42"/>
  <c r="K87" i="42"/>
  <c r="J87" i="42"/>
  <c r="I87" i="42"/>
  <c r="H87" i="42"/>
  <c r="G87" i="42"/>
  <c r="F87" i="42"/>
  <c r="E87" i="42"/>
  <c r="D87" i="42"/>
  <c r="C87" i="42"/>
  <c r="B87" i="42"/>
  <c r="A87" i="42"/>
  <c r="AD86" i="42"/>
  <c r="AC86" i="42"/>
  <c r="AB86" i="42"/>
  <c r="AA86" i="42"/>
  <c r="Y86" i="42"/>
  <c r="X86" i="42"/>
  <c r="W86" i="42"/>
  <c r="V86" i="42"/>
  <c r="U86" i="42"/>
  <c r="T86" i="42"/>
  <c r="S86" i="42"/>
  <c r="Q86" i="42"/>
  <c r="P86" i="42"/>
  <c r="O86" i="42"/>
  <c r="N86" i="42"/>
  <c r="M86" i="42"/>
  <c r="L86" i="42"/>
  <c r="K86" i="42"/>
  <c r="J86" i="42"/>
  <c r="I86" i="42"/>
  <c r="H86" i="42"/>
  <c r="G86" i="42"/>
  <c r="F86" i="42"/>
  <c r="E86" i="42"/>
  <c r="D86" i="42"/>
  <c r="C86" i="42"/>
  <c r="B86" i="42"/>
  <c r="A86" i="42"/>
  <c r="AD85" i="42"/>
  <c r="AC85" i="42"/>
  <c r="AB85" i="42"/>
  <c r="AA85" i="42"/>
  <c r="Y85" i="42"/>
  <c r="X85" i="42"/>
  <c r="W85" i="42"/>
  <c r="V85" i="42"/>
  <c r="T85" i="42"/>
  <c r="S85" i="42"/>
  <c r="Q85" i="42"/>
  <c r="P85" i="42"/>
  <c r="O85" i="42"/>
  <c r="N85" i="42"/>
  <c r="M85" i="42"/>
  <c r="L85" i="42"/>
  <c r="K85" i="42"/>
  <c r="J85" i="42"/>
  <c r="I85" i="42"/>
  <c r="H85" i="42"/>
  <c r="G85" i="42"/>
  <c r="F85" i="42"/>
  <c r="E85" i="42"/>
  <c r="D85" i="42"/>
  <c r="C85" i="42"/>
  <c r="B85" i="42"/>
  <c r="A85" i="42"/>
  <c r="AD84" i="42"/>
  <c r="AC84" i="42"/>
  <c r="AB84" i="42"/>
  <c r="AA84" i="42"/>
  <c r="Y84" i="42"/>
  <c r="X84" i="42"/>
  <c r="W84" i="42"/>
  <c r="V84" i="42"/>
  <c r="U84" i="42"/>
  <c r="T84" i="42"/>
  <c r="S84" i="42"/>
  <c r="Q84" i="42"/>
  <c r="P84" i="42"/>
  <c r="O84" i="42"/>
  <c r="N84" i="42"/>
  <c r="M84" i="42"/>
  <c r="L84" i="42"/>
  <c r="K84" i="42"/>
  <c r="J84" i="42"/>
  <c r="I84" i="42"/>
  <c r="H84" i="42"/>
  <c r="G84" i="42"/>
  <c r="F84" i="42"/>
  <c r="E84" i="42"/>
  <c r="D84" i="42"/>
  <c r="C84" i="42"/>
  <c r="B84" i="42"/>
  <c r="A84" i="42"/>
  <c r="AD83" i="42"/>
  <c r="AC83" i="42"/>
  <c r="AB83" i="42"/>
  <c r="AA83" i="42"/>
  <c r="Y83" i="42"/>
  <c r="X83" i="42"/>
  <c r="W83" i="42"/>
  <c r="V83" i="42"/>
  <c r="T83" i="42"/>
  <c r="S83" i="42"/>
  <c r="Q83" i="42"/>
  <c r="P83" i="42"/>
  <c r="O83" i="42"/>
  <c r="N83" i="42"/>
  <c r="M83" i="42"/>
  <c r="L83" i="42"/>
  <c r="K83" i="42"/>
  <c r="J83" i="42"/>
  <c r="I83" i="42"/>
  <c r="H83" i="42"/>
  <c r="G83" i="42"/>
  <c r="F83" i="42"/>
  <c r="E83" i="42"/>
  <c r="D83" i="42"/>
  <c r="C83" i="42"/>
  <c r="B83" i="42"/>
  <c r="A83" i="42"/>
  <c r="AD82" i="42"/>
  <c r="AC82" i="42"/>
  <c r="AB82" i="42"/>
  <c r="AA82" i="42"/>
  <c r="Z82" i="42"/>
  <c r="Y82" i="42"/>
  <c r="X82" i="42"/>
  <c r="W82" i="42"/>
  <c r="V82" i="42"/>
  <c r="U82" i="42"/>
  <c r="T82" i="42"/>
  <c r="S82" i="42"/>
  <c r="Q82" i="42"/>
  <c r="P82" i="42"/>
  <c r="O82" i="42"/>
  <c r="N82" i="42"/>
  <c r="M82" i="42"/>
  <c r="L82" i="42"/>
  <c r="K82" i="42"/>
  <c r="J82" i="42"/>
  <c r="I82" i="42"/>
  <c r="H82" i="42"/>
  <c r="G82" i="42"/>
  <c r="F82" i="42"/>
  <c r="E82" i="42"/>
  <c r="D82" i="42"/>
  <c r="C82" i="42"/>
  <c r="B82" i="42"/>
  <c r="A82" i="42"/>
  <c r="AD81" i="42"/>
  <c r="AC81" i="42"/>
  <c r="AB81" i="42"/>
  <c r="AA81" i="42"/>
  <c r="Y81" i="42"/>
  <c r="X81" i="42"/>
  <c r="W81" i="42"/>
  <c r="V81" i="42"/>
  <c r="U81" i="42"/>
  <c r="T81" i="42"/>
  <c r="S81" i="42"/>
  <c r="Q81" i="42"/>
  <c r="P81" i="42"/>
  <c r="O81" i="42"/>
  <c r="N81" i="42"/>
  <c r="M81" i="42"/>
  <c r="L81" i="42"/>
  <c r="K81" i="42"/>
  <c r="J81" i="42"/>
  <c r="I81" i="42"/>
  <c r="H81" i="42"/>
  <c r="G81" i="42"/>
  <c r="F81" i="42"/>
  <c r="E81" i="42"/>
  <c r="D81" i="42"/>
  <c r="C81" i="42"/>
  <c r="B81" i="42"/>
  <c r="A81" i="42"/>
  <c r="AD80" i="42"/>
  <c r="AC80" i="42"/>
  <c r="AB80" i="42"/>
  <c r="AA80" i="42"/>
  <c r="Y80" i="42"/>
  <c r="X80" i="42"/>
  <c r="W80" i="42"/>
  <c r="V80" i="42"/>
  <c r="U80" i="42"/>
  <c r="T80" i="42"/>
  <c r="S80" i="42"/>
  <c r="Q80" i="42"/>
  <c r="P80" i="42"/>
  <c r="O80" i="42"/>
  <c r="N80" i="42"/>
  <c r="M80" i="42"/>
  <c r="L80" i="42"/>
  <c r="K80" i="42"/>
  <c r="J80" i="42"/>
  <c r="I80" i="42"/>
  <c r="H80" i="42"/>
  <c r="G80" i="42"/>
  <c r="F80" i="42"/>
  <c r="E80" i="42"/>
  <c r="D80" i="42"/>
  <c r="C80" i="42"/>
  <c r="B80" i="42"/>
  <c r="A80" i="42"/>
  <c r="AD79" i="42"/>
  <c r="AC79" i="42"/>
  <c r="AB79" i="42"/>
  <c r="AA79" i="42"/>
  <c r="Y79" i="42"/>
  <c r="X79" i="42"/>
  <c r="W79" i="42"/>
  <c r="V79" i="42"/>
  <c r="U79" i="42"/>
  <c r="T79" i="42"/>
  <c r="S79" i="42"/>
  <c r="Q79" i="42"/>
  <c r="P79" i="42"/>
  <c r="O79" i="42"/>
  <c r="N79" i="42"/>
  <c r="M79" i="42"/>
  <c r="L79" i="42"/>
  <c r="K79" i="42"/>
  <c r="J79" i="42"/>
  <c r="I79" i="42"/>
  <c r="H79" i="42"/>
  <c r="G79" i="42"/>
  <c r="F79" i="42"/>
  <c r="E79" i="42"/>
  <c r="D79" i="42"/>
  <c r="C79" i="42"/>
  <c r="B79" i="42"/>
  <c r="A79" i="42"/>
  <c r="AD78" i="42"/>
  <c r="AC78" i="42"/>
  <c r="AB78" i="42"/>
  <c r="AA78" i="42"/>
  <c r="Y78" i="42"/>
  <c r="X78" i="42"/>
  <c r="W78" i="42"/>
  <c r="V78" i="42"/>
  <c r="U78" i="42"/>
  <c r="T78" i="42"/>
  <c r="Q78" i="42"/>
  <c r="P78" i="42"/>
  <c r="O78" i="42"/>
  <c r="N78" i="42"/>
  <c r="M78" i="42"/>
  <c r="L78" i="42"/>
  <c r="K78" i="42"/>
  <c r="J78" i="42"/>
  <c r="I78" i="42"/>
  <c r="H78" i="42"/>
  <c r="G78" i="42"/>
  <c r="F78" i="42"/>
  <c r="E78" i="42"/>
  <c r="D78" i="42"/>
  <c r="C78" i="42"/>
  <c r="B78" i="42"/>
  <c r="A78" i="42"/>
  <c r="AD77" i="42"/>
  <c r="AC77" i="42"/>
  <c r="AB77" i="42"/>
  <c r="AA77" i="42"/>
  <c r="Y77" i="42"/>
  <c r="X77" i="42"/>
  <c r="W77" i="42"/>
  <c r="V77" i="42"/>
  <c r="U77" i="42"/>
  <c r="T77" i="42"/>
  <c r="S77" i="42"/>
  <c r="Q77" i="42"/>
  <c r="P77" i="42"/>
  <c r="O77" i="42"/>
  <c r="N77" i="42"/>
  <c r="M77" i="42"/>
  <c r="L77" i="42"/>
  <c r="K77" i="42"/>
  <c r="J77" i="42"/>
  <c r="I77" i="42"/>
  <c r="H77" i="42"/>
  <c r="G77" i="42"/>
  <c r="F77" i="42"/>
  <c r="E77" i="42"/>
  <c r="D77" i="42"/>
  <c r="C77" i="42"/>
  <c r="B77" i="42"/>
  <c r="A77" i="42"/>
  <c r="AD76" i="42"/>
  <c r="AC76" i="42"/>
  <c r="AB76" i="42"/>
  <c r="AA76" i="42"/>
  <c r="Y76" i="42"/>
  <c r="X76" i="42"/>
  <c r="W76" i="42"/>
  <c r="V76" i="42"/>
  <c r="U76" i="42"/>
  <c r="T76" i="42"/>
  <c r="S76" i="42"/>
  <c r="Q76" i="42"/>
  <c r="P76" i="42"/>
  <c r="O76" i="42"/>
  <c r="N76" i="42"/>
  <c r="M76" i="42"/>
  <c r="L76" i="42"/>
  <c r="K76" i="42"/>
  <c r="J76" i="42"/>
  <c r="I76" i="42"/>
  <c r="H76" i="42"/>
  <c r="G76" i="42"/>
  <c r="F76" i="42"/>
  <c r="E76" i="42"/>
  <c r="D76" i="42"/>
  <c r="C76" i="42"/>
  <c r="B76" i="42"/>
  <c r="A76" i="42"/>
  <c r="AD75" i="42"/>
  <c r="AC75" i="42"/>
  <c r="AB75" i="42"/>
  <c r="AA75" i="42"/>
  <c r="Z75" i="42"/>
  <c r="Y75" i="42"/>
  <c r="X75" i="42"/>
  <c r="W75" i="42"/>
  <c r="V75" i="42"/>
  <c r="U75" i="42"/>
  <c r="T75" i="42"/>
  <c r="S75" i="42"/>
  <c r="Q75" i="42"/>
  <c r="P75" i="42"/>
  <c r="O75" i="42"/>
  <c r="N75" i="42"/>
  <c r="M75" i="42"/>
  <c r="L75" i="42"/>
  <c r="K75" i="42"/>
  <c r="J75" i="42"/>
  <c r="I75" i="42"/>
  <c r="H75" i="42"/>
  <c r="G75" i="42"/>
  <c r="F75" i="42"/>
  <c r="E75" i="42"/>
  <c r="D75" i="42"/>
  <c r="C75" i="42"/>
  <c r="B75" i="42"/>
  <c r="A75" i="42"/>
  <c r="AD74" i="42"/>
  <c r="AC74" i="42"/>
  <c r="AB74" i="42"/>
  <c r="AA74" i="42"/>
  <c r="Y74" i="42"/>
  <c r="X74" i="42"/>
  <c r="W74" i="42"/>
  <c r="V74" i="42"/>
  <c r="U74" i="42"/>
  <c r="T74" i="42"/>
  <c r="S74" i="42"/>
  <c r="Q74" i="42"/>
  <c r="P74" i="42"/>
  <c r="O74" i="42"/>
  <c r="N74" i="42"/>
  <c r="M74" i="42"/>
  <c r="L74" i="42"/>
  <c r="K74" i="42"/>
  <c r="J74" i="42"/>
  <c r="I74" i="42"/>
  <c r="H74" i="42"/>
  <c r="G74" i="42"/>
  <c r="F74" i="42"/>
  <c r="E74" i="42"/>
  <c r="D74" i="42"/>
  <c r="C74" i="42"/>
  <c r="B74" i="42"/>
  <c r="A74" i="42"/>
  <c r="AD73" i="42"/>
  <c r="AB73" i="42"/>
  <c r="AA73" i="42"/>
  <c r="Y73" i="42"/>
  <c r="X73" i="42"/>
  <c r="W73" i="42"/>
  <c r="V73" i="42"/>
  <c r="U73" i="42"/>
  <c r="T73" i="42"/>
  <c r="S73" i="42"/>
  <c r="Q73" i="42"/>
  <c r="P73" i="42"/>
  <c r="O73" i="42"/>
  <c r="N73" i="42"/>
  <c r="M73" i="42"/>
  <c r="L73" i="42"/>
  <c r="K73" i="42"/>
  <c r="J73" i="42"/>
  <c r="I73" i="42"/>
  <c r="H73" i="42"/>
  <c r="G73" i="42"/>
  <c r="F73" i="42"/>
  <c r="E73" i="42"/>
  <c r="D73" i="42"/>
  <c r="C73" i="42"/>
  <c r="B73" i="42"/>
  <c r="A73" i="42"/>
  <c r="AD72" i="42"/>
  <c r="AC72" i="42"/>
  <c r="AB72" i="42"/>
  <c r="AA72" i="42"/>
  <c r="Y72" i="42"/>
  <c r="X72" i="42"/>
  <c r="W72" i="42"/>
  <c r="V72" i="42"/>
  <c r="U72" i="42"/>
  <c r="T72" i="42"/>
  <c r="S72" i="42"/>
  <c r="Q72" i="42"/>
  <c r="P72" i="42"/>
  <c r="O72" i="42"/>
  <c r="N72" i="42"/>
  <c r="M72" i="42"/>
  <c r="L72" i="42"/>
  <c r="K72" i="42"/>
  <c r="J72" i="42"/>
  <c r="I72" i="42"/>
  <c r="H72" i="42"/>
  <c r="G72" i="42"/>
  <c r="F72" i="42"/>
  <c r="E72" i="42"/>
  <c r="D72" i="42"/>
  <c r="C72" i="42"/>
  <c r="B72" i="42"/>
  <c r="A72" i="42"/>
  <c r="AD71" i="42"/>
  <c r="AC71" i="42"/>
  <c r="AB71" i="42"/>
  <c r="AA71" i="42"/>
  <c r="Y71" i="42"/>
  <c r="X71" i="42"/>
  <c r="W71" i="42"/>
  <c r="V71" i="42"/>
  <c r="U71" i="42"/>
  <c r="T71" i="42"/>
  <c r="S71" i="42"/>
  <c r="Q71" i="42"/>
  <c r="P71" i="42"/>
  <c r="O71" i="42"/>
  <c r="N71" i="42"/>
  <c r="M71" i="42"/>
  <c r="L71" i="42"/>
  <c r="K71" i="42"/>
  <c r="J71" i="42"/>
  <c r="I71" i="42"/>
  <c r="H71" i="42"/>
  <c r="G71" i="42"/>
  <c r="F71" i="42"/>
  <c r="E71" i="42"/>
  <c r="D71" i="42"/>
  <c r="C71" i="42"/>
  <c r="B71" i="42"/>
  <c r="A71" i="42"/>
  <c r="AD70" i="42"/>
  <c r="AC70" i="42"/>
  <c r="AB70" i="42"/>
  <c r="AA70" i="42"/>
  <c r="Z70" i="42"/>
  <c r="Y70" i="42"/>
  <c r="X70" i="42"/>
  <c r="W70" i="42"/>
  <c r="V70" i="42"/>
  <c r="U70" i="42"/>
  <c r="T70" i="42"/>
  <c r="S70" i="42"/>
  <c r="Q70" i="42"/>
  <c r="P70" i="42"/>
  <c r="O70" i="42"/>
  <c r="N70" i="42"/>
  <c r="M70" i="42"/>
  <c r="L70" i="42"/>
  <c r="K70" i="42"/>
  <c r="J70" i="42"/>
  <c r="I70" i="42"/>
  <c r="H70" i="42"/>
  <c r="G70" i="42"/>
  <c r="F70" i="42"/>
  <c r="E70" i="42"/>
  <c r="D70" i="42"/>
  <c r="C70" i="42"/>
  <c r="B70" i="42"/>
  <c r="A70" i="42"/>
  <c r="AD69" i="42"/>
  <c r="AB69" i="42"/>
  <c r="AA69" i="42"/>
  <c r="Y69" i="42"/>
  <c r="X69" i="42"/>
  <c r="W69" i="42"/>
  <c r="V69" i="42"/>
  <c r="U69" i="42"/>
  <c r="T69" i="42"/>
  <c r="S69" i="42"/>
  <c r="Q69" i="42"/>
  <c r="P69" i="42"/>
  <c r="O69" i="42"/>
  <c r="N69" i="42"/>
  <c r="M69" i="42"/>
  <c r="L69" i="42"/>
  <c r="K69" i="42"/>
  <c r="J69" i="42"/>
  <c r="I69" i="42"/>
  <c r="H69" i="42"/>
  <c r="G69" i="42"/>
  <c r="F69" i="42"/>
  <c r="E69" i="42"/>
  <c r="D69" i="42"/>
  <c r="C69" i="42"/>
  <c r="B69" i="42"/>
  <c r="A69" i="42"/>
  <c r="AD68" i="42"/>
  <c r="AC68" i="42"/>
  <c r="AB68" i="42"/>
  <c r="AA68" i="42"/>
  <c r="Y68" i="42"/>
  <c r="X68" i="42"/>
  <c r="W68" i="42"/>
  <c r="V68" i="42"/>
  <c r="U68" i="42"/>
  <c r="T68" i="42"/>
  <c r="S68" i="42"/>
  <c r="Q68" i="42"/>
  <c r="P68" i="42"/>
  <c r="O68" i="42"/>
  <c r="N68" i="42"/>
  <c r="M68" i="42"/>
  <c r="L68" i="42"/>
  <c r="K68" i="42"/>
  <c r="J68" i="42"/>
  <c r="I68" i="42"/>
  <c r="H68" i="42"/>
  <c r="G68" i="42"/>
  <c r="F68" i="42"/>
  <c r="E68" i="42"/>
  <c r="D68" i="42"/>
  <c r="C68" i="42"/>
  <c r="B68" i="42"/>
  <c r="A68" i="42"/>
  <c r="AD67" i="42"/>
  <c r="AC67" i="42"/>
  <c r="AB67" i="42"/>
  <c r="AA67" i="42"/>
  <c r="Y67" i="42"/>
  <c r="X67" i="42"/>
  <c r="W67" i="42"/>
  <c r="V67" i="42"/>
  <c r="U67" i="42"/>
  <c r="T67" i="42"/>
  <c r="S67" i="42"/>
  <c r="Q67" i="42"/>
  <c r="P67" i="42"/>
  <c r="O67" i="42"/>
  <c r="N67" i="42"/>
  <c r="M67" i="42"/>
  <c r="L67" i="42"/>
  <c r="K67" i="42"/>
  <c r="J67" i="42"/>
  <c r="I67" i="42"/>
  <c r="H67" i="42"/>
  <c r="G67" i="42"/>
  <c r="F67" i="42"/>
  <c r="E67" i="42"/>
  <c r="D67" i="42"/>
  <c r="C67" i="42"/>
  <c r="B67" i="42"/>
  <c r="A67" i="42"/>
  <c r="AD66" i="42"/>
  <c r="AC66" i="42"/>
  <c r="AB66" i="42"/>
  <c r="AA66" i="42"/>
  <c r="Y66" i="42"/>
  <c r="X66" i="42"/>
  <c r="W66" i="42"/>
  <c r="V66" i="42"/>
  <c r="U66" i="42"/>
  <c r="T66" i="42"/>
  <c r="S66" i="42"/>
  <c r="Q66" i="42"/>
  <c r="P66" i="42"/>
  <c r="O66" i="42"/>
  <c r="N66" i="42"/>
  <c r="M66" i="42"/>
  <c r="L66" i="42"/>
  <c r="K66" i="42"/>
  <c r="J66" i="42"/>
  <c r="I66" i="42"/>
  <c r="H66" i="42"/>
  <c r="G66" i="42"/>
  <c r="F66" i="42"/>
  <c r="E66" i="42"/>
  <c r="D66" i="42"/>
  <c r="C66" i="42"/>
  <c r="B66" i="42"/>
  <c r="A66" i="42"/>
  <c r="AD65" i="42"/>
  <c r="AB65" i="42"/>
  <c r="AA65" i="42"/>
  <c r="Y65" i="42"/>
  <c r="X65" i="42"/>
  <c r="W65" i="42"/>
  <c r="V65" i="42"/>
  <c r="U65" i="42"/>
  <c r="T65" i="42"/>
  <c r="S65" i="42"/>
  <c r="Q65" i="42"/>
  <c r="P65" i="42"/>
  <c r="O65" i="42"/>
  <c r="N65" i="42"/>
  <c r="M65" i="42"/>
  <c r="L65" i="42"/>
  <c r="K65" i="42"/>
  <c r="J65" i="42"/>
  <c r="I65" i="42"/>
  <c r="H65" i="42"/>
  <c r="G65" i="42"/>
  <c r="F65" i="42"/>
  <c r="E65" i="42"/>
  <c r="D65" i="42"/>
  <c r="C65" i="42"/>
  <c r="B65" i="42"/>
  <c r="A65" i="42"/>
  <c r="AD64" i="42"/>
  <c r="AC64" i="42"/>
  <c r="AB64" i="42"/>
  <c r="AA64" i="42"/>
  <c r="Y64" i="42"/>
  <c r="X64" i="42"/>
  <c r="W64" i="42"/>
  <c r="V64" i="42"/>
  <c r="U64" i="42"/>
  <c r="T64" i="42"/>
  <c r="S64" i="42"/>
  <c r="Q64" i="42"/>
  <c r="P64" i="42"/>
  <c r="O64" i="42"/>
  <c r="N64" i="42"/>
  <c r="M64" i="42"/>
  <c r="L64" i="42"/>
  <c r="K64" i="42"/>
  <c r="J64" i="42"/>
  <c r="I64" i="42"/>
  <c r="H64" i="42"/>
  <c r="G64" i="42"/>
  <c r="F64" i="42"/>
  <c r="E64" i="42"/>
  <c r="D64" i="42"/>
  <c r="C64" i="42"/>
  <c r="B64" i="42"/>
  <c r="A64" i="42"/>
  <c r="AD63" i="42"/>
  <c r="AC63" i="42"/>
  <c r="AB63" i="42"/>
  <c r="AA63" i="42"/>
  <c r="Y63" i="42"/>
  <c r="X63" i="42"/>
  <c r="W63" i="42"/>
  <c r="V63" i="42"/>
  <c r="U63" i="42"/>
  <c r="T63" i="42"/>
  <c r="S63" i="42"/>
  <c r="Q63" i="42"/>
  <c r="P63" i="42"/>
  <c r="O63" i="42"/>
  <c r="N63" i="42"/>
  <c r="M63" i="42"/>
  <c r="L63" i="42"/>
  <c r="K63" i="42"/>
  <c r="J63" i="42"/>
  <c r="I63" i="42"/>
  <c r="H63" i="42"/>
  <c r="G63" i="42"/>
  <c r="F63" i="42"/>
  <c r="E63" i="42"/>
  <c r="D63" i="42"/>
  <c r="C63" i="42"/>
  <c r="B63" i="42"/>
  <c r="A63" i="42"/>
  <c r="AD62" i="42"/>
  <c r="AC62" i="42"/>
  <c r="AB62" i="42"/>
  <c r="AA62" i="42"/>
  <c r="Y62" i="42"/>
  <c r="X62" i="42"/>
  <c r="W62" i="42"/>
  <c r="V62" i="42"/>
  <c r="U62" i="42"/>
  <c r="T62" i="42"/>
  <c r="S62" i="42"/>
  <c r="Q62" i="42"/>
  <c r="P62" i="42"/>
  <c r="O62" i="42"/>
  <c r="N62" i="42"/>
  <c r="M62" i="42"/>
  <c r="L62" i="42"/>
  <c r="K62" i="42"/>
  <c r="J62" i="42"/>
  <c r="I62" i="42"/>
  <c r="H62" i="42"/>
  <c r="G62" i="42"/>
  <c r="F62" i="42"/>
  <c r="E62" i="42"/>
  <c r="D62" i="42"/>
  <c r="C62" i="42"/>
  <c r="B62" i="42"/>
  <c r="A62" i="42"/>
  <c r="AD61" i="42"/>
  <c r="AC61" i="42"/>
  <c r="AB61" i="42"/>
  <c r="AA61" i="42"/>
  <c r="Y61" i="42"/>
  <c r="X61" i="42"/>
  <c r="W61" i="42"/>
  <c r="V61" i="42"/>
  <c r="U61" i="42"/>
  <c r="T61" i="42"/>
  <c r="S61" i="42"/>
  <c r="Q61" i="42"/>
  <c r="P61" i="42"/>
  <c r="O61" i="42"/>
  <c r="N61" i="42"/>
  <c r="M61" i="42"/>
  <c r="L61" i="42"/>
  <c r="K61" i="42"/>
  <c r="J61" i="42"/>
  <c r="I61" i="42"/>
  <c r="H61" i="42"/>
  <c r="G61" i="42"/>
  <c r="F61" i="42"/>
  <c r="E61" i="42"/>
  <c r="D61" i="42"/>
  <c r="C61" i="42"/>
  <c r="B61" i="42"/>
  <c r="A61" i="42"/>
  <c r="AD60" i="42"/>
  <c r="AC60" i="42"/>
  <c r="AB60" i="42"/>
  <c r="AA60" i="42"/>
  <c r="Y60" i="42"/>
  <c r="X60" i="42"/>
  <c r="W60" i="42"/>
  <c r="V60" i="42"/>
  <c r="U60" i="42"/>
  <c r="T60" i="42"/>
  <c r="S60" i="42"/>
  <c r="Q60" i="42"/>
  <c r="P60" i="42"/>
  <c r="O60" i="42"/>
  <c r="N60" i="42"/>
  <c r="M60" i="42"/>
  <c r="L60" i="42"/>
  <c r="K60" i="42"/>
  <c r="J60" i="42"/>
  <c r="I60" i="42"/>
  <c r="H60" i="42"/>
  <c r="G60" i="42"/>
  <c r="F60" i="42"/>
  <c r="E60" i="42"/>
  <c r="D60" i="42"/>
  <c r="C60" i="42"/>
  <c r="B60" i="42"/>
  <c r="A60" i="42"/>
  <c r="AD59" i="42"/>
  <c r="AC59" i="42"/>
  <c r="AB59" i="42"/>
  <c r="AA59" i="42"/>
  <c r="Y59" i="42"/>
  <c r="X59" i="42"/>
  <c r="W59" i="42"/>
  <c r="V59" i="42"/>
  <c r="U59" i="42"/>
  <c r="T59" i="42"/>
  <c r="S59" i="42"/>
  <c r="Q59" i="42"/>
  <c r="P59" i="42"/>
  <c r="O59" i="42"/>
  <c r="N59" i="42"/>
  <c r="M59" i="42"/>
  <c r="L59" i="42"/>
  <c r="K59" i="42"/>
  <c r="J59" i="42"/>
  <c r="I59" i="42"/>
  <c r="H59" i="42"/>
  <c r="G59" i="42"/>
  <c r="F59" i="42"/>
  <c r="E59" i="42"/>
  <c r="D59" i="42"/>
  <c r="C59" i="42"/>
  <c r="B59" i="42"/>
  <c r="A59" i="42"/>
  <c r="AD58" i="42"/>
  <c r="AC58" i="42"/>
  <c r="AB58" i="42"/>
  <c r="AA58" i="42"/>
  <c r="Y58" i="42"/>
  <c r="X58" i="42"/>
  <c r="W58" i="42"/>
  <c r="V58" i="42"/>
  <c r="U58" i="42"/>
  <c r="T58" i="42"/>
  <c r="S58" i="42"/>
  <c r="Q58" i="42"/>
  <c r="P58" i="42"/>
  <c r="O58" i="42"/>
  <c r="N58" i="42"/>
  <c r="M58" i="42"/>
  <c r="L58" i="42"/>
  <c r="K58" i="42"/>
  <c r="J58" i="42"/>
  <c r="I58" i="42"/>
  <c r="H58" i="42"/>
  <c r="G58" i="42"/>
  <c r="F58" i="42"/>
  <c r="E58" i="42"/>
  <c r="D58" i="42"/>
  <c r="C58" i="42"/>
  <c r="B58" i="42"/>
  <c r="A58" i="42"/>
  <c r="AD57" i="42"/>
  <c r="AC57" i="42"/>
  <c r="AB57" i="42"/>
  <c r="AA57" i="42"/>
  <c r="Y57" i="42"/>
  <c r="X57" i="42"/>
  <c r="W57" i="42"/>
  <c r="V57" i="42"/>
  <c r="U57" i="42"/>
  <c r="T57" i="42"/>
  <c r="S57" i="42"/>
  <c r="Q57" i="42"/>
  <c r="P57" i="42"/>
  <c r="O57" i="42"/>
  <c r="N57" i="42"/>
  <c r="M57" i="42"/>
  <c r="L57" i="42"/>
  <c r="K57" i="42"/>
  <c r="J57" i="42"/>
  <c r="I57" i="42"/>
  <c r="H57" i="42"/>
  <c r="G57" i="42"/>
  <c r="F57" i="42"/>
  <c r="E57" i="42"/>
  <c r="D57" i="42"/>
  <c r="C57" i="42"/>
  <c r="B57" i="42"/>
  <c r="A57" i="42"/>
  <c r="AD56" i="42"/>
  <c r="AC56" i="42"/>
  <c r="AB56" i="42"/>
  <c r="AA56" i="42"/>
  <c r="Y56" i="42"/>
  <c r="X56" i="42"/>
  <c r="W56" i="42"/>
  <c r="V56" i="42"/>
  <c r="U56" i="42"/>
  <c r="T56" i="42"/>
  <c r="S56" i="42"/>
  <c r="Q56" i="42"/>
  <c r="P56" i="42"/>
  <c r="O56" i="42"/>
  <c r="N56" i="42"/>
  <c r="M56" i="42"/>
  <c r="L56" i="42"/>
  <c r="K56" i="42"/>
  <c r="J56" i="42"/>
  <c r="I56" i="42"/>
  <c r="H56" i="42"/>
  <c r="G56" i="42"/>
  <c r="F56" i="42"/>
  <c r="E56" i="42"/>
  <c r="D56" i="42"/>
  <c r="C56" i="42"/>
  <c r="B56" i="42"/>
  <c r="A56" i="42"/>
  <c r="AD55" i="42"/>
  <c r="AC55" i="42"/>
  <c r="AB55" i="42"/>
  <c r="AA55" i="42"/>
  <c r="Y55" i="42"/>
  <c r="X55" i="42"/>
  <c r="W55" i="42"/>
  <c r="V55" i="42"/>
  <c r="U55" i="42"/>
  <c r="T55" i="42"/>
  <c r="S55" i="42"/>
  <c r="Q55" i="42"/>
  <c r="P55" i="42"/>
  <c r="O55" i="42"/>
  <c r="N55" i="42"/>
  <c r="M55" i="42"/>
  <c r="L55" i="42"/>
  <c r="K55" i="42"/>
  <c r="J55" i="42"/>
  <c r="I55" i="42"/>
  <c r="H55" i="42"/>
  <c r="G55" i="42"/>
  <c r="F55" i="42"/>
  <c r="E55" i="42"/>
  <c r="D55" i="42"/>
  <c r="C55" i="42"/>
  <c r="B55" i="42"/>
  <c r="A55" i="42"/>
  <c r="AD54" i="42"/>
  <c r="AC54" i="42"/>
  <c r="AB54" i="42"/>
  <c r="AA54" i="42"/>
  <c r="Y54" i="42"/>
  <c r="X54" i="42"/>
  <c r="W54" i="42"/>
  <c r="V54" i="42"/>
  <c r="U54" i="42"/>
  <c r="T54" i="42"/>
  <c r="S54" i="42"/>
  <c r="Q54" i="42"/>
  <c r="P54" i="42"/>
  <c r="O54" i="42"/>
  <c r="N54" i="42"/>
  <c r="M54" i="42"/>
  <c r="L54" i="42"/>
  <c r="K54" i="42"/>
  <c r="J54" i="42"/>
  <c r="I54" i="42"/>
  <c r="H54" i="42"/>
  <c r="G54" i="42"/>
  <c r="F54" i="42"/>
  <c r="E54" i="42"/>
  <c r="D54" i="42"/>
  <c r="C54" i="42"/>
  <c r="B54" i="42"/>
  <c r="A54" i="42"/>
  <c r="AD53" i="42"/>
  <c r="AC53" i="42"/>
  <c r="AB53" i="42"/>
  <c r="AA53" i="42"/>
  <c r="Y53" i="42"/>
  <c r="X53" i="42"/>
  <c r="W53" i="42"/>
  <c r="V53" i="42"/>
  <c r="U53" i="42"/>
  <c r="T53" i="42"/>
  <c r="S53" i="42"/>
  <c r="Q53" i="42"/>
  <c r="P53" i="42"/>
  <c r="O53" i="42"/>
  <c r="N53" i="42"/>
  <c r="M53" i="42"/>
  <c r="L53" i="42"/>
  <c r="K53" i="42"/>
  <c r="J53" i="42"/>
  <c r="I53" i="42"/>
  <c r="H53" i="42"/>
  <c r="G53" i="42"/>
  <c r="F53" i="42"/>
  <c r="E53" i="42"/>
  <c r="D53" i="42"/>
  <c r="C53" i="42"/>
  <c r="B53" i="42"/>
  <c r="A53" i="42"/>
  <c r="AD52" i="42"/>
  <c r="AC52" i="42"/>
  <c r="AB52" i="42"/>
  <c r="AA52" i="42"/>
  <c r="Y52" i="42"/>
  <c r="X52" i="42"/>
  <c r="W52" i="42"/>
  <c r="V52" i="42"/>
  <c r="U52" i="42"/>
  <c r="T52" i="42"/>
  <c r="S52" i="42"/>
  <c r="Q52" i="42"/>
  <c r="P52" i="42"/>
  <c r="O52" i="42"/>
  <c r="N52" i="42"/>
  <c r="M52" i="42"/>
  <c r="L52" i="42"/>
  <c r="K52" i="42"/>
  <c r="J52" i="42"/>
  <c r="I52" i="42"/>
  <c r="H52" i="42"/>
  <c r="G52" i="42"/>
  <c r="F52" i="42"/>
  <c r="E52" i="42"/>
  <c r="D52" i="42"/>
  <c r="C52" i="42"/>
  <c r="B52" i="42"/>
  <c r="A52" i="42"/>
  <c r="AD51" i="42"/>
  <c r="AC51" i="42"/>
  <c r="AB51" i="42"/>
  <c r="AA51" i="42"/>
  <c r="Y51" i="42"/>
  <c r="X51" i="42"/>
  <c r="W51" i="42"/>
  <c r="V51" i="42"/>
  <c r="U51" i="42"/>
  <c r="T51" i="42"/>
  <c r="S51" i="42"/>
  <c r="Q51" i="42"/>
  <c r="P51" i="42"/>
  <c r="O51" i="42"/>
  <c r="N51" i="42"/>
  <c r="M51" i="42"/>
  <c r="L51" i="42"/>
  <c r="K51" i="42"/>
  <c r="J51" i="42"/>
  <c r="I51" i="42"/>
  <c r="H51" i="42"/>
  <c r="G51" i="42"/>
  <c r="F51" i="42"/>
  <c r="E51" i="42"/>
  <c r="D51" i="42"/>
  <c r="C51" i="42"/>
  <c r="B51" i="42"/>
  <c r="A51" i="42"/>
  <c r="AD50" i="42"/>
  <c r="AC50" i="42"/>
  <c r="AB50" i="42"/>
  <c r="AA50" i="42"/>
  <c r="Y50" i="42"/>
  <c r="X50" i="42"/>
  <c r="W50" i="42"/>
  <c r="V50" i="42"/>
  <c r="U50" i="42"/>
  <c r="T50" i="42"/>
  <c r="S50" i="42"/>
  <c r="Q50" i="42"/>
  <c r="P50" i="42"/>
  <c r="O50" i="42"/>
  <c r="N50" i="42"/>
  <c r="M50" i="42"/>
  <c r="L50" i="42"/>
  <c r="K50" i="42"/>
  <c r="J50" i="42"/>
  <c r="I50" i="42"/>
  <c r="H50" i="42"/>
  <c r="G50" i="42"/>
  <c r="F50" i="42"/>
  <c r="E50" i="42"/>
  <c r="D50" i="42"/>
  <c r="C50" i="42"/>
  <c r="B50" i="42"/>
  <c r="A50" i="42"/>
  <c r="AD49" i="42"/>
  <c r="AC49" i="42"/>
  <c r="AB49" i="42"/>
  <c r="AA49" i="42"/>
  <c r="Y49" i="42"/>
  <c r="X49" i="42"/>
  <c r="W49" i="42"/>
  <c r="V49" i="42"/>
  <c r="U49" i="42"/>
  <c r="T49" i="42"/>
  <c r="S49" i="42"/>
  <c r="Q49" i="42"/>
  <c r="P49" i="42"/>
  <c r="O49" i="42"/>
  <c r="N49" i="42"/>
  <c r="M49" i="42"/>
  <c r="L49" i="42"/>
  <c r="K49" i="42"/>
  <c r="J49" i="42"/>
  <c r="I49" i="42"/>
  <c r="H49" i="42"/>
  <c r="G49" i="42"/>
  <c r="F49" i="42"/>
  <c r="E49" i="42"/>
  <c r="D49" i="42"/>
  <c r="C49" i="42"/>
  <c r="B49" i="42"/>
  <c r="A49" i="42"/>
  <c r="AD48" i="42"/>
  <c r="AC48" i="42"/>
  <c r="AB48" i="42"/>
  <c r="AA48" i="42"/>
  <c r="Y48" i="42"/>
  <c r="X48" i="42"/>
  <c r="W48" i="42"/>
  <c r="V48" i="42"/>
  <c r="U48" i="42"/>
  <c r="T48" i="42"/>
  <c r="S48" i="42"/>
  <c r="Q48" i="42"/>
  <c r="P48" i="42"/>
  <c r="O48" i="42"/>
  <c r="N48" i="42"/>
  <c r="M48" i="42"/>
  <c r="L48" i="42"/>
  <c r="K48" i="42"/>
  <c r="J48" i="42"/>
  <c r="I48" i="42"/>
  <c r="H48" i="42"/>
  <c r="G48" i="42"/>
  <c r="F48" i="42"/>
  <c r="E48" i="42"/>
  <c r="D48" i="42"/>
  <c r="C48" i="42"/>
  <c r="B48" i="42"/>
  <c r="A48" i="42"/>
  <c r="AD47" i="42"/>
  <c r="AC47" i="42"/>
  <c r="AB47" i="42"/>
  <c r="AA47" i="42"/>
  <c r="Y47" i="42"/>
  <c r="X47" i="42"/>
  <c r="W47" i="42"/>
  <c r="V47" i="42"/>
  <c r="U47" i="42"/>
  <c r="T47" i="42"/>
  <c r="S47" i="42"/>
  <c r="Q47" i="42"/>
  <c r="P47" i="42"/>
  <c r="O47" i="42"/>
  <c r="N47" i="42"/>
  <c r="M47" i="42"/>
  <c r="L47" i="42"/>
  <c r="K47" i="42"/>
  <c r="J47" i="42"/>
  <c r="I47" i="42"/>
  <c r="H47" i="42"/>
  <c r="G47" i="42"/>
  <c r="F47" i="42"/>
  <c r="E47" i="42"/>
  <c r="D47" i="42"/>
  <c r="C47" i="42"/>
  <c r="B47" i="42"/>
  <c r="A47" i="42"/>
  <c r="AD46" i="42"/>
  <c r="AC46" i="42"/>
  <c r="AB46" i="42"/>
  <c r="AA46" i="42"/>
  <c r="Y46" i="42"/>
  <c r="X46" i="42"/>
  <c r="W46" i="42"/>
  <c r="V46" i="42"/>
  <c r="U46" i="42"/>
  <c r="T46" i="42"/>
  <c r="S46" i="42"/>
  <c r="Q46" i="42"/>
  <c r="P46" i="42"/>
  <c r="O46" i="42"/>
  <c r="N46" i="42"/>
  <c r="M46" i="42"/>
  <c r="L46" i="42"/>
  <c r="K46" i="42"/>
  <c r="J46" i="42"/>
  <c r="I46" i="42"/>
  <c r="H46" i="42"/>
  <c r="G46" i="42"/>
  <c r="F46" i="42"/>
  <c r="E46" i="42"/>
  <c r="D46" i="42"/>
  <c r="C46" i="42"/>
  <c r="B46" i="42"/>
  <c r="A46" i="42"/>
  <c r="AD45" i="42"/>
  <c r="AC45" i="42"/>
  <c r="AB45" i="42"/>
  <c r="AA45" i="42"/>
  <c r="Y45" i="42"/>
  <c r="X45" i="42"/>
  <c r="W45" i="42"/>
  <c r="V45" i="42"/>
  <c r="U45" i="42"/>
  <c r="T45" i="42"/>
  <c r="S45" i="42"/>
  <c r="Q45" i="42"/>
  <c r="P45" i="42"/>
  <c r="O45" i="42"/>
  <c r="N45" i="42"/>
  <c r="M45" i="42"/>
  <c r="L45" i="42"/>
  <c r="K45" i="42"/>
  <c r="J45" i="42"/>
  <c r="I45" i="42"/>
  <c r="H45" i="42"/>
  <c r="G45" i="42"/>
  <c r="F45" i="42"/>
  <c r="E45" i="42"/>
  <c r="D45" i="42"/>
  <c r="C45" i="42"/>
  <c r="B45" i="42"/>
  <c r="A45" i="42"/>
  <c r="AD44" i="42"/>
  <c r="AC44" i="42"/>
  <c r="AB44" i="42"/>
  <c r="AA44" i="42"/>
  <c r="Y44" i="42"/>
  <c r="X44" i="42"/>
  <c r="W44" i="42"/>
  <c r="V44" i="42"/>
  <c r="U44" i="42"/>
  <c r="T44" i="42"/>
  <c r="S44" i="42"/>
  <c r="Q44" i="42"/>
  <c r="P44" i="42"/>
  <c r="O44" i="42"/>
  <c r="N44" i="42"/>
  <c r="M44" i="42"/>
  <c r="L44" i="42"/>
  <c r="K44" i="42"/>
  <c r="J44" i="42"/>
  <c r="I44" i="42"/>
  <c r="H44" i="42"/>
  <c r="G44" i="42"/>
  <c r="F44" i="42"/>
  <c r="E44" i="42"/>
  <c r="D44" i="42"/>
  <c r="C44" i="42"/>
  <c r="B44" i="42"/>
  <c r="A44" i="42"/>
  <c r="AD43" i="42"/>
  <c r="AC43" i="42"/>
  <c r="AB43" i="42"/>
  <c r="AA43" i="42"/>
  <c r="Y43" i="42"/>
  <c r="X43" i="42"/>
  <c r="W43" i="42"/>
  <c r="V43" i="42"/>
  <c r="U43" i="42"/>
  <c r="T43" i="42"/>
  <c r="S43" i="42"/>
  <c r="Q43" i="42"/>
  <c r="P43" i="42"/>
  <c r="O43" i="42"/>
  <c r="N43" i="42"/>
  <c r="M43" i="42"/>
  <c r="L43" i="42"/>
  <c r="K43" i="42"/>
  <c r="J43" i="42"/>
  <c r="I43" i="42"/>
  <c r="H43" i="42"/>
  <c r="G43" i="42"/>
  <c r="F43" i="42"/>
  <c r="E43" i="42"/>
  <c r="D43" i="42"/>
  <c r="C43" i="42"/>
  <c r="B43" i="42"/>
  <c r="A43" i="42"/>
  <c r="AD42" i="42"/>
  <c r="AC42" i="42"/>
  <c r="AB42" i="42"/>
  <c r="AA42" i="42"/>
  <c r="Y42" i="42"/>
  <c r="X42" i="42"/>
  <c r="W42" i="42"/>
  <c r="V42" i="42"/>
  <c r="U42" i="42"/>
  <c r="T42" i="42"/>
  <c r="S42" i="42"/>
  <c r="Q42" i="42"/>
  <c r="P42" i="42"/>
  <c r="O42" i="42"/>
  <c r="N42" i="42"/>
  <c r="M42" i="42"/>
  <c r="L42" i="42"/>
  <c r="K42" i="42"/>
  <c r="J42" i="42"/>
  <c r="I42" i="42"/>
  <c r="H42" i="42"/>
  <c r="G42" i="42"/>
  <c r="F42" i="42"/>
  <c r="E42" i="42"/>
  <c r="D42" i="42"/>
  <c r="C42" i="42"/>
  <c r="B42" i="42"/>
  <c r="A42" i="42"/>
  <c r="AD41" i="42"/>
  <c r="AC41" i="42"/>
  <c r="AB41" i="42"/>
  <c r="AA41" i="42"/>
  <c r="Y41" i="42"/>
  <c r="X41" i="42"/>
  <c r="W41" i="42"/>
  <c r="V41" i="42"/>
  <c r="U41" i="42"/>
  <c r="T41" i="42"/>
  <c r="S41" i="42"/>
  <c r="Q41" i="42"/>
  <c r="P41" i="42"/>
  <c r="O41" i="42"/>
  <c r="N41" i="42"/>
  <c r="M41" i="42"/>
  <c r="L41" i="42"/>
  <c r="K41" i="42"/>
  <c r="J41" i="42"/>
  <c r="I41" i="42"/>
  <c r="H41" i="42"/>
  <c r="G41" i="42"/>
  <c r="F41" i="42"/>
  <c r="E41" i="42"/>
  <c r="D41" i="42"/>
  <c r="C41" i="42"/>
  <c r="B41" i="42"/>
  <c r="A41" i="42"/>
  <c r="AD40" i="42"/>
  <c r="AB40" i="42"/>
  <c r="AA40" i="42"/>
  <c r="Y40" i="42"/>
  <c r="X40" i="42"/>
  <c r="W40" i="42"/>
  <c r="V40" i="42"/>
  <c r="U40" i="42"/>
  <c r="T40" i="42"/>
  <c r="S40" i="42"/>
  <c r="Q40" i="42"/>
  <c r="P40" i="42"/>
  <c r="O40" i="42"/>
  <c r="N40" i="42"/>
  <c r="M40" i="42"/>
  <c r="L40" i="42"/>
  <c r="K40" i="42"/>
  <c r="J40" i="42"/>
  <c r="I40" i="42"/>
  <c r="H40" i="42"/>
  <c r="G40" i="42"/>
  <c r="F40" i="42"/>
  <c r="E40" i="42"/>
  <c r="D40" i="42"/>
  <c r="C40" i="42"/>
  <c r="B40" i="42"/>
  <c r="A40" i="42"/>
  <c r="AD39" i="42"/>
  <c r="AC39" i="42"/>
  <c r="AB39" i="42"/>
  <c r="AA39" i="42"/>
  <c r="Y39" i="42"/>
  <c r="X39" i="42"/>
  <c r="W39" i="42"/>
  <c r="V39" i="42"/>
  <c r="U39" i="42"/>
  <c r="T39" i="42"/>
  <c r="S39" i="42"/>
  <c r="Q39" i="42"/>
  <c r="P39" i="42"/>
  <c r="O39" i="42"/>
  <c r="N39" i="42"/>
  <c r="M39" i="42"/>
  <c r="L39" i="42"/>
  <c r="K39" i="42"/>
  <c r="J39" i="42"/>
  <c r="I39" i="42"/>
  <c r="H39" i="42"/>
  <c r="G39" i="42"/>
  <c r="F39" i="42"/>
  <c r="E39" i="42"/>
  <c r="D39" i="42"/>
  <c r="C39" i="42"/>
  <c r="B39" i="42"/>
  <c r="A39" i="42"/>
  <c r="AD38" i="42"/>
  <c r="AC38" i="42"/>
  <c r="AB38" i="42"/>
  <c r="AA38" i="42"/>
  <c r="Y38" i="42"/>
  <c r="X38" i="42"/>
  <c r="W38" i="42"/>
  <c r="V38" i="42"/>
  <c r="U38" i="42"/>
  <c r="T38" i="42"/>
  <c r="S38" i="42"/>
  <c r="Q38" i="42"/>
  <c r="P38" i="42"/>
  <c r="O38" i="42"/>
  <c r="N38" i="42"/>
  <c r="M38" i="42"/>
  <c r="L38" i="42"/>
  <c r="K38" i="42"/>
  <c r="J38" i="42"/>
  <c r="I38" i="42"/>
  <c r="H38" i="42"/>
  <c r="G38" i="42"/>
  <c r="F38" i="42"/>
  <c r="E38" i="42"/>
  <c r="D38" i="42"/>
  <c r="C38" i="42"/>
  <c r="B38" i="42"/>
  <c r="A38" i="42"/>
  <c r="AD37" i="42"/>
  <c r="AC37" i="42"/>
  <c r="AB37" i="42"/>
  <c r="AA37" i="42"/>
  <c r="Y37" i="42"/>
  <c r="X37" i="42"/>
  <c r="W37" i="42"/>
  <c r="V37" i="42"/>
  <c r="T37" i="42"/>
  <c r="S37" i="42"/>
  <c r="Q37" i="42"/>
  <c r="P37" i="42"/>
  <c r="O37" i="42"/>
  <c r="N37" i="42"/>
  <c r="M37" i="42"/>
  <c r="L37" i="42"/>
  <c r="K37" i="42"/>
  <c r="J37" i="42"/>
  <c r="I37" i="42"/>
  <c r="H37" i="42"/>
  <c r="G37" i="42"/>
  <c r="F37" i="42"/>
  <c r="E37" i="42"/>
  <c r="D37" i="42"/>
  <c r="C37" i="42"/>
  <c r="B37" i="42"/>
  <c r="A37" i="42"/>
  <c r="AD36" i="42"/>
  <c r="AC36" i="42"/>
  <c r="AB36" i="42"/>
  <c r="AA36" i="42"/>
  <c r="Y36" i="42"/>
  <c r="X36" i="42"/>
  <c r="W36" i="42"/>
  <c r="V36" i="42"/>
  <c r="U36" i="42"/>
  <c r="T36" i="42"/>
  <c r="S36" i="42"/>
  <c r="Q36" i="42"/>
  <c r="P36" i="42"/>
  <c r="O36" i="42"/>
  <c r="N36" i="42"/>
  <c r="M36" i="42"/>
  <c r="L36" i="42"/>
  <c r="K36" i="42"/>
  <c r="J36" i="42"/>
  <c r="I36" i="42"/>
  <c r="H36" i="42"/>
  <c r="G36" i="42"/>
  <c r="F36" i="42"/>
  <c r="E36" i="42"/>
  <c r="D36" i="42"/>
  <c r="C36" i="42"/>
  <c r="B36" i="42"/>
  <c r="A36" i="42"/>
  <c r="AD35" i="42"/>
  <c r="AB35" i="42"/>
  <c r="AA35" i="42"/>
  <c r="Y35" i="42"/>
  <c r="X35" i="42"/>
  <c r="W35" i="42"/>
  <c r="V35" i="42"/>
  <c r="U35" i="42"/>
  <c r="T35" i="42"/>
  <c r="S35" i="42"/>
  <c r="Q35" i="42"/>
  <c r="P35" i="42"/>
  <c r="O35" i="42"/>
  <c r="N35" i="42"/>
  <c r="M35" i="42"/>
  <c r="L35" i="42"/>
  <c r="K35" i="42"/>
  <c r="J35" i="42"/>
  <c r="I35" i="42"/>
  <c r="H35" i="42"/>
  <c r="G35" i="42"/>
  <c r="F35" i="42"/>
  <c r="E35" i="42"/>
  <c r="D35" i="42"/>
  <c r="C35" i="42"/>
  <c r="B35" i="42"/>
  <c r="A35" i="42"/>
  <c r="AD34" i="42"/>
  <c r="AC34" i="42"/>
  <c r="AB34" i="42"/>
  <c r="AA34" i="42"/>
  <c r="Y34" i="42"/>
  <c r="X34" i="42"/>
  <c r="W34" i="42"/>
  <c r="V34" i="42"/>
  <c r="U34" i="42"/>
  <c r="T34" i="42"/>
  <c r="S34" i="42"/>
  <c r="Q34" i="42"/>
  <c r="P34" i="42"/>
  <c r="O34" i="42"/>
  <c r="N34" i="42"/>
  <c r="M34" i="42"/>
  <c r="L34" i="42"/>
  <c r="K34" i="42"/>
  <c r="J34" i="42"/>
  <c r="I34" i="42"/>
  <c r="H34" i="42"/>
  <c r="G34" i="42"/>
  <c r="F34" i="42"/>
  <c r="E34" i="42"/>
  <c r="D34" i="42"/>
  <c r="C34" i="42"/>
  <c r="B34" i="42"/>
  <c r="A34" i="42"/>
  <c r="AD33" i="42"/>
  <c r="AB33" i="42"/>
  <c r="AA33" i="42"/>
  <c r="Y33" i="42"/>
  <c r="X33" i="42"/>
  <c r="W33" i="42"/>
  <c r="V33" i="42"/>
  <c r="U33" i="42"/>
  <c r="T33" i="42"/>
  <c r="S33" i="42"/>
  <c r="Q33" i="42"/>
  <c r="P33" i="42"/>
  <c r="O33" i="42"/>
  <c r="N33" i="42"/>
  <c r="M33" i="42"/>
  <c r="L33" i="42"/>
  <c r="K33" i="42"/>
  <c r="J33" i="42"/>
  <c r="I33" i="42"/>
  <c r="H33" i="42"/>
  <c r="G33" i="42"/>
  <c r="F33" i="42"/>
  <c r="E33" i="42"/>
  <c r="D33" i="42"/>
  <c r="C33" i="42"/>
  <c r="B33" i="42"/>
  <c r="A33" i="42"/>
  <c r="AD32" i="42"/>
  <c r="AB32" i="42"/>
  <c r="AA32" i="42"/>
  <c r="Y32" i="42"/>
  <c r="X32" i="42"/>
  <c r="W32" i="42"/>
  <c r="V32" i="42"/>
  <c r="U32" i="42"/>
  <c r="T32" i="42"/>
  <c r="S32" i="42"/>
  <c r="Q32" i="42"/>
  <c r="P32" i="42"/>
  <c r="O32" i="42"/>
  <c r="N32" i="42"/>
  <c r="M32" i="42"/>
  <c r="L32" i="42"/>
  <c r="K32" i="42"/>
  <c r="J32" i="42"/>
  <c r="I32" i="42"/>
  <c r="H32" i="42"/>
  <c r="G32" i="42"/>
  <c r="F32" i="42"/>
  <c r="E32" i="42"/>
  <c r="D32" i="42"/>
  <c r="C32" i="42"/>
  <c r="B32" i="42"/>
  <c r="A32" i="42"/>
  <c r="AD31" i="42"/>
  <c r="AC31" i="42"/>
  <c r="AB31" i="42"/>
  <c r="AA31" i="42"/>
  <c r="Y31" i="42"/>
  <c r="X31" i="42"/>
  <c r="W31" i="42"/>
  <c r="V31" i="42"/>
  <c r="U31" i="42"/>
  <c r="T31" i="42"/>
  <c r="S31" i="42"/>
  <c r="Q31" i="42"/>
  <c r="P31" i="42"/>
  <c r="O31" i="42"/>
  <c r="N31" i="42"/>
  <c r="M31" i="42"/>
  <c r="L31" i="42"/>
  <c r="K31" i="42"/>
  <c r="J31" i="42"/>
  <c r="I31" i="42"/>
  <c r="H31" i="42"/>
  <c r="G31" i="42"/>
  <c r="F31" i="42"/>
  <c r="E31" i="42"/>
  <c r="D31" i="42"/>
  <c r="C31" i="42"/>
  <c r="B31" i="42"/>
  <c r="A31" i="42"/>
  <c r="AD30" i="42"/>
  <c r="AB30" i="42"/>
  <c r="AA30" i="42"/>
  <c r="Y30" i="42"/>
  <c r="X30" i="42"/>
  <c r="W30" i="42"/>
  <c r="V30" i="42"/>
  <c r="U30" i="42"/>
  <c r="T30" i="42"/>
  <c r="S30" i="42"/>
  <c r="Q30" i="42"/>
  <c r="P30" i="42"/>
  <c r="O30" i="42"/>
  <c r="N30" i="42"/>
  <c r="M30" i="42"/>
  <c r="L30" i="42"/>
  <c r="K30" i="42"/>
  <c r="J30" i="42"/>
  <c r="I30" i="42"/>
  <c r="H30" i="42"/>
  <c r="G30" i="42"/>
  <c r="F30" i="42"/>
  <c r="E30" i="42"/>
  <c r="D30" i="42"/>
  <c r="C30" i="42"/>
  <c r="B30" i="42"/>
  <c r="A30" i="42"/>
  <c r="AD29" i="42"/>
  <c r="AC29" i="42"/>
  <c r="AB29" i="42"/>
  <c r="AA29" i="42"/>
  <c r="Y29" i="42"/>
  <c r="X29" i="42"/>
  <c r="W29" i="42"/>
  <c r="V29" i="42"/>
  <c r="U29" i="42"/>
  <c r="T29" i="42"/>
  <c r="S29" i="42"/>
  <c r="Q29" i="42"/>
  <c r="P29" i="42"/>
  <c r="O29" i="42"/>
  <c r="N29" i="42"/>
  <c r="M29" i="42"/>
  <c r="L29" i="42"/>
  <c r="K29" i="42"/>
  <c r="J29" i="42"/>
  <c r="I29" i="42"/>
  <c r="H29" i="42"/>
  <c r="G29" i="42"/>
  <c r="F29" i="42"/>
  <c r="E29" i="42"/>
  <c r="D29" i="42"/>
  <c r="C29" i="42"/>
  <c r="B29" i="42"/>
  <c r="A29" i="42"/>
  <c r="AD28" i="42"/>
  <c r="AC28" i="42"/>
  <c r="AB28" i="42"/>
  <c r="AA28" i="42"/>
  <c r="Y28" i="42"/>
  <c r="X28" i="42"/>
  <c r="W28" i="42"/>
  <c r="V28" i="42"/>
  <c r="U28" i="42"/>
  <c r="T28" i="42"/>
  <c r="S28" i="42"/>
  <c r="Q28" i="42"/>
  <c r="P28" i="42"/>
  <c r="O28" i="42"/>
  <c r="N28" i="42"/>
  <c r="M28" i="42"/>
  <c r="L28" i="42"/>
  <c r="K28" i="42"/>
  <c r="J28" i="42"/>
  <c r="I28" i="42"/>
  <c r="H28" i="42"/>
  <c r="G28" i="42"/>
  <c r="F28" i="42"/>
  <c r="E28" i="42"/>
  <c r="D28" i="42"/>
  <c r="C28" i="42"/>
  <c r="B28" i="42"/>
  <c r="A28" i="42"/>
  <c r="AD27" i="42"/>
  <c r="AC27" i="42"/>
  <c r="AB27" i="42"/>
  <c r="AA27" i="42"/>
  <c r="Y27" i="42"/>
  <c r="X27" i="42"/>
  <c r="W27" i="42"/>
  <c r="V27" i="42"/>
  <c r="U27" i="42"/>
  <c r="T27" i="42"/>
  <c r="S27" i="42"/>
  <c r="Q27" i="42"/>
  <c r="P27" i="42"/>
  <c r="O27" i="42"/>
  <c r="N27" i="42"/>
  <c r="M27" i="42"/>
  <c r="L27" i="42"/>
  <c r="K27" i="42"/>
  <c r="J27" i="42"/>
  <c r="I27" i="42"/>
  <c r="H27" i="42"/>
  <c r="G27" i="42"/>
  <c r="F27" i="42"/>
  <c r="E27" i="42"/>
  <c r="D27" i="42"/>
  <c r="C27" i="42"/>
  <c r="B27" i="42"/>
  <c r="A27" i="42"/>
  <c r="AD26" i="42"/>
  <c r="AC26" i="42"/>
  <c r="AB26" i="42"/>
  <c r="AA26" i="42"/>
  <c r="Y26" i="42"/>
  <c r="X26" i="42"/>
  <c r="W26" i="42"/>
  <c r="V26" i="42"/>
  <c r="U26" i="42"/>
  <c r="T26" i="42"/>
  <c r="S26" i="42"/>
  <c r="Q26" i="42"/>
  <c r="P26" i="42"/>
  <c r="O26" i="42"/>
  <c r="N26" i="42"/>
  <c r="M26" i="42"/>
  <c r="L26" i="42"/>
  <c r="K26" i="42"/>
  <c r="J26" i="42"/>
  <c r="I26" i="42"/>
  <c r="H26" i="42"/>
  <c r="G26" i="42"/>
  <c r="F26" i="42"/>
  <c r="E26" i="42"/>
  <c r="D26" i="42"/>
  <c r="C26" i="42"/>
  <c r="B26" i="42"/>
  <c r="A26" i="42"/>
  <c r="AD25" i="42"/>
  <c r="AC25" i="42"/>
  <c r="AB25" i="42"/>
  <c r="AA25" i="42"/>
  <c r="Y25" i="42"/>
  <c r="X25" i="42"/>
  <c r="W25" i="42"/>
  <c r="V25" i="42"/>
  <c r="U25" i="42"/>
  <c r="T25" i="42"/>
  <c r="S25" i="42"/>
  <c r="Q25" i="42"/>
  <c r="P25" i="42"/>
  <c r="O25" i="42"/>
  <c r="N25" i="42"/>
  <c r="M25" i="42"/>
  <c r="L25" i="42"/>
  <c r="K25" i="42"/>
  <c r="J25" i="42"/>
  <c r="I25" i="42"/>
  <c r="H25" i="42"/>
  <c r="G25" i="42"/>
  <c r="F25" i="42"/>
  <c r="E25" i="42"/>
  <c r="D25" i="42"/>
  <c r="C25" i="42"/>
  <c r="B25" i="42"/>
  <c r="A25" i="42"/>
  <c r="AD24" i="42"/>
  <c r="AB24" i="42"/>
  <c r="AA24" i="42"/>
  <c r="Y24" i="42"/>
  <c r="X24" i="42"/>
  <c r="W24" i="42"/>
  <c r="V24" i="42"/>
  <c r="U24" i="42"/>
  <c r="T24" i="42"/>
  <c r="S24" i="42"/>
  <c r="Q24" i="42"/>
  <c r="P24" i="42"/>
  <c r="O24" i="42"/>
  <c r="N24" i="42"/>
  <c r="M24" i="42"/>
  <c r="L24" i="42"/>
  <c r="K24" i="42"/>
  <c r="J24" i="42"/>
  <c r="I24" i="42"/>
  <c r="H24" i="42"/>
  <c r="G24" i="42"/>
  <c r="F24" i="42"/>
  <c r="E24" i="42"/>
  <c r="D24" i="42"/>
  <c r="C24" i="42"/>
  <c r="B24" i="42"/>
  <c r="A24" i="42"/>
  <c r="AD23" i="42"/>
  <c r="AC23" i="42"/>
  <c r="AB23" i="42"/>
  <c r="AA23" i="42"/>
  <c r="Y23" i="42"/>
  <c r="X23" i="42"/>
  <c r="W23" i="42"/>
  <c r="V23" i="42"/>
  <c r="U23" i="42"/>
  <c r="T23" i="42"/>
  <c r="S23" i="42"/>
  <c r="Q23" i="42"/>
  <c r="P23" i="42"/>
  <c r="O23" i="42"/>
  <c r="N23" i="42"/>
  <c r="M23" i="42"/>
  <c r="L23" i="42"/>
  <c r="K23" i="42"/>
  <c r="J23" i="42"/>
  <c r="I23" i="42"/>
  <c r="H23" i="42"/>
  <c r="G23" i="42"/>
  <c r="F23" i="42"/>
  <c r="E23" i="42"/>
  <c r="D23" i="42"/>
  <c r="C23" i="42"/>
  <c r="B23" i="42"/>
  <c r="A23" i="42"/>
  <c r="AD22" i="42"/>
  <c r="AB22" i="42"/>
  <c r="AA22" i="42"/>
  <c r="Y22" i="42"/>
  <c r="X22" i="42"/>
  <c r="W22" i="42"/>
  <c r="V22" i="42"/>
  <c r="U22" i="42"/>
  <c r="T22" i="42"/>
  <c r="S22" i="42"/>
  <c r="Q22" i="42"/>
  <c r="P22" i="42"/>
  <c r="O22" i="42"/>
  <c r="N22" i="42"/>
  <c r="M22" i="42"/>
  <c r="L22" i="42"/>
  <c r="K22" i="42"/>
  <c r="J22" i="42"/>
  <c r="I22" i="42"/>
  <c r="H22" i="42"/>
  <c r="G22" i="42"/>
  <c r="F22" i="42"/>
  <c r="E22" i="42"/>
  <c r="D22" i="42"/>
  <c r="C22" i="42"/>
  <c r="B22" i="42"/>
  <c r="A22" i="42"/>
  <c r="AD21" i="42"/>
  <c r="AB21" i="42"/>
  <c r="AA21" i="42"/>
  <c r="Y21" i="42"/>
  <c r="X21" i="42"/>
  <c r="W21" i="42"/>
  <c r="V21" i="42"/>
  <c r="U21" i="42"/>
  <c r="T21" i="42"/>
  <c r="S21" i="42"/>
  <c r="Q21" i="42"/>
  <c r="P21" i="42"/>
  <c r="O21" i="42"/>
  <c r="N21" i="42"/>
  <c r="M21" i="42"/>
  <c r="L21" i="42"/>
  <c r="K21" i="42"/>
  <c r="J21" i="42"/>
  <c r="I21" i="42"/>
  <c r="H21" i="42"/>
  <c r="G21" i="42"/>
  <c r="F21" i="42"/>
  <c r="E21" i="42"/>
  <c r="D21" i="42"/>
  <c r="C21" i="42"/>
  <c r="B21" i="42"/>
  <c r="A21" i="42"/>
  <c r="AD20" i="42"/>
  <c r="AC20" i="42"/>
  <c r="AB20" i="42"/>
  <c r="AA20" i="42"/>
  <c r="Y20" i="42"/>
  <c r="X20" i="42"/>
  <c r="W20" i="42"/>
  <c r="V20" i="42"/>
  <c r="U20" i="42"/>
  <c r="T20" i="42"/>
  <c r="S20" i="42"/>
  <c r="Q20" i="42"/>
  <c r="P20" i="42"/>
  <c r="O20" i="42"/>
  <c r="N20" i="42"/>
  <c r="M20" i="42"/>
  <c r="L20" i="42"/>
  <c r="K20" i="42"/>
  <c r="J20" i="42"/>
  <c r="I20" i="42"/>
  <c r="H20" i="42"/>
  <c r="G20" i="42"/>
  <c r="F20" i="42"/>
  <c r="E20" i="42"/>
  <c r="D20" i="42"/>
  <c r="C20" i="42"/>
  <c r="B20" i="42"/>
  <c r="A20" i="42"/>
  <c r="AD19" i="42"/>
  <c r="AC19" i="42"/>
  <c r="AB19" i="42"/>
  <c r="AA19" i="42"/>
  <c r="Y19" i="42"/>
  <c r="X19" i="42"/>
  <c r="W19" i="42"/>
  <c r="V19" i="42"/>
  <c r="U19" i="42"/>
  <c r="T19" i="42"/>
  <c r="S19" i="42"/>
  <c r="Q19" i="42"/>
  <c r="P19" i="42"/>
  <c r="O19" i="42"/>
  <c r="N19" i="42"/>
  <c r="M19" i="42"/>
  <c r="L19" i="42"/>
  <c r="K19" i="42"/>
  <c r="J19" i="42"/>
  <c r="I19" i="42"/>
  <c r="H19" i="42"/>
  <c r="G19" i="42"/>
  <c r="F19" i="42"/>
  <c r="E19" i="42"/>
  <c r="D19" i="42"/>
  <c r="C19" i="42"/>
  <c r="B19" i="42"/>
  <c r="A19" i="42"/>
  <c r="AD18" i="42"/>
  <c r="AC18" i="42"/>
  <c r="AB18" i="42"/>
  <c r="AA18" i="42"/>
  <c r="Y18" i="42"/>
  <c r="X18" i="42"/>
  <c r="W18" i="42"/>
  <c r="V18" i="42"/>
  <c r="U18" i="42"/>
  <c r="T18" i="42"/>
  <c r="S18" i="42"/>
  <c r="Q18" i="42"/>
  <c r="P18" i="42"/>
  <c r="O18" i="42"/>
  <c r="N18" i="42"/>
  <c r="M18" i="42"/>
  <c r="L18" i="42"/>
  <c r="K18" i="42"/>
  <c r="J18" i="42"/>
  <c r="I18" i="42"/>
  <c r="H18" i="42"/>
  <c r="G18" i="42"/>
  <c r="F18" i="42"/>
  <c r="E18" i="42"/>
  <c r="D18" i="42"/>
  <c r="C18" i="42"/>
  <c r="B18" i="42"/>
  <c r="A18" i="42"/>
  <c r="AD17" i="42"/>
  <c r="AC17" i="42"/>
  <c r="AB17" i="42"/>
  <c r="AA17" i="42"/>
  <c r="Y17" i="42"/>
  <c r="X17" i="42"/>
  <c r="W17" i="42"/>
  <c r="V17" i="42"/>
  <c r="U17" i="42"/>
  <c r="T17" i="42"/>
  <c r="S17" i="42"/>
  <c r="Q17" i="42"/>
  <c r="P17" i="42"/>
  <c r="O17" i="42"/>
  <c r="N17" i="42"/>
  <c r="M17" i="42"/>
  <c r="L17" i="42"/>
  <c r="K17" i="42"/>
  <c r="J17" i="42"/>
  <c r="I17" i="42"/>
  <c r="H17" i="42"/>
  <c r="G17" i="42"/>
  <c r="F17" i="42"/>
  <c r="E17" i="42"/>
  <c r="D17" i="42"/>
  <c r="C17" i="42"/>
  <c r="B17" i="42"/>
  <c r="A17" i="42"/>
  <c r="AD16" i="42"/>
  <c r="AC16" i="42"/>
  <c r="AB16" i="42"/>
  <c r="AA16" i="42"/>
  <c r="Y16" i="42"/>
  <c r="X16" i="42"/>
  <c r="W16" i="42"/>
  <c r="V16" i="42"/>
  <c r="U16" i="42"/>
  <c r="T16" i="42"/>
  <c r="S16" i="42"/>
  <c r="Q16" i="42"/>
  <c r="P16" i="42"/>
  <c r="O16" i="42"/>
  <c r="N16" i="42"/>
  <c r="M16" i="42"/>
  <c r="L16" i="42"/>
  <c r="K16" i="42"/>
  <c r="J16" i="42"/>
  <c r="I16" i="42"/>
  <c r="H16" i="42"/>
  <c r="G16" i="42"/>
  <c r="F16" i="42"/>
  <c r="E16" i="42"/>
  <c r="D16" i="42"/>
  <c r="C16" i="42"/>
  <c r="B16" i="42"/>
  <c r="A16" i="42"/>
  <c r="AD15" i="42"/>
  <c r="AC15" i="42"/>
  <c r="AB15" i="42"/>
  <c r="AA15" i="42"/>
  <c r="Y15" i="42"/>
  <c r="X15" i="42"/>
  <c r="W15" i="42"/>
  <c r="V15" i="42"/>
  <c r="U15" i="42"/>
  <c r="T15" i="42"/>
  <c r="S15" i="42"/>
  <c r="Q15" i="42"/>
  <c r="P15" i="42"/>
  <c r="O15" i="42"/>
  <c r="N15" i="42"/>
  <c r="M15" i="42"/>
  <c r="L15" i="42"/>
  <c r="K15" i="42"/>
  <c r="J15" i="42"/>
  <c r="I15" i="42"/>
  <c r="H15" i="42"/>
  <c r="G15" i="42"/>
  <c r="F15" i="42"/>
  <c r="E15" i="42"/>
  <c r="D15" i="42"/>
  <c r="C15" i="42"/>
  <c r="B15" i="42"/>
  <c r="A15" i="42"/>
  <c r="AD14" i="42"/>
  <c r="AC14" i="42"/>
  <c r="AB14" i="42"/>
  <c r="AA14" i="42"/>
  <c r="Y14" i="42"/>
  <c r="X14" i="42"/>
  <c r="W14" i="42"/>
  <c r="V14" i="42"/>
  <c r="U14" i="42"/>
  <c r="T14" i="42"/>
  <c r="S14" i="42"/>
  <c r="Q14" i="42"/>
  <c r="P14" i="42"/>
  <c r="O14" i="42"/>
  <c r="N14" i="42"/>
  <c r="M14" i="42"/>
  <c r="L14" i="42"/>
  <c r="K14" i="42"/>
  <c r="J14" i="42"/>
  <c r="I14" i="42"/>
  <c r="H14" i="42"/>
  <c r="G14" i="42"/>
  <c r="F14" i="42"/>
  <c r="E14" i="42"/>
  <c r="D14" i="42"/>
  <c r="C14" i="42"/>
  <c r="B14" i="42"/>
  <c r="A14" i="42"/>
  <c r="AD13" i="42"/>
  <c r="AC13" i="42"/>
  <c r="AB13" i="42"/>
  <c r="AA13" i="42"/>
  <c r="Y13" i="42"/>
  <c r="X13" i="42"/>
  <c r="W13" i="42"/>
  <c r="V13" i="42"/>
  <c r="U13" i="42"/>
  <c r="T13" i="42"/>
  <c r="S13" i="42"/>
  <c r="Q13" i="42"/>
  <c r="P13" i="42"/>
  <c r="O13" i="42"/>
  <c r="N13" i="42"/>
  <c r="M13" i="42"/>
  <c r="L13" i="42"/>
  <c r="K13" i="42"/>
  <c r="J13" i="42"/>
  <c r="I13" i="42"/>
  <c r="H13" i="42"/>
  <c r="G13" i="42"/>
  <c r="F13" i="42"/>
  <c r="E13" i="42"/>
  <c r="D13" i="42"/>
  <c r="C13" i="42"/>
  <c r="B13" i="42"/>
  <c r="A13" i="42"/>
  <c r="AD12" i="42"/>
  <c r="AC12" i="42"/>
  <c r="AB12" i="42"/>
  <c r="AA12" i="42"/>
  <c r="Z12" i="42"/>
  <c r="Y12" i="42"/>
  <c r="X12" i="42"/>
  <c r="W12" i="42"/>
  <c r="V12" i="42"/>
  <c r="U12" i="42"/>
  <c r="T12" i="42"/>
  <c r="S12" i="42"/>
  <c r="Q12" i="42"/>
  <c r="P12" i="42"/>
  <c r="O12" i="42"/>
  <c r="N12" i="42"/>
  <c r="M12" i="42"/>
  <c r="L12" i="42"/>
  <c r="K12" i="42"/>
  <c r="J12" i="42"/>
  <c r="I12" i="42"/>
  <c r="H12" i="42"/>
  <c r="G12" i="42"/>
  <c r="F12" i="42"/>
  <c r="E12" i="42"/>
  <c r="D12" i="42"/>
  <c r="C12" i="42"/>
  <c r="B12" i="42"/>
  <c r="A12" i="42"/>
  <c r="AD11" i="42"/>
  <c r="AC11" i="42"/>
  <c r="AB11" i="42"/>
  <c r="AA11" i="42"/>
  <c r="Y11" i="42"/>
  <c r="X11" i="42"/>
  <c r="W11" i="42"/>
  <c r="V11" i="42"/>
  <c r="U11" i="42"/>
  <c r="T11" i="42"/>
  <c r="S11" i="42"/>
  <c r="Q11" i="42"/>
  <c r="P11" i="42"/>
  <c r="O11" i="42"/>
  <c r="N11" i="42"/>
  <c r="M11" i="42"/>
  <c r="L11" i="42"/>
  <c r="K11" i="42"/>
  <c r="J11" i="42"/>
  <c r="I11" i="42"/>
  <c r="H11" i="42"/>
  <c r="G11" i="42"/>
  <c r="F11" i="42"/>
  <c r="E11" i="42"/>
  <c r="D11" i="42"/>
  <c r="C11" i="42"/>
  <c r="B11" i="42"/>
  <c r="A11" i="42"/>
  <c r="AD10" i="42"/>
  <c r="AC10" i="42"/>
  <c r="AB10" i="42"/>
  <c r="AA10" i="42"/>
  <c r="Y10" i="42"/>
  <c r="X10" i="42"/>
  <c r="W10" i="42"/>
  <c r="V10" i="42"/>
  <c r="U10" i="42"/>
  <c r="T10" i="42"/>
  <c r="S10" i="42"/>
  <c r="Q10" i="42"/>
  <c r="P10" i="42"/>
  <c r="O10" i="42"/>
  <c r="N10" i="42"/>
  <c r="M10" i="42"/>
  <c r="L10" i="42"/>
  <c r="K10" i="42"/>
  <c r="J10" i="42"/>
  <c r="I10" i="42"/>
  <c r="H10" i="42"/>
  <c r="G10" i="42"/>
  <c r="F10" i="42"/>
  <c r="E10" i="42"/>
  <c r="D10" i="42"/>
  <c r="C10" i="42"/>
  <c r="B10" i="42"/>
  <c r="A10" i="42"/>
  <c r="AD9" i="42"/>
  <c r="AC9" i="42"/>
  <c r="AB9" i="42"/>
  <c r="AA9" i="42"/>
  <c r="Y9" i="42"/>
  <c r="X9" i="42"/>
  <c r="W9" i="42"/>
  <c r="V9" i="42"/>
  <c r="U9" i="42"/>
  <c r="T9" i="42"/>
  <c r="S9" i="42"/>
  <c r="Q9" i="42"/>
  <c r="P9" i="42"/>
  <c r="O9" i="42"/>
  <c r="N9" i="42"/>
  <c r="M9" i="42"/>
  <c r="L9" i="42"/>
  <c r="K9" i="42"/>
  <c r="J9" i="42"/>
  <c r="I9" i="42"/>
  <c r="H9" i="42"/>
  <c r="G9" i="42"/>
  <c r="F9" i="42"/>
  <c r="E9" i="42"/>
  <c r="D9" i="42"/>
  <c r="C9" i="42"/>
  <c r="B9" i="42"/>
  <c r="A9" i="42"/>
  <c r="AD8" i="42"/>
  <c r="AC8" i="42"/>
  <c r="AB8" i="42"/>
  <c r="AA8" i="42"/>
  <c r="Y8" i="42"/>
  <c r="X8" i="42"/>
  <c r="W8" i="42"/>
  <c r="V8" i="42"/>
  <c r="U8" i="42"/>
  <c r="T8" i="42"/>
  <c r="S8" i="42"/>
  <c r="Q8" i="42"/>
  <c r="P8" i="42"/>
  <c r="O8" i="42"/>
  <c r="N8" i="42"/>
  <c r="M8" i="42"/>
  <c r="L8" i="42"/>
  <c r="K8" i="42"/>
  <c r="J8" i="42"/>
  <c r="I8" i="42"/>
  <c r="H8" i="42"/>
  <c r="G8" i="42"/>
  <c r="F8" i="42"/>
  <c r="E8" i="42"/>
  <c r="D8" i="42"/>
  <c r="C8" i="42"/>
  <c r="B8" i="42"/>
  <c r="A8" i="42"/>
  <c r="AD7" i="42"/>
  <c r="AC7" i="42"/>
  <c r="AB7" i="42"/>
  <c r="AA7" i="42"/>
  <c r="Y7" i="42"/>
  <c r="X7" i="42"/>
  <c r="W7" i="42"/>
  <c r="V7" i="42"/>
  <c r="U7" i="42"/>
  <c r="T7" i="42"/>
  <c r="S7" i="42"/>
  <c r="Q7" i="42"/>
  <c r="P7" i="42"/>
  <c r="O7" i="42"/>
  <c r="N7" i="42"/>
  <c r="M7" i="42"/>
  <c r="L7" i="42"/>
  <c r="K7" i="42"/>
  <c r="J7" i="42"/>
  <c r="I7" i="42"/>
  <c r="H7" i="42"/>
  <c r="G7" i="42"/>
  <c r="F7" i="42"/>
  <c r="E7" i="42"/>
  <c r="D7" i="42"/>
  <c r="C7" i="42"/>
  <c r="B7" i="42"/>
  <c r="A7" i="42"/>
  <c r="AD6" i="42"/>
  <c r="AC6" i="42"/>
  <c r="AB6" i="42"/>
  <c r="AA6" i="42"/>
  <c r="Y6" i="42"/>
  <c r="X6" i="42"/>
  <c r="W6" i="42"/>
  <c r="V6" i="42"/>
  <c r="U6" i="42"/>
  <c r="T6" i="42"/>
  <c r="S6" i="42"/>
  <c r="Q6" i="42"/>
  <c r="P6" i="42"/>
  <c r="O6" i="42"/>
  <c r="N6" i="42"/>
  <c r="M6" i="42"/>
  <c r="L6" i="42"/>
  <c r="K6" i="42"/>
  <c r="J6" i="42"/>
  <c r="I6" i="42"/>
  <c r="H6" i="42"/>
  <c r="G6" i="42"/>
  <c r="F6" i="42"/>
  <c r="E6" i="42"/>
  <c r="D6" i="42"/>
  <c r="C6" i="42"/>
  <c r="B6" i="42"/>
  <c r="A6" i="42"/>
  <c r="AD5" i="42"/>
  <c r="AC5" i="42"/>
  <c r="AB5" i="42"/>
  <c r="AA5" i="42"/>
  <c r="Y5" i="42"/>
  <c r="X5" i="42"/>
  <c r="W5" i="42"/>
  <c r="V5" i="42"/>
  <c r="U5" i="42"/>
  <c r="T5" i="42"/>
  <c r="S5" i="42"/>
  <c r="Q5" i="42"/>
  <c r="P5" i="42"/>
  <c r="O5" i="42"/>
  <c r="N5" i="42"/>
  <c r="M5" i="42"/>
  <c r="L5" i="42"/>
  <c r="K5" i="42"/>
  <c r="J5" i="42"/>
  <c r="I5" i="42"/>
  <c r="H5" i="42"/>
  <c r="G5" i="42"/>
  <c r="F5" i="42"/>
  <c r="E5" i="42"/>
  <c r="D5" i="42"/>
  <c r="C5" i="42"/>
  <c r="B5" i="42"/>
  <c r="A5" i="42"/>
  <c r="AD4" i="42"/>
  <c r="AC4" i="42"/>
  <c r="AB4" i="42"/>
  <c r="AA4" i="42"/>
  <c r="Y4" i="42"/>
  <c r="X4" i="42"/>
  <c r="W4" i="42"/>
  <c r="V4" i="42"/>
  <c r="U4" i="42"/>
  <c r="T4" i="42"/>
  <c r="S4" i="42"/>
  <c r="Q4" i="42"/>
  <c r="P4" i="42"/>
  <c r="O4" i="42"/>
  <c r="N4" i="42"/>
  <c r="M4" i="42"/>
  <c r="L4" i="42"/>
  <c r="K4" i="42"/>
  <c r="J4" i="42"/>
  <c r="I4" i="42"/>
  <c r="H4" i="42"/>
  <c r="G4" i="42"/>
  <c r="F4" i="42"/>
  <c r="E4" i="42"/>
  <c r="D4" i="42"/>
  <c r="C4" i="42"/>
  <c r="B4" i="42"/>
  <c r="A4" i="42"/>
  <c r="V342" i="35" l="1"/>
  <c r="V339" i="35"/>
  <c r="V333" i="35"/>
  <c r="V322" i="35"/>
  <c r="V311" i="35"/>
  <c r="V295" i="35"/>
  <c r="V294" i="35"/>
  <c r="V293" i="35"/>
  <c r="V284" i="35"/>
  <c r="V273" i="35"/>
  <c r="V260" i="35"/>
  <c r="V251" i="35"/>
  <c r="V250" i="35"/>
  <c r="V249" i="35"/>
  <c r="V247" i="35"/>
  <c r="V213" i="35"/>
  <c r="V179" i="35"/>
  <c r="V166" i="35"/>
  <c r="V164" i="35"/>
  <c r="V154" i="35"/>
  <c r="V143" i="35"/>
  <c r="V133" i="35"/>
  <c r="V120" i="35"/>
  <c r="V114" i="35"/>
  <c r="V113" i="35"/>
  <c r="V110" i="35"/>
  <c r="V109" i="35"/>
  <c r="V108" i="35"/>
  <c r="V102" i="35"/>
  <c r="V101" i="35"/>
  <c r="V100" i="35"/>
  <c r="V93" i="35"/>
  <c r="V90" i="35"/>
  <c r="V81" i="35"/>
  <c r="V78" i="35"/>
  <c r="V72" i="35"/>
  <c r="V60" i="35"/>
  <c r="V51" i="35"/>
  <c r="V44" i="35"/>
  <c r="V38" i="35"/>
  <c r="V8" i="35"/>
  <c r="AB5" i="35"/>
  <c r="AB6" i="35"/>
  <c r="AB7" i="35"/>
  <c r="AB8" i="35"/>
  <c r="AB9" i="35"/>
  <c r="AB10" i="35"/>
  <c r="AB11" i="35"/>
  <c r="AB12" i="35"/>
  <c r="AB13" i="35"/>
  <c r="AB14" i="35"/>
  <c r="AB15" i="35"/>
  <c r="AB16" i="35"/>
  <c r="AB17" i="35"/>
  <c r="AB18" i="35"/>
  <c r="AB19" i="35"/>
  <c r="AB20" i="35"/>
  <c r="AB21" i="35"/>
  <c r="AB22" i="35"/>
  <c r="AB23" i="35"/>
  <c r="AB24" i="35"/>
  <c r="AB25" i="35"/>
  <c r="AB26" i="35"/>
  <c r="AB27" i="35"/>
  <c r="AB28" i="35"/>
  <c r="AB29" i="35"/>
  <c r="AB30" i="35"/>
  <c r="AB31" i="35"/>
  <c r="AB32" i="35"/>
  <c r="AB33" i="35"/>
  <c r="AB34" i="35"/>
  <c r="AB35" i="35"/>
  <c r="AB36" i="35"/>
  <c r="AB37" i="35"/>
  <c r="AB38" i="35"/>
  <c r="AB39" i="35"/>
  <c r="AB40" i="35"/>
  <c r="AB41" i="35"/>
  <c r="AB42" i="35"/>
  <c r="AB43" i="35"/>
  <c r="AB44" i="35"/>
  <c r="AB45" i="35"/>
  <c r="AB46" i="35"/>
  <c r="AB47" i="35"/>
  <c r="AB48" i="35"/>
  <c r="AB49" i="35"/>
  <c r="AB50" i="35"/>
  <c r="AB51" i="35"/>
  <c r="AB52" i="35"/>
  <c r="AB53" i="35"/>
  <c r="AB54" i="35"/>
  <c r="AB55" i="35"/>
  <c r="AB56" i="35"/>
  <c r="AB57" i="35"/>
  <c r="AB58" i="35"/>
  <c r="AB59" i="35"/>
  <c r="AB60" i="35"/>
  <c r="AB61" i="35"/>
  <c r="AB62" i="35"/>
  <c r="AB63" i="35"/>
  <c r="AB64" i="35"/>
  <c r="AB65" i="35"/>
  <c r="AB66" i="35"/>
  <c r="AB67" i="35"/>
  <c r="AB68" i="35"/>
  <c r="AB69" i="35"/>
  <c r="AB70" i="35"/>
  <c r="AB71" i="35"/>
  <c r="AB72" i="35"/>
  <c r="AB73" i="35"/>
  <c r="AB74" i="35"/>
  <c r="AB75" i="35"/>
  <c r="AB76" i="35"/>
  <c r="AB77" i="35"/>
  <c r="AB78" i="35"/>
  <c r="AB79" i="35"/>
  <c r="AB80" i="35"/>
  <c r="AB81" i="35"/>
  <c r="AB82" i="35"/>
  <c r="AB83" i="35"/>
  <c r="AB84" i="35"/>
  <c r="AB85" i="35"/>
  <c r="AB86" i="35"/>
  <c r="AB87" i="35"/>
  <c r="AB88" i="35"/>
  <c r="AB89" i="35"/>
  <c r="AB90" i="35"/>
  <c r="AB91" i="35"/>
  <c r="AB92" i="35"/>
  <c r="AB93" i="35"/>
  <c r="AB94" i="35"/>
  <c r="AB95" i="35"/>
  <c r="AB96" i="35"/>
  <c r="AB97" i="35"/>
  <c r="AB98" i="35"/>
  <c r="AB99" i="35"/>
  <c r="AB100" i="35"/>
  <c r="AB101" i="35"/>
  <c r="AB102" i="35"/>
  <c r="AB103" i="35"/>
  <c r="AB104" i="35"/>
  <c r="AB105" i="35"/>
  <c r="AB106" i="35"/>
  <c r="AB107" i="35"/>
  <c r="AB108" i="35"/>
  <c r="AB109" i="35"/>
  <c r="AB110" i="35"/>
  <c r="AB111" i="35"/>
  <c r="AB112" i="35"/>
  <c r="AB113" i="35"/>
  <c r="AB114" i="35"/>
  <c r="AB115" i="35"/>
  <c r="AB116" i="35"/>
  <c r="AB117" i="35"/>
  <c r="AB118" i="35"/>
  <c r="AB119" i="35"/>
  <c r="AB120" i="35"/>
  <c r="AB121" i="35"/>
  <c r="AB122" i="35"/>
  <c r="AB123" i="35"/>
  <c r="AB124" i="35"/>
  <c r="AB125" i="35"/>
  <c r="AB126" i="35"/>
  <c r="AB127" i="35"/>
  <c r="AB128" i="35"/>
  <c r="AB129" i="35"/>
  <c r="AB130" i="35"/>
  <c r="AB131" i="35"/>
  <c r="AB132" i="35"/>
  <c r="AB133" i="35"/>
  <c r="AB134" i="35"/>
  <c r="AB135" i="35"/>
  <c r="AB136" i="35"/>
  <c r="AB137" i="35"/>
  <c r="AB138" i="35"/>
  <c r="AB139" i="35"/>
  <c r="AB140" i="35"/>
  <c r="AB141" i="35"/>
  <c r="AB142" i="35"/>
  <c r="AB143" i="35"/>
  <c r="AB144" i="35"/>
  <c r="AB145" i="35"/>
  <c r="AB146" i="35"/>
  <c r="AB147" i="35"/>
  <c r="AB148" i="35"/>
  <c r="AB149" i="35"/>
  <c r="AB150" i="35"/>
  <c r="AB151" i="35"/>
  <c r="AB152" i="35"/>
  <c r="AB153" i="35"/>
  <c r="AB154" i="35"/>
  <c r="AB155" i="35"/>
  <c r="AB156" i="35"/>
  <c r="AB157" i="35"/>
  <c r="AB158" i="35"/>
  <c r="AB159" i="35"/>
  <c r="AB160" i="35"/>
  <c r="AB161" i="35"/>
  <c r="AB162" i="35"/>
  <c r="AB163" i="35"/>
  <c r="AB164" i="35"/>
  <c r="AB165" i="35"/>
  <c r="AB166" i="35"/>
  <c r="AB167" i="35"/>
  <c r="AB168" i="35"/>
  <c r="AB169" i="35"/>
  <c r="AB170" i="35"/>
  <c r="AB171" i="35"/>
  <c r="AB172" i="35"/>
  <c r="AB173" i="35"/>
  <c r="AB174" i="35"/>
  <c r="AB175" i="35"/>
  <c r="AB176" i="35"/>
  <c r="AB177" i="35"/>
  <c r="AB178" i="35"/>
  <c r="AB179" i="35"/>
  <c r="AB180" i="35"/>
  <c r="AB181" i="35"/>
  <c r="AB182" i="35"/>
  <c r="AB183" i="35"/>
  <c r="AB184" i="35"/>
  <c r="AB185" i="35"/>
  <c r="AB186" i="35"/>
  <c r="AB187" i="35"/>
  <c r="AB188" i="35"/>
  <c r="AB189" i="35"/>
  <c r="AB190" i="35"/>
  <c r="AB191" i="35"/>
  <c r="AB192" i="35"/>
  <c r="AB193" i="35"/>
  <c r="AB194" i="35"/>
  <c r="AB195" i="35"/>
  <c r="AB196" i="35"/>
  <c r="AB197" i="35"/>
  <c r="AB198" i="35"/>
  <c r="AB199" i="35"/>
  <c r="AB200" i="35"/>
  <c r="AB201" i="35"/>
  <c r="AB202" i="35"/>
  <c r="AB203" i="35"/>
  <c r="AB204" i="35"/>
  <c r="AB205" i="35"/>
  <c r="AB206" i="35"/>
  <c r="AB207" i="35"/>
  <c r="AB208" i="35"/>
  <c r="AB209" i="35"/>
  <c r="AB210" i="35"/>
  <c r="AB211" i="35"/>
  <c r="AB212" i="35"/>
  <c r="AB213" i="35"/>
  <c r="AB214" i="35"/>
  <c r="AB215" i="35"/>
  <c r="AB216" i="35"/>
  <c r="AB217" i="35"/>
  <c r="AB218" i="35"/>
  <c r="AB219" i="35"/>
  <c r="AB220" i="35"/>
  <c r="AB221" i="35"/>
  <c r="AB222" i="35"/>
  <c r="AB223" i="35"/>
  <c r="AB224" i="35"/>
  <c r="AB225" i="35"/>
  <c r="AB226" i="35"/>
  <c r="AB227" i="35"/>
  <c r="AB228" i="35"/>
  <c r="AB229" i="35"/>
  <c r="AB230" i="35"/>
  <c r="AB231" i="35"/>
  <c r="AB232" i="35"/>
  <c r="AB233" i="35"/>
  <c r="AB234" i="35"/>
  <c r="AB235" i="35"/>
  <c r="AB236" i="35"/>
  <c r="AB237" i="35"/>
  <c r="AB238" i="35"/>
  <c r="AB239" i="35"/>
  <c r="AB240" i="35"/>
  <c r="AB241" i="35"/>
  <c r="AB242" i="35"/>
  <c r="AB243" i="35"/>
  <c r="AB244" i="35"/>
  <c r="AB245" i="35"/>
  <c r="AB246" i="35"/>
  <c r="AB247" i="35"/>
  <c r="AB248" i="35"/>
  <c r="AB249" i="35"/>
  <c r="AB250" i="35"/>
  <c r="AB251" i="35"/>
  <c r="AB252" i="35"/>
  <c r="AB253" i="35"/>
  <c r="AB254" i="35"/>
  <c r="AB255" i="35"/>
  <c r="AB256" i="35"/>
  <c r="AB257" i="35"/>
  <c r="AB258" i="35"/>
  <c r="AB259" i="35"/>
  <c r="AB260" i="35"/>
  <c r="AB261" i="35"/>
  <c r="AB262" i="35"/>
  <c r="AB263" i="35"/>
  <c r="AB264" i="35"/>
  <c r="AB265" i="35"/>
  <c r="AB266" i="35"/>
  <c r="AB267" i="35"/>
  <c r="AB268" i="35"/>
  <c r="AB269" i="35"/>
  <c r="AB270" i="35"/>
  <c r="AB271" i="35"/>
  <c r="AB272" i="35"/>
  <c r="AB273" i="35"/>
  <c r="AB274" i="35"/>
  <c r="AB275" i="35"/>
  <c r="AB276" i="35"/>
  <c r="AB277" i="35"/>
  <c r="AB278" i="35"/>
  <c r="AB279" i="35"/>
  <c r="AB280" i="35"/>
  <c r="AB281" i="35"/>
  <c r="AB282" i="35"/>
  <c r="AB283" i="35"/>
  <c r="AB284" i="35"/>
  <c r="AB285" i="35"/>
  <c r="AB286" i="35"/>
  <c r="AB287" i="35"/>
  <c r="AB288" i="35"/>
  <c r="AB289" i="35"/>
  <c r="AB290" i="35"/>
  <c r="AB291" i="35"/>
  <c r="AB292" i="35"/>
  <c r="AB293" i="35"/>
  <c r="AB294" i="35"/>
  <c r="AB295" i="35"/>
  <c r="AB296" i="35"/>
  <c r="AB297" i="35"/>
  <c r="AB298" i="35"/>
  <c r="AB299" i="35"/>
  <c r="AB300" i="35"/>
  <c r="AB301" i="35"/>
  <c r="AB302" i="35"/>
  <c r="AB303" i="35"/>
  <c r="AB304" i="35"/>
  <c r="AB305" i="35"/>
  <c r="AB306" i="35"/>
  <c r="AB307" i="35"/>
  <c r="AB308" i="35"/>
  <c r="AB309" i="35"/>
  <c r="AB310" i="35"/>
  <c r="AB311" i="35"/>
  <c r="AB312" i="35"/>
  <c r="AB313" i="35"/>
  <c r="AB314" i="35"/>
  <c r="AB315" i="35"/>
  <c r="AB316" i="35"/>
  <c r="AB317" i="35"/>
  <c r="AB318" i="35"/>
  <c r="AB319" i="35"/>
  <c r="AB320" i="35"/>
  <c r="AB321" i="35"/>
  <c r="AB322" i="35"/>
  <c r="AB323" i="35"/>
  <c r="AB324" i="35"/>
  <c r="AB325" i="35"/>
  <c r="AB326" i="35"/>
  <c r="AB327" i="35"/>
  <c r="AB328" i="35"/>
  <c r="AB329" i="35"/>
  <c r="AB330" i="35"/>
  <c r="AB331" i="35"/>
  <c r="AB332" i="35"/>
  <c r="AB333" i="35"/>
  <c r="AB334" i="35"/>
  <c r="AB335" i="35"/>
  <c r="AB336" i="35"/>
  <c r="AB337" i="35"/>
  <c r="AB338" i="35"/>
  <c r="AB339" i="35"/>
  <c r="AB340" i="35"/>
  <c r="AB341" i="35"/>
  <c r="AB342" i="35"/>
  <c r="AB343" i="35"/>
  <c r="AB344" i="35"/>
  <c r="AB345" i="35"/>
  <c r="AB346" i="35"/>
  <c r="AB347" i="35"/>
  <c r="AB348" i="35"/>
  <c r="AB349" i="35"/>
  <c r="AB350" i="35"/>
  <c r="AB4" i="35"/>
  <c r="AA5" i="35"/>
  <c r="AA6" i="35"/>
  <c r="AA7" i="35"/>
  <c r="AA8" i="35"/>
  <c r="AA9" i="35"/>
  <c r="AA10" i="35"/>
  <c r="AA11" i="35"/>
  <c r="AA12" i="35"/>
  <c r="AA13" i="35"/>
  <c r="AA14" i="35"/>
  <c r="AA15" i="35"/>
  <c r="AA16" i="35"/>
  <c r="AA17" i="35"/>
  <c r="AA18" i="35"/>
  <c r="AA19" i="35"/>
  <c r="AA20" i="35"/>
  <c r="AA21" i="35"/>
  <c r="AA22" i="35"/>
  <c r="AA23" i="35"/>
  <c r="AA24" i="35"/>
  <c r="AA25" i="35"/>
  <c r="AA26" i="35"/>
  <c r="AA27" i="35"/>
  <c r="AA28" i="35"/>
  <c r="AA29" i="35"/>
  <c r="AA30" i="35"/>
  <c r="AA31" i="35"/>
  <c r="AA32" i="35"/>
  <c r="AA33" i="35"/>
  <c r="AA34" i="35"/>
  <c r="AA35" i="35"/>
  <c r="AA36" i="35"/>
  <c r="AA37" i="35"/>
  <c r="AA38" i="35"/>
  <c r="AA39" i="35"/>
  <c r="AA40" i="35"/>
  <c r="AA41" i="35"/>
  <c r="AA42" i="35"/>
  <c r="AA43" i="35"/>
  <c r="AA44" i="35"/>
  <c r="AA45" i="35"/>
  <c r="AA46" i="35"/>
  <c r="AA47" i="35"/>
  <c r="AA48" i="35"/>
  <c r="AA49" i="35"/>
  <c r="AA50" i="35"/>
  <c r="AA51" i="35"/>
  <c r="AA52" i="35"/>
  <c r="AA53" i="35"/>
  <c r="AA54" i="35"/>
  <c r="AA55" i="35"/>
  <c r="AA56" i="35"/>
  <c r="AA57" i="35"/>
  <c r="AA58" i="35"/>
  <c r="AA59" i="35"/>
  <c r="AA60" i="35"/>
  <c r="AA61" i="35"/>
  <c r="AA62" i="35"/>
  <c r="AA63" i="35"/>
  <c r="AA64" i="35"/>
  <c r="AA65" i="35"/>
  <c r="AA66" i="35"/>
  <c r="AA67" i="35"/>
  <c r="AA68" i="35"/>
  <c r="AA69" i="35"/>
  <c r="AA70" i="35"/>
  <c r="AA71" i="35"/>
  <c r="AA72" i="35"/>
  <c r="AA73" i="35"/>
  <c r="AA74" i="35"/>
  <c r="AA75" i="35"/>
  <c r="AA76" i="35"/>
  <c r="AA77" i="35"/>
  <c r="AA78" i="35"/>
  <c r="AA79" i="35"/>
  <c r="AA80" i="35"/>
  <c r="AA81" i="35"/>
  <c r="AA82" i="35"/>
  <c r="AA83" i="35"/>
  <c r="AA84" i="35"/>
  <c r="AA85" i="35"/>
  <c r="AA86" i="35"/>
  <c r="AA87" i="35"/>
  <c r="AA88" i="35"/>
  <c r="AA89" i="35"/>
  <c r="AA90" i="35"/>
  <c r="AA91" i="35"/>
  <c r="AA92" i="35"/>
  <c r="AA93" i="35"/>
  <c r="AA94" i="35"/>
  <c r="AA95" i="35"/>
  <c r="AA96" i="35"/>
  <c r="AA97" i="35"/>
  <c r="AA98" i="35"/>
  <c r="AA99" i="35"/>
  <c r="AA100" i="35"/>
  <c r="AA101" i="35"/>
  <c r="AA102" i="35"/>
  <c r="AA103" i="35"/>
  <c r="AA104" i="35"/>
  <c r="AA105" i="35"/>
  <c r="AA106" i="35"/>
  <c r="AA107" i="35"/>
  <c r="AA108" i="35"/>
  <c r="AA109" i="35"/>
  <c r="AA110" i="35"/>
  <c r="AA111" i="35"/>
  <c r="AA112" i="35"/>
  <c r="AA113" i="35"/>
  <c r="AA114" i="35"/>
  <c r="AA115" i="35"/>
  <c r="AA116" i="35"/>
  <c r="AA117" i="35"/>
  <c r="AA118" i="35"/>
  <c r="AA119" i="35"/>
  <c r="AA120" i="35"/>
  <c r="AA121" i="35"/>
  <c r="AA122" i="35"/>
  <c r="AA123" i="35"/>
  <c r="AA124" i="35"/>
  <c r="AA125" i="35"/>
  <c r="AA126" i="35"/>
  <c r="AA127" i="35"/>
  <c r="AA128" i="35"/>
  <c r="AA129" i="35"/>
  <c r="AA130" i="35"/>
  <c r="AA131" i="35"/>
  <c r="AA132" i="35"/>
  <c r="AA133" i="35"/>
  <c r="AA134" i="35"/>
  <c r="AA135" i="35"/>
  <c r="AA136" i="35"/>
  <c r="AA137" i="35"/>
  <c r="AA138" i="35"/>
  <c r="AA139" i="35"/>
  <c r="AA140" i="35"/>
  <c r="AA141" i="35"/>
  <c r="AA142" i="35"/>
  <c r="AA143" i="35"/>
  <c r="AA144" i="35"/>
  <c r="AA145" i="35"/>
  <c r="AA146" i="35"/>
  <c r="AA147" i="35"/>
  <c r="AA148" i="35"/>
  <c r="AA149" i="35"/>
  <c r="AA150" i="35"/>
  <c r="AA151" i="35"/>
  <c r="AA152" i="35"/>
  <c r="AA153" i="35"/>
  <c r="AA154" i="35"/>
  <c r="AA155" i="35"/>
  <c r="AA156" i="35"/>
  <c r="AA157" i="35"/>
  <c r="AA158" i="35"/>
  <c r="AA159" i="35"/>
  <c r="AA160" i="35"/>
  <c r="AA161" i="35"/>
  <c r="AA162" i="35"/>
  <c r="AA163" i="35"/>
  <c r="AA164" i="35"/>
  <c r="AA165" i="35"/>
  <c r="AA166" i="35"/>
  <c r="AA167" i="35"/>
  <c r="AA168" i="35"/>
  <c r="AA169" i="35"/>
  <c r="AA170" i="35"/>
  <c r="AA171" i="35"/>
  <c r="AA172" i="35"/>
  <c r="AA173" i="35"/>
  <c r="AA174" i="35"/>
  <c r="AA175" i="35"/>
  <c r="AA176" i="35"/>
  <c r="AA177" i="35"/>
  <c r="AA178" i="35"/>
  <c r="AA179" i="35"/>
  <c r="AA180" i="35"/>
  <c r="AA181" i="35"/>
  <c r="AA182" i="35"/>
  <c r="AA183" i="35"/>
  <c r="AA184" i="35"/>
  <c r="AA185" i="35"/>
  <c r="AA186" i="35"/>
  <c r="AA187" i="35"/>
  <c r="AA188" i="35"/>
  <c r="AA189" i="35"/>
  <c r="AA190" i="35"/>
  <c r="AA191" i="35"/>
  <c r="AA192" i="35"/>
  <c r="AA193" i="35"/>
  <c r="AA194" i="35"/>
  <c r="AA195" i="35"/>
  <c r="AA196" i="35"/>
  <c r="AA197" i="35"/>
  <c r="AA198" i="35"/>
  <c r="AA199" i="35"/>
  <c r="AA200" i="35"/>
  <c r="AA201" i="35"/>
  <c r="AA202" i="35"/>
  <c r="AA203" i="35"/>
  <c r="AA204" i="35"/>
  <c r="AA205" i="35"/>
  <c r="AA206" i="35"/>
  <c r="AA207" i="35"/>
  <c r="AA208" i="35"/>
  <c r="AA209" i="35"/>
  <c r="AA210" i="35"/>
  <c r="AA211" i="35"/>
  <c r="AA212" i="35"/>
  <c r="AA213" i="35"/>
  <c r="AA214" i="35"/>
  <c r="AA215" i="35"/>
  <c r="AA216" i="35"/>
  <c r="AA217" i="35"/>
  <c r="AA218" i="35"/>
  <c r="AA219" i="35"/>
  <c r="AA220" i="35"/>
  <c r="AA221" i="35"/>
  <c r="AA222" i="35"/>
  <c r="AA223" i="35"/>
  <c r="AA224" i="35"/>
  <c r="AA225" i="35"/>
  <c r="AA226" i="35"/>
  <c r="AA227" i="35"/>
  <c r="AA228" i="35"/>
  <c r="AA229" i="35"/>
  <c r="AA230" i="35"/>
  <c r="AA231" i="35"/>
  <c r="AA232" i="35"/>
  <c r="AA233" i="35"/>
  <c r="AA234" i="35"/>
  <c r="AA235" i="35"/>
  <c r="AA236" i="35"/>
  <c r="AA237" i="35"/>
  <c r="AA238" i="35"/>
  <c r="AA239" i="35"/>
  <c r="AA240" i="35"/>
  <c r="AA241" i="35"/>
  <c r="AA242" i="35"/>
  <c r="AA243" i="35"/>
  <c r="AA244" i="35"/>
  <c r="AA245" i="35"/>
  <c r="AA246" i="35"/>
  <c r="AA247" i="35"/>
  <c r="AA248" i="35"/>
  <c r="AA249" i="35"/>
  <c r="AA250" i="35"/>
  <c r="AA251" i="35"/>
  <c r="AA252" i="35"/>
  <c r="AA253" i="35"/>
  <c r="AA254" i="35"/>
  <c r="AA255" i="35"/>
  <c r="AA256" i="35"/>
  <c r="AA257" i="35"/>
  <c r="AA258" i="35"/>
  <c r="AA259" i="35"/>
  <c r="AA260" i="35"/>
  <c r="AA261" i="35"/>
  <c r="AA262" i="35"/>
  <c r="AA263" i="35"/>
  <c r="AA264" i="35"/>
  <c r="AA265" i="35"/>
  <c r="AA266" i="35"/>
  <c r="AA267" i="35"/>
  <c r="AA268" i="35"/>
  <c r="AA269" i="35"/>
  <c r="AA270" i="35"/>
  <c r="AA271" i="35"/>
  <c r="AA272" i="35"/>
  <c r="AA273" i="35"/>
  <c r="AA274" i="35"/>
  <c r="AA275" i="35"/>
  <c r="AA276" i="35"/>
  <c r="AA277" i="35"/>
  <c r="AA278" i="35"/>
  <c r="AA279" i="35"/>
  <c r="AA280" i="35"/>
  <c r="AA281" i="35"/>
  <c r="AA282" i="35"/>
  <c r="AA283" i="35"/>
  <c r="AA284" i="35"/>
  <c r="AA285" i="35"/>
  <c r="AA286" i="35"/>
  <c r="AA287" i="35"/>
  <c r="AA288" i="35"/>
  <c r="AA289" i="35"/>
  <c r="AA290" i="35"/>
  <c r="AA291" i="35"/>
  <c r="AA292" i="35"/>
  <c r="AA293" i="35"/>
  <c r="AA294" i="35"/>
  <c r="AA295" i="35"/>
  <c r="AA296" i="35"/>
  <c r="AA297" i="35"/>
  <c r="AA298" i="35"/>
  <c r="AA299" i="35"/>
  <c r="AA300" i="35"/>
  <c r="AA301" i="35"/>
  <c r="AA302" i="35"/>
  <c r="AA303" i="35"/>
  <c r="AA304" i="35"/>
  <c r="AA305" i="35"/>
  <c r="AA306" i="35"/>
  <c r="AA307" i="35"/>
  <c r="AA308" i="35"/>
  <c r="AA309" i="35"/>
  <c r="AA310" i="35"/>
  <c r="AA311" i="35"/>
  <c r="AA312" i="35"/>
  <c r="AA313" i="35"/>
  <c r="AA314" i="35"/>
  <c r="AA315" i="35"/>
  <c r="AA316" i="35"/>
  <c r="AA317" i="35"/>
  <c r="AA318" i="35"/>
  <c r="AA319" i="35"/>
  <c r="AA320" i="35"/>
  <c r="AA321" i="35"/>
  <c r="AA322" i="35"/>
  <c r="AA323" i="35"/>
  <c r="AA324" i="35"/>
  <c r="AA325" i="35"/>
  <c r="AA326" i="35"/>
  <c r="AA327" i="35"/>
  <c r="AA328" i="35"/>
  <c r="AA329" i="35"/>
  <c r="AA330" i="35"/>
  <c r="AA331" i="35"/>
  <c r="AA332" i="35"/>
  <c r="AA333" i="35"/>
  <c r="AA334" i="35"/>
  <c r="AA335" i="35"/>
  <c r="AA336" i="35"/>
  <c r="AA337" i="35"/>
  <c r="AA338" i="35"/>
  <c r="AA339" i="35"/>
  <c r="AA340" i="35"/>
  <c r="AA341" i="35"/>
  <c r="AA342" i="35"/>
  <c r="AA343" i="35"/>
  <c r="AA344" i="35"/>
  <c r="AA345" i="35"/>
  <c r="AA346" i="35"/>
  <c r="AA347" i="35"/>
  <c r="AA348" i="35"/>
  <c r="AA349" i="35"/>
  <c r="AA350" i="35"/>
  <c r="AA4" i="35"/>
  <c r="AD5" i="35" l="1"/>
  <c r="AD6" i="35"/>
  <c r="AD7" i="35"/>
  <c r="AD8" i="35"/>
  <c r="AD9" i="35"/>
  <c r="AD10" i="35"/>
  <c r="AD11" i="35"/>
  <c r="AD12" i="35"/>
  <c r="AD13" i="35"/>
  <c r="AD14" i="35"/>
  <c r="AD15" i="35"/>
  <c r="AD16" i="35"/>
  <c r="AD17" i="35"/>
  <c r="AD18" i="35"/>
  <c r="AD19" i="35"/>
  <c r="AD20" i="35"/>
  <c r="AD21" i="35"/>
  <c r="AD22" i="35"/>
  <c r="AD23" i="35"/>
  <c r="AD24" i="35"/>
  <c r="AD25" i="35"/>
  <c r="AD26" i="35"/>
  <c r="AD27" i="35"/>
  <c r="AD28" i="35"/>
  <c r="AD29" i="35"/>
  <c r="AD30" i="35"/>
  <c r="AD31" i="35"/>
  <c r="AD32" i="35"/>
  <c r="AD33" i="35"/>
  <c r="AD34" i="35"/>
  <c r="AD35" i="35"/>
  <c r="AD36" i="35"/>
  <c r="AD37" i="35"/>
  <c r="AD38" i="35"/>
  <c r="AD39" i="35"/>
  <c r="AD40" i="35"/>
  <c r="AD41" i="35"/>
  <c r="AD42" i="35"/>
  <c r="AD43" i="35"/>
  <c r="AD44" i="35"/>
  <c r="AD45" i="35"/>
  <c r="AD46" i="35"/>
  <c r="AD47" i="35"/>
  <c r="AD48" i="35"/>
  <c r="AD49" i="35"/>
  <c r="AD50" i="35"/>
  <c r="AD51" i="35"/>
  <c r="AD52" i="35"/>
  <c r="AD53" i="35"/>
  <c r="AD54" i="35"/>
  <c r="AD55" i="35"/>
  <c r="AD56" i="35"/>
  <c r="AD57" i="35"/>
  <c r="AD58" i="35"/>
  <c r="AD59" i="35"/>
  <c r="AD60" i="35"/>
  <c r="AD61" i="35"/>
  <c r="AD62" i="35"/>
  <c r="AD63" i="35"/>
  <c r="AD64" i="35"/>
  <c r="AD65" i="35"/>
  <c r="AD66" i="35"/>
  <c r="AD67" i="35"/>
  <c r="AD68" i="35"/>
  <c r="AD69" i="35"/>
  <c r="AD70" i="35"/>
  <c r="AD71" i="35"/>
  <c r="AD72" i="35"/>
  <c r="AD73" i="35"/>
  <c r="AD74" i="35"/>
  <c r="AD75" i="35"/>
  <c r="AD76" i="35"/>
  <c r="AD77" i="35"/>
  <c r="AD78" i="35"/>
  <c r="AD79" i="35"/>
  <c r="AD80" i="35"/>
  <c r="AD81" i="35"/>
  <c r="AD82" i="35"/>
  <c r="AD83" i="35"/>
  <c r="AD84" i="35"/>
  <c r="AD85" i="35"/>
  <c r="AD86" i="35"/>
  <c r="AD87" i="35"/>
  <c r="AD88" i="35"/>
  <c r="AD89" i="35"/>
  <c r="AD90" i="35"/>
  <c r="AD91" i="35"/>
  <c r="AD92" i="35"/>
  <c r="AD93" i="35"/>
  <c r="AD94" i="35"/>
  <c r="AD95" i="35"/>
  <c r="AD96" i="35"/>
  <c r="AD97" i="35"/>
  <c r="AD98" i="35"/>
  <c r="AD99" i="35"/>
  <c r="AD100" i="35"/>
  <c r="AD101" i="35"/>
  <c r="AD102" i="35"/>
  <c r="AD103" i="35"/>
  <c r="AD104" i="35"/>
  <c r="AD105" i="35"/>
  <c r="AD106" i="35"/>
  <c r="AD107" i="35"/>
  <c r="AD108" i="35"/>
  <c r="AD109" i="35"/>
  <c r="AD110" i="35"/>
  <c r="AD111" i="35"/>
  <c r="AD112" i="35"/>
  <c r="AD113" i="35"/>
  <c r="AD114" i="35"/>
  <c r="AD115" i="35"/>
  <c r="AD116" i="35"/>
  <c r="AD117" i="35"/>
  <c r="AD118" i="35"/>
  <c r="AD119" i="35"/>
  <c r="AD120" i="35"/>
  <c r="AD121" i="35"/>
  <c r="AD122" i="35"/>
  <c r="AD123" i="35"/>
  <c r="AD124" i="35"/>
  <c r="AD125" i="35"/>
  <c r="AD126" i="35"/>
  <c r="AD127" i="35"/>
  <c r="AD128" i="35"/>
  <c r="AD129" i="35"/>
  <c r="AD130" i="35"/>
  <c r="AD131" i="35"/>
  <c r="AD132" i="35"/>
  <c r="AD133" i="35"/>
  <c r="AD134" i="35"/>
  <c r="AD135" i="35"/>
  <c r="AD136" i="35"/>
  <c r="AD137" i="35"/>
  <c r="AD138" i="35"/>
  <c r="AD139" i="35"/>
  <c r="AD140" i="35"/>
  <c r="AD141" i="35"/>
  <c r="AD142" i="35"/>
  <c r="AD143" i="35"/>
  <c r="AD144" i="35"/>
  <c r="AD145" i="35"/>
  <c r="AD146" i="35"/>
  <c r="AD147" i="35"/>
  <c r="AD148" i="35"/>
  <c r="AD149" i="35"/>
  <c r="AD150" i="35"/>
  <c r="AD151" i="35"/>
  <c r="AD152" i="35"/>
  <c r="AD153" i="35"/>
  <c r="AD154" i="35"/>
  <c r="AD155" i="35"/>
  <c r="AD156" i="35"/>
  <c r="AD157" i="35"/>
  <c r="AD158" i="35"/>
  <c r="AD159" i="35"/>
  <c r="AD160" i="35"/>
  <c r="AD161" i="35"/>
  <c r="AD162" i="35"/>
  <c r="AD163" i="35"/>
  <c r="AD164" i="35"/>
  <c r="AD165" i="35"/>
  <c r="AD166" i="35"/>
  <c r="AD167" i="35"/>
  <c r="AD168" i="35"/>
  <c r="AD169" i="35"/>
  <c r="AD170" i="35"/>
  <c r="AD171" i="35"/>
  <c r="AD172" i="35"/>
  <c r="AD173" i="35"/>
  <c r="AD174" i="35"/>
  <c r="AD175" i="35"/>
  <c r="AD176" i="35"/>
  <c r="AD177" i="35"/>
  <c r="AD178" i="35"/>
  <c r="AD179" i="35"/>
  <c r="AD180" i="35"/>
  <c r="AD181" i="35"/>
  <c r="AD182" i="35"/>
  <c r="AD183" i="35"/>
  <c r="AD184" i="35"/>
  <c r="AD185" i="35"/>
  <c r="AD186" i="35"/>
  <c r="AD187" i="35"/>
  <c r="AD188" i="35"/>
  <c r="AD189" i="35"/>
  <c r="AD190" i="35"/>
  <c r="AD191" i="35"/>
  <c r="AD192" i="35"/>
  <c r="AD193" i="35"/>
  <c r="AD194" i="35"/>
  <c r="AD195" i="35"/>
  <c r="AD196" i="35"/>
  <c r="AD197" i="35"/>
  <c r="AD198" i="35"/>
  <c r="AD199" i="35"/>
  <c r="AD200" i="35"/>
  <c r="AD201" i="35"/>
  <c r="AD202" i="35"/>
  <c r="AD203" i="35"/>
  <c r="AD204" i="35"/>
  <c r="AD205" i="35"/>
  <c r="AD206" i="35"/>
  <c r="AD207" i="35"/>
  <c r="AD208" i="35"/>
  <c r="AD209" i="35"/>
  <c r="AD210" i="35"/>
  <c r="AD211" i="35"/>
  <c r="AD212" i="35"/>
  <c r="AD213" i="35"/>
  <c r="AD214" i="35"/>
  <c r="AD215" i="35"/>
  <c r="AD216" i="35"/>
  <c r="AD217" i="35"/>
  <c r="AD218" i="35"/>
  <c r="AD219" i="35"/>
  <c r="AD220" i="35"/>
  <c r="AD221" i="35"/>
  <c r="AD222" i="35"/>
  <c r="AD223" i="35"/>
  <c r="AD224" i="35"/>
  <c r="AD225" i="35"/>
  <c r="AD226" i="35"/>
  <c r="AD227" i="35"/>
  <c r="AD228" i="35"/>
  <c r="AD229" i="35"/>
  <c r="AD230" i="35"/>
  <c r="AD231" i="35"/>
  <c r="AD232" i="35"/>
  <c r="AD233" i="35"/>
  <c r="AD234" i="35"/>
  <c r="AD235" i="35"/>
  <c r="AD236" i="35"/>
  <c r="AD237" i="35"/>
  <c r="AD238" i="35"/>
  <c r="AD239" i="35"/>
  <c r="AD240" i="35"/>
  <c r="AD241" i="35"/>
  <c r="AD242" i="35"/>
  <c r="AD243" i="35"/>
  <c r="AD244" i="35"/>
  <c r="AD245" i="35"/>
  <c r="AD246" i="35"/>
  <c r="AD247" i="35"/>
  <c r="AD248" i="35"/>
  <c r="AD249" i="35"/>
  <c r="AD250" i="35"/>
  <c r="AD251" i="35"/>
  <c r="AD252" i="35"/>
  <c r="AD253" i="35"/>
  <c r="AD254" i="35"/>
  <c r="AD255" i="35"/>
  <c r="AD256" i="35"/>
  <c r="AD257" i="35"/>
  <c r="AD258" i="35"/>
  <c r="AD259" i="35"/>
  <c r="AD260" i="35"/>
  <c r="AD261" i="35"/>
  <c r="AD262" i="35"/>
  <c r="AD263" i="35"/>
  <c r="AD264" i="35"/>
  <c r="AD265" i="35"/>
  <c r="AD266" i="35"/>
  <c r="AD267" i="35"/>
  <c r="AD268" i="35"/>
  <c r="AD269" i="35"/>
  <c r="AD270" i="35"/>
  <c r="AD271" i="35"/>
  <c r="AD272" i="35"/>
  <c r="AD273" i="35"/>
  <c r="AD274" i="35"/>
  <c r="AD275" i="35"/>
  <c r="AD276" i="35"/>
  <c r="AD277" i="35"/>
  <c r="AD278" i="35"/>
  <c r="AD279" i="35"/>
  <c r="AD280" i="35"/>
  <c r="AD281" i="35"/>
  <c r="AD282" i="35"/>
  <c r="AD283" i="35"/>
  <c r="AD284" i="35"/>
  <c r="AD285" i="35"/>
  <c r="AD286" i="35"/>
  <c r="AD287" i="35"/>
  <c r="AD288" i="35"/>
  <c r="AD289" i="35"/>
  <c r="AD290" i="35"/>
  <c r="AD291" i="35"/>
  <c r="AD292" i="35"/>
  <c r="AD293" i="35"/>
  <c r="AD294" i="35"/>
  <c r="AD295" i="35"/>
  <c r="AD296" i="35"/>
  <c r="AD297" i="35"/>
  <c r="AD298" i="35"/>
  <c r="AD299" i="35"/>
  <c r="AD300" i="35"/>
  <c r="AD301" i="35"/>
  <c r="AD302" i="35"/>
  <c r="AD303" i="35"/>
  <c r="AD304" i="35"/>
  <c r="AD305" i="35"/>
  <c r="AD306" i="35"/>
  <c r="AD307" i="35"/>
  <c r="AD308" i="35"/>
  <c r="AD309" i="35"/>
  <c r="AD310" i="35"/>
  <c r="AD311" i="35"/>
  <c r="AD312" i="35"/>
  <c r="AD313" i="35"/>
  <c r="AD314" i="35"/>
  <c r="AD315" i="35"/>
  <c r="AD316" i="35"/>
  <c r="AD317" i="35"/>
  <c r="AD318" i="35"/>
  <c r="AD319" i="35"/>
  <c r="AD320" i="35"/>
  <c r="AD321" i="35"/>
  <c r="AD322" i="35"/>
  <c r="AD323" i="35"/>
  <c r="AD324" i="35"/>
  <c r="AD325" i="35"/>
  <c r="AD326" i="35"/>
  <c r="AD327" i="35"/>
  <c r="AD328" i="35"/>
  <c r="AD329" i="35"/>
  <c r="AD330" i="35"/>
  <c r="AD331" i="35"/>
  <c r="AD332" i="35"/>
  <c r="AD333" i="35"/>
  <c r="AD334" i="35"/>
  <c r="AD335" i="35"/>
  <c r="AD336" i="35"/>
  <c r="AD337" i="35"/>
  <c r="AD338" i="35"/>
  <c r="AD339" i="35"/>
  <c r="AD340" i="35"/>
  <c r="AD341" i="35"/>
  <c r="AD342" i="35"/>
  <c r="AD343" i="35"/>
  <c r="AD344" i="35"/>
  <c r="AD345" i="35"/>
  <c r="AD346" i="35"/>
  <c r="AD347" i="35"/>
  <c r="AD348" i="35"/>
  <c r="AD349" i="35"/>
  <c r="AD350" i="35"/>
  <c r="AD4" i="35"/>
  <c r="AC5" i="35"/>
  <c r="AC6" i="35"/>
  <c r="AC7" i="35"/>
  <c r="AC8" i="35"/>
  <c r="AC9" i="35"/>
  <c r="AC10" i="35"/>
  <c r="AC11" i="35"/>
  <c r="AC12" i="35"/>
  <c r="AC13" i="35"/>
  <c r="AC14" i="35"/>
  <c r="AC15" i="35"/>
  <c r="AC16" i="35"/>
  <c r="AC17" i="35"/>
  <c r="AC18" i="35"/>
  <c r="AC19" i="35"/>
  <c r="AC20" i="35"/>
  <c r="AC23" i="35"/>
  <c r="AC25" i="35"/>
  <c r="AC26" i="35"/>
  <c r="AC27" i="35"/>
  <c r="AC28" i="35"/>
  <c r="AC29" i="35"/>
  <c r="AC31" i="35"/>
  <c r="AC34" i="35"/>
  <c r="AC36" i="35"/>
  <c r="AC37" i="35"/>
  <c r="AC38" i="35"/>
  <c r="AC39" i="35"/>
  <c r="AC41" i="35"/>
  <c r="AC42" i="35"/>
  <c r="AC43" i="35"/>
  <c r="AC44" i="35"/>
  <c r="AC45" i="35"/>
  <c r="AC46" i="35"/>
  <c r="AC47" i="35"/>
  <c r="AC48" i="35"/>
  <c r="AC49" i="35"/>
  <c r="AC50" i="35"/>
  <c r="AC51" i="35"/>
  <c r="AC52" i="35"/>
  <c r="AC53" i="35"/>
  <c r="AC54" i="35"/>
  <c r="AC55" i="35"/>
  <c r="AC56" i="35"/>
  <c r="AC57" i="35"/>
  <c r="AC58" i="35"/>
  <c r="AC59" i="35"/>
  <c r="AC60" i="35"/>
  <c r="AC61" i="35"/>
  <c r="AC62" i="35"/>
  <c r="AC63" i="35"/>
  <c r="AC64" i="35"/>
  <c r="AC66" i="35"/>
  <c r="AC67" i="35"/>
  <c r="AC68" i="35"/>
  <c r="AC70" i="35"/>
  <c r="AC71" i="35"/>
  <c r="AC72" i="35"/>
  <c r="AC74" i="35"/>
  <c r="AC75" i="35"/>
  <c r="AC76" i="35"/>
  <c r="AC77" i="35"/>
  <c r="AC78" i="35"/>
  <c r="AC79" i="35"/>
  <c r="AC80" i="35"/>
  <c r="AC81" i="35"/>
  <c r="AC82" i="35"/>
  <c r="AC83" i="35"/>
  <c r="AC84" i="35"/>
  <c r="AC85" i="35"/>
  <c r="AC86" i="35"/>
  <c r="AC87" i="35"/>
  <c r="AC88" i="35"/>
  <c r="AC89" i="35"/>
  <c r="AC90" i="35"/>
  <c r="AC91" i="35"/>
  <c r="AC92" i="35"/>
  <c r="AC93" i="35"/>
  <c r="AC94" i="35"/>
  <c r="AC95" i="35"/>
  <c r="AC96" i="35"/>
  <c r="AC97" i="35"/>
  <c r="AC98" i="35"/>
  <c r="AC99" i="35"/>
  <c r="AC103" i="35"/>
  <c r="AC104" i="35"/>
  <c r="AC105" i="35"/>
  <c r="AC106" i="35"/>
  <c r="AC107" i="35"/>
  <c r="AC108" i="35"/>
  <c r="AC109" i="35"/>
  <c r="AC110" i="35"/>
  <c r="AC111" i="35"/>
  <c r="AC112" i="35"/>
  <c r="AC113" i="35"/>
  <c r="AC114" i="35"/>
  <c r="AC115" i="35"/>
  <c r="AC117" i="35"/>
  <c r="AC118" i="35"/>
  <c r="AC119" i="35"/>
  <c r="AC120" i="35"/>
  <c r="AC121" i="35"/>
  <c r="AC122" i="35"/>
  <c r="AC123" i="35"/>
  <c r="AC124" i="35"/>
  <c r="AC125" i="35"/>
  <c r="AC126" i="35"/>
  <c r="AC127" i="35"/>
  <c r="AC128" i="35"/>
  <c r="AC129" i="35"/>
  <c r="AC131" i="35"/>
  <c r="AC132" i="35"/>
  <c r="AC133" i="35"/>
  <c r="AC134" i="35"/>
  <c r="AC136" i="35"/>
  <c r="AC137" i="35"/>
  <c r="AC139" i="35"/>
  <c r="AC140" i="35"/>
  <c r="AC141" i="35"/>
  <c r="AC142" i="35"/>
  <c r="AC143" i="35"/>
  <c r="AC144" i="35"/>
  <c r="AC145" i="35"/>
  <c r="AC146" i="35"/>
  <c r="AC147" i="35"/>
  <c r="AC148" i="35"/>
  <c r="AC150" i="35"/>
  <c r="AC151" i="35"/>
  <c r="AC152" i="35"/>
  <c r="AC153" i="35"/>
  <c r="AC154" i="35"/>
  <c r="AC155" i="35"/>
  <c r="AC156" i="35"/>
  <c r="AC157" i="35"/>
  <c r="AC158" i="35"/>
  <c r="AC160" i="35"/>
  <c r="AC162" i="35"/>
  <c r="AC163" i="35"/>
  <c r="AC164" i="35"/>
  <c r="AC165" i="35"/>
  <c r="AC166" i="35"/>
  <c r="AC167" i="35"/>
  <c r="AC170" i="35"/>
  <c r="AC172" i="35"/>
  <c r="AC173" i="35"/>
  <c r="AC174" i="35"/>
  <c r="AC175" i="35"/>
  <c r="AC176" i="35"/>
  <c r="AC177" i="35"/>
  <c r="AC178" i="35"/>
  <c r="AC179" i="35"/>
  <c r="AC180" i="35"/>
  <c r="AC181" i="35"/>
  <c r="AC182" i="35"/>
  <c r="AC183" i="35"/>
  <c r="AC184" i="35"/>
  <c r="AC185" i="35"/>
  <c r="AC187" i="35"/>
  <c r="AC188" i="35"/>
  <c r="AC189" i="35"/>
  <c r="AC190" i="35"/>
  <c r="AC191" i="35"/>
  <c r="AC192" i="35"/>
  <c r="AC193" i="35"/>
  <c r="AC194" i="35"/>
  <c r="AC195" i="35"/>
  <c r="AC196" i="35"/>
  <c r="AC197" i="35"/>
  <c r="AC198" i="35"/>
  <c r="AC199" i="35"/>
  <c r="AC200" i="35"/>
  <c r="AC202" i="35"/>
  <c r="AC204" i="35"/>
  <c r="AC205" i="35"/>
  <c r="AC206" i="35"/>
  <c r="AC207" i="35"/>
  <c r="AC208" i="35"/>
  <c r="AC209" i="35"/>
  <c r="AC210" i="35"/>
  <c r="AC212" i="35"/>
  <c r="AC213" i="35"/>
  <c r="AC214" i="35"/>
  <c r="AC215" i="35"/>
  <c r="AC216" i="35"/>
  <c r="AC217" i="35"/>
  <c r="AC218" i="35"/>
  <c r="AC219" i="35"/>
  <c r="AC220" i="35"/>
  <c r="AC221" i="35"/>
  <c r="AC222" i="35"/>
  <c r="AC223" i="35"/>
  <c r="AC224" i="35"/>
  <c r="AC225" i="35"/>
  <c r="AC227" i="35"/>
  <c r="AC228" i="35"/>
  <c r="AC230" i="35"/>
  <c r="AC231" i="35"/>
  <c r="AC232" i="35"/>
  <c r="AC233" i="35"/>
  <c r="AC234" i="35"/>
  <c r="AC235" i="35"/>
  <c r="AC236" i="35"/>
  <c r="AC237" i="35"/>
  <c r="AC238" i="35"/>
  <c r="AC239" i="35"/>
  <c r="AC240" i="35"/>
  <c r="AC241" i="35"/>
  <c r="AC242" i="35"/>
  <c r="AC243" i="35"/>
  <c r="AC244" i="35"/>
  <c r="AC246" i="35"/>
  <c r="AC247" i="35"/>
  <c r="AC248" i="35"/>
  <c r="AC249" i="35"/>
  <c r="AC250" i="35"/>
  <c r="AC251" i="35"/>
  <c r="AC252" i="35"/>
  <c r="AC253" i="35"/>
  <c r="AC254" i="35"/>
  <c r="AC255" i="35"/>
  <c r="AC256" i="35"/>
  <c r="AC257" i="35"/>
  <c r="AC258" i="35"/>
  <c r="AC259" i="35"/>
  <c r="AC260" i="35"/>
  <c r="AC261" i="35"/>
  <c r="AC262" i="35"/>
  <c r="AC263" i="35"/>
  <c r="AC264" i="35"/>
  <c r="AC265" i="35"/>
  <c r="AC266" i="35"/>
  <c r="AC267" i="35"/>
  <c r="AC268" i="35"/>
  <c r="AC269" i="35"/>
  <c r="AC270" i="35"/>
  <c r="AC271" i="35"/>
  <c r="AC272" i="35"/>
  <c r="AC273" i="35"/>
  <c r="AC274" i="35"/>
  <c r="AC275" i="35"/>
  <c r="AC276" i="35"/>
  <c r="AC277" i="35"/>
  <c r="AC278" i="35"/>
  <c r="AC279" i="35"/>
  <c r="AC280" i="35"/>
  <c r="AC281" i="35"/>
  <c r="AC282" i="35"/>
  <c r="AC283" i="35"/>
  <c r="AC284" i="35"/>
  <c r="AC285" i="35"/>
  <c r="AC286" i="35"/>
  <c r="AC287" i="35"/>
  <c r="AC288" i="35"/>
  <c r="AC289" i="35"/>
  <c r="AC290" i="35"/>
  <c r="AC291" i="35"/>
  <c r="AC292" i="35"/>
  <c r="AC293" i="35"/>
  <c r="AC294" i="35"/>
  <c r="AC295" i="35"/>
  <c r="AC297" i="35"/>
  <c r="AC298" i="35"/>
  <c r="AC299" i="35"/>
  <c r="AC300" i="35"/>
  <c r="AC301" i="35"/>
  <c r="AC302" i="35"/>
  <c r="AC303" i="35"/>
  <c r="AC304" i="35"/>
  <c r="AC305" i="35"/>
  <c r="AC307" i="35"/>
  <c r="AC308" i="35"/>
  <c r="AC309" i="35"/>
  <c r="AC310" i="35"/>
  <c r="AC311" i="35"/>
  <c r="AC312" i="35"/>
  <c r="AC315" i="35"/>
  <c r="AC316" i="35"/>
  <c r="AC317" i="35"/>
  <c r="AC318" i="35"/>
  <c r="AC319" i="35"/>
  <c r="AC320" i="35"/>
  <c r="AC321" i="35"/>
  <c r="AC322" i="35"/>
  <c r="AC323" i="35"/>
  <c r="AC324" i="35"/>
  <c r="AC325" i="35"/>
  <c r="AC326" i="35"/>
  <c r="AC328" i="35"/>
  <c r="AC329" i="35"/>
  <c r="AC330" i="35"/>
  <c r="AC331" i="35"/>
  <c r="AC332" i="35"/>
  <c r="AC333" i="35"/>
  <c r="AC334" i="35"/>
  <c r="AC335" i="35"/>
  <c r="AC336" i="35"/>
  <c r="AC337" i="35"/>
  <c r="AC338" i="35"/>
  <c r="AC339" i="35"/>
  <c r="AC340" i="35"/>
  <c r="AC341" i="35"/>
  <c r="AC342" i="35"/>
  <c r="AC344" i="35"/>
  <c r="AC345" i="35"/>
  <c r="AC346" i="35"/>
  <c r="AC347" i="35"/>
  <c r="AC348" i="35"/>
  <c r="AC349" i="35"/>
  <c r="AC350" i="35"/>
  <c r="AC4" i="35"/>
  <c r="C7" i="29" l="1"/>
  <c r="O7" i="33" l="1"/>
  <c r="CK343" i="19" l="1"/>
  <c r="CK296" i="19"/>
  <c r="CK229" i="19"/>
  <c r="CK226" i="19"/>
  <c r="CK203" i="19"/>
  <c r="CK201" i="19"/>
  <c r="CK171" i="19"/>
  <c r="CK168" i="19"/>
  <c r="CK161" i="19"/>
  <c r="CK159" i="19"/>
  <c r="CK138" i="19"/>
  <c r="CK130" i="19"/>
  <c r="CK116" i="19"/>
  <c r="CK73" i="19"/>
  <c r="CK69" i="19"/>
  <c r="CK35" i="19"/>
  <c r="CK33" i="19"/>
  <c r="CK32" i="19"/>
  <c r="CK30" i="19"/>
  <c r="CK24" i="19"/>
  <c r="CK22" i="19"/>
  <c r="CK21" i="19"/>
  <c r="CK313" i="19"/>
  <c r="CK245" i="19"/>
  <c r="CK65" i="19"/>
  <c r="CK314" i="19"/>
  <c r="CK186" i="19"/>
  <c r="CK135" i="19"/>
  <c r="CK327" i="19"/>
  <c r="CK149" i="19"/>
  <c r="CK306" i="19"/>
  <c r="CK211" i="19"/>
  <c r="CK102" i="19"/>
  <c r="CK101" i="19"/>
  <c r="CK100" i="19"/>
  <c r="CK40" i="19"/>
  <c r="AC100" i="35" l="1"/>
  <c r="AC100" i="42"/>
  <c r="AC306" i="35"/>
  <c r="AC306" i="42"/>
  <c r="AC186" i="35"/>
  <c r="AC186" i="42"/>
  <c r="AC313" i="35"/>
  <c r="AC313" i="42"/>
  <c r="AC30" i="35"/>
  <c r="AC30" i="42"/>
  <c r="AC69" i="35"/>
  <c r="AC69" i="42"/>
  <c r="AC138" i="35"/>
  <c r="AC138" i="42"/>
  <c r="AC169" i="35"/>
  <c r="AC169" i="42"/>
  <c r="AC226" i="35"/>
  <c r="AC226" i="42"/>
  <c r="AC101" i="35"/>
  <c r="AC101" i="42"/>
  <c r="AC149" i="35"/>
  <c r="AC149" i="42"/>
  <c r="AC314" i="35"/>
  <c r="AC314" i="42"/>
  <c r="AC21" i="35"/>
  <c r="AC21" i="42"/>
  <c r="AC32" i="35"/>
  <c r="AC32" i="42"/>
  <c r="AC73" i="35"/>
  <c r="AC73" i="42"/>
  <c r="AC159" i="35"/>
  <c r="AC159" i="42"/>
  <c r="AC171" i="35"/>
  <c r="AC171" i="42"/>
  <c r="AC229" i="35"/>
  <c r="AC229" i="42"/>
  <c r="AC102" i="35"/>
  <c r="AC102" i="42"/>
  <c r="AC327" i="35"/>
  <c r="AC327" i="42"/>
  <c r="AC65" i="35"/>
  <c r="AC65" i="42"/>
  <c r="AC22" i="35"/>
  <c r="AC22" i="42"/>
  <c r="AC33" i="35"/>
  <c r="AC33" i="42"/>
  <c r="AC116" i="35"/>
  <c r="AC116" i="42"/>
  <c r="AC161" i="35"/>
  <c r="AC161" i="42"/>
  <c r="AC201" i="35"/>
  <c r="AC201" i="42"/>
  <c r="AC296" i="35"/>
  <c r="AC296" i="42"/>
  <c r="AC40" i="35"/>
  <c r="AC40" i="42"/>
  <c r="AC211" i="35"/>
  <c r="AC211" i="42"/>
  <c r="AC135" i="35"/>
  <c r="AC135" i="42"/>
  <c r="AC245" i="35"/>
  <c r="AC245" i="42"/>
  <c r="AC24" i="35"/>
  <c r="AC24" i="42"/>
  <c r="AC35" i="35"/>
  <c r="AC35" i="42"/>
  <c r="AC130" i="35"/>
  <c r="AC130" i="42"/>
  <c r="AC168" i="35"/>
  <c r="AC168" i="42"/>
  <c r="AC203" i="35"/>
  <c r="AC203" i="42"/>
  <c r="AC343" i="35"/>
  <c r="AC343" i="42"/>
  <c r="U333" i="35"/>
  <c r="U322" i="35"/>
  <c r="U311" i="35"/>
  <c r="U276" i="35"/>
  <c r="U273" i="35"/>
  <c r="U260" i="35"/>
  <c r="U251" i="35"/>
  <c r="U250" i="35"/>
  <c r="U249" i="35"/>
  <c r="U247" i="35"/>
  <c r="U213" i="35"/>
  <c r="U155" i="35"/>
  <c r="U154" i="35"/>
  <c r="U143" i="35"/>
  <c r="U133" i="35"/>
  <c r="U131" i="35"/>
  <c r="U120" i="35"/>
  <c r="U114" i="35"/>
  <c r="U113" i="35"/>
  <c r="U110" i="35"/>
  <c r="U109" i="35"/>
  <c r="U108" i="35"/>
  <c r="U78" i="35"/>
  <c r="U72" i="35"/>
  <c r="U70" i="35"/>
  <c r="U60" i="35"/>
  <c r="U51" i="35"/>
  <c r="U44" i="35"/>
  <c r="V300" i="35"/>
  <c r="V285" i="35"/>
  <c r="V276" i="35"/>
  <c r="V210" i="35"/>
  <c r="V181" i="35"/>
  <c r="V155" i="35"/>
  <c r="V131" i="35"/>
  <c r="V82" i="35"/>
  <c r="V70" i="35"/>
  <c r="V12" i="35"/>
  <c r="T342" i="35"/>
  <c r="T339" i="35"/>
  <c r="T333" i="35"/>
  <c r="T322" i="35"/>
  <c r="T311" i="35"/>
  <c r="T300" i="35"/>
  <c r="T295" i="35"/>
  <c r="T294" i="35"/>
  <c r="T285" i="35"/>
  <c r="T284" i="35"/>
  <c r="T276" i="35"/>
  <c r="T273" i="35"/>
  <c r="T260" i="35"/>
  <c r="T251" i="35"/>
  <c r="T250" i="35"/>
  <c r="T249" i="35"/>
  <c r="T247" i="35"/>
  <c r="T213" i="35"/>
  <c r="T210" i="35"/>
  <c r="T181" i="35"/>
  <c r="T179" i="35"/>
  <c r="T166" i="35"/>
  <c r="T164" i="35"/>
  <c r="T155" i="35"/>
  <c r="T154" i="35"/>
  <c r="T143" i="35"/>
  <c r="T133" i="35"/>
  <c r="T131" i="35"/>
  <c r="T120" i="35"/>
  <c r="T114" i="35"/>
  <c r="T113" i="35"/>
  <c r="T110" i="35"/>
  <c r="T109" i="35"/>
  <c r="T108" i="35"/>
  <c r="T102" i="35"/>
  <c r="T101" i="35"/>
  <c r="T100" i="35"/>
  <c r="T93" i="35"/>
  <c r="T90" i="35"/>
  <c r="T82" i="35"/>
  <c r="T81" i="35"/>
  <c r="T78" i="35"/>
  <c r="T72" i="35"/>
  <c r="T70" i="35"/>
  <c r="T60" i="35"/>
  <c r="T51" i="35"/>
  <c r="T44" i="35"/>
  <c r="T38" i="35"/>
  <c r="T12" i="35"/>
  <c r="Z317" i="35"/>
  <c r="Z300" i="35"/>
  <c r="Z285" i="35"/>
  <c r="Z276" i="35"/>
  <c r="Z218" i="35"/>
  <c r="Z210" i="35"/>
  <c r="Z181" i="35"/>
  <c r="Z155" i="35"/>
  <c r="Z131" i="35"/>
  <c r="Z112" i="35"/>
  <c r="Z111" i="35"/>
  <c r="Z82" i="35"/>
  <c r="Z75" i="35"/>
  <c r="Z70" i="35"/>
  <c r="Z12" i="35"/>
  <c r="Y350" i="35"/>
  <c r="X350" i="35"/>
  <c r="W350" i="35"/>
  <c r="V350" i="35"/>
  <c r="U350" i="35"/>
  <c r="T350" i="35"/>
  <c r="S350" i="35"/>
  <c r="Q350" i="35"/>
  <c r="P350" i="35"/>
  <c r="O350" i="35"/>
  <c r="N350" i="35"/>
  <c r="M350" i="35"/>
  <c r="L350" i="35"/>
  <c r="K350" i="35"/>
  <c r="J350" i="35"/>
  <c r="I350" i="35"/>
  <c r="H350" i="35"/>
  <c r="G350" i="35"/>
  <c r="F350" i="35"/>
  <c r="E350" i="35"/>
  <c r="D350" i="35"/>
  <c r="C350" i="35"/>
  <c r="B350" i="35"/>
  <c r="A350" i="35"/>
  <c r="Y349" i="35"/>
  <c r="X349" i="35"/>
  <c r="W349" i="35"/>
  <c r="V349" i="35"/>
  <c r="U349" i="35"/>
  <c r="T349" i="35"/>
  <c r="S349" i="35"/>
  <c r="Q349" i="35"/>
  <c r="P349" i="35"/>
  <c r="O349" i="35"/>
  <c r="N349" i="35"/>
  <c r="M349" i="35"/>
  <c r="L349" i="35"/>
  <c r="K349" i="35"/>
  <c r="J349" i="35"/>
  <c r="I349" i="35"/>
  <c r="H349" i="35"/>
  <c r="G349" i="35"/>
  <c r="F349" i="35"/>
  <c r="E349" i="35"/>
  <c r="D349" i="35"/>
  <c r="C349" i="35"/>
  <c r="B349" i="35"/>
  <c r="A349" i="35"/>
  <c r="Y348" i="35"/>
  <c r="X348" i="35"/>
  <c r="W348" i="35"/>
  <c r="V348" i="35"/>
  <c r="U348" i="35"/>
  <c r="T348" i="35"/>
  <c r="S348" i="35"/>
  <c r="Q348" i="35"/>
  <c r="P348" i="35"/>
  <c r="O348" i="35"/>
  <c r="N348" i="35"/>
  <c r="M348" i="35"/>
  <c r="L348" i="35"/>
  <c r="K348" i="35"/>
  <c r="J348" i="35"/>
  <c r="I348" i="35"/>
  <c r="H348" i="35"/>
  <c r="G348" i="35"/>
  <c r="F348" i="35"/>
  <c r="E348" i="35"/>
  <c r="D348" i="35"/>
  <c r="C348" i="35"/>
  <c r="B348" i="35"/>
  <c r="A348" i="35"/>
  <c r="Y347" i="35"/>
  <c r="X347" i="35"/>
  <c r="W347" i="35"/>
  <c r="V347" i="35"/>
  <c r="U347" i="35"/>
  <c r="T347" i="35"/>
  <c r="S347" i="35"/>
  <c r="Q347" i="35"/>
  <c r="P347" i="35"/>
  <c r="O347" i="35"/>
  <c r="N347" i="35"/>
  <c r="M347" i="35"/>
  <c r="L347" i="35"/>
  <c r="K347" i="35"/>
  <c r="J347" i="35"/>
  <c r="I347" i="35"/>
  <c r="H347" i="35"/>
  <c r="G347" i="35"/>
  <c r="F347" i="35"/>
  <c r="E347" i="35"/>
  <c r="D347" i="35"/>
  <c r="C347" i="35"/>
  <c r="B347" i="35"/>
  <c r="A347" i="35"/>
  <c r="Y346" i="35"/>
  <c r="X346" i="35"/>
  <c r="W346" i="35"/>
  <c r="V346" i="35"/>
  <c r="U346" i="35"/>
  <c r="T346" i="35"/>
  <c r="S346" i="35"/>
  <c r="Q346" i="35"/>
  <c r="P346" i="35"/>
  <c r="O346" i="35"/>
  <c r="N346" i="35"/>
  <c r="M346" i="35"/>
  <c r="L346" i="35"/>
  <c r="K346" i="35"/>
  <c r="J346" i="35"/>
  <c r="I346" i="35"/>
  <c r="H346" i="35"/>
  <c r="G346" i="35"/>
  <c r="F346" i="35"/>
  <c r="E346" i="35"/>
  <c r="D346" i="35"/>
  <c r="C346" i="35"/>
  <c r="B346" i="35"/>
  <c r="A346" i="35"/>
  <c r="Y345" i="35"/>
  <c r="X345" i="35"/>
  <c r="W345" i="35"/>
  <c r="V345" i="35"/>
  <c r="U345" i="35"/>
  <c r="T345" i="35"/>
  <c r="S345" i="35"/>
  <c r="Q345" i="35"/>
  <c r="P345" i="35"/>
  <c r="O345" i="35"/>
  <c r="N345" i="35"/>
  <c r="M345" i="35"/>
  <c r="L345" i="35"/>
  <c r="K345" i="35"/>
  <c r="J345" i="35"/>
  <c r="I345" i="35"/>
  <c r="H345" i="35"/>
  <c r="G345" i="35"/>
  <c r="F345" i="35"/>
  <c r="E345" i="35"/>
  <c r="D345" i="35"/>
  <c r="C345" i="35"/>
  <c r="B345" i="35"/>
  <c r="A345" i="35"/>
  <c r="Y344" i="35"/>
  <c r="X344" i="35"/>
  <c r="W344" i="35"/>
  <c r="V344" i="35"/>
  <c r="U344" i="35"/>
  <c r="T344" i="35"/>
  <c r="S344" i="35"/>
  <c r="Q344" i="35"/>
  <c r="P344" i="35"/>
  <c r="O344" i="35"/>
  <c r="N344" i="35"/>
  <c r="M344" i="35"/>
  <c r="L344" i="35"/>
  <c r="K344" i="35"/>
  <c r="J344" i="35"/>
  <c r="I344" i="35"/>
  <c r="H344" i="35"/>
  <c r="G344" i="35"/>
  <c r="F344" i="35"/>
  <c r="E344" i="35"/>
  <c r="D344" i="35"/>
  <c r="C344" i="35"/>
  <c r="B344" i="35"/>
  <c r="A344" i="35"/>
  <c r="Y343" i="35"/>
  <c r="X343" i="35"/>
  <c r="W343" i="35"/>
  <c r="V343" i="35"/>
  <c r="U343" i="35"/>
  <c r="T343" i="35"/>
  <c r="S343" i="35"/>
  <c r="Q343" i="35"/>
  <c r="P343" i="35"/>
  <c r="O343" i="35"/>
  <c r="N343" i="35"/>
  <c r="M343" i="35"/>
  <c r="L343" i="35"/>
  <c r="K343" i="35"/>
  <c r="J343" i="35"/>
  <c r="I343" i="35"/>
  <c r="H343" i="35"/>
  <c r="G343" i="35"/>
  <c r="F343" i="35"/>
  <c r="E343" i="35"/>
  <c r="D343" i="35"/>
  <c r="C343" i="35"/>
  <c r="B343" i="35"/>
  <c r="A343" i="35"/>
  <c r="Y342" i="35"/>
  <c r="W342" i="35"/>
  <c r="U342" i="35"/>
  <c r="Q342" i="35"/>
  <c r="P342" i="35"/>
  <c r="O342" i="35"/>
  <c r="N342" i="35"/>
  <c r="M342" i="35"/>
  <c r="L342" i="35"/>
  <c r="K342" i="35"/>
  <c r="J342" i="35"/>
  <c r="I342" i="35"/>
  <c r="H342" i="35"/>
  <c r="G342" i="35"/>
  <c r="F342" i="35"/>
  <c r="E342" i="35"/>
  <c r="D342" i="35"/>
  <c r="C342" i="35"/>
  <c r="B342" i="35"/>
  <c r="A342" i="35"/>
  <c r="Y341" i="35"/>
  <c r="X341" i="35"/>
  <c r="W341" i="35"/>
  <c r="V341" i="35"/>
  <c r="U341" i="35"/>
  <c r="T341" i="35"/>
  <c r="S341" i="35"/>
  <c r="Q341" i="35"/>
  <c r="P341" i="35"/>
  <c r="O341" i="35"/>
  <c r="N341" i="35"/>
  <c r="M341" i="35"/>
  <c r="L341" i="35"/>
  <c r="K341" i="35"/>
  <c r="J341" i="35"/>
  <c r="I341" i="35"/>
  <c r="H341" i="35"/>
  <c r="G341" i="35"/>
  <c r="F341" i="35"/>
  <c r="E341" i="35"/>
  <c r="D341" i="35"/>
  <c r="C341" i="35"/>
  <c r="B341" i="35"/>
  <c r="A341" i="35"/>
  <c r="Y340" i="35"/>
  <c r="X340" i="35"/>
  <c r="W340" i="35"/>
  <c r="V340" i="35"/>
  <c r="U340" i="35"/>
  <c r="T340" i="35"/>
  <c r="S340" i="35"/>
  <c r="Q340" i="35"/>
  <c r="P340" i="35"/>
  <c r="O340" i="35"/>
  <c r="N340" i="35"/>
  <c r="M340" i="35"/>
  <c r="L340" i="35"/>
  <c r="K340" i="35"/>
  <c r="J340" i="35"/>
  <c r="I340" i="35"/>
  <c r="H340" i="35"/>
  <c r="G340" i="35"/>
  <c r="F340" i="35"/>
  <c r="E340" i="35"/>
  <c r="D340" i="35"/>
  <c r="C340" i="35"/>
  <c r="B340" i="35"/>
  <c r="A340" i="35"/>
  <c r="Y339" i="35"/>
  <c r="X339" i="35"/>
  <c r="W339" i="35"/>
  <c r="U339" i="35"/>
  <c r="Q339" i="35"/>
  <c r="P339" i="35"/>
  <c r="O339" i="35"/>
  <c r="N339" i="35"/>
  <c r="M339" i="35"/>
  <c r="L339" i="35"/>
  <c r="K339" i="35"/>
  <c r="J339" i="35"/>
  <c r="I339" i="35"/>
  <c r="H339" i="35"/>
  <c r="G339" i="35"/>
  <c r="F339" i="35"/>
  <c r="E339" i="35"/>
  <c r="D339" i="35"/>
  <c r="C339" i="35"/>
  <c r="B339" i="35"/>
  <c r="A339" i="35"/>
  <c r="Y338" i="35"/>
  <c r="X338" i="35"/>
  <c r="W338" i="35"/>
  <c r="V338" i="35"/>
  <c r="U338" i="35"/>
  <c r="T338" i="35"/>
  <c r="S338" i="35"/>
  <c r="Q338" i="35"/>
  <c r="P338" i="35"/>
  <c r="O338" i="35"/>
  <c r="N338" i="35"/>
  <c r="M338" i="35"/>
  <c r="L338" i="35"/>
  <c r="K338" i="35"/>
  <c r="J338" i="35"/>
  <c r="I338" i="35"/>
  <c r="H338" i="35"/>
  <c r="G338" i="35"/>
  <c r="F338" i="35"/>
  <c r="E338" i="35"/>
  <c r="D338" i="35"/>
  <c r="C338" i="35"/>
  <c r="B338" i="35"/>
  <c r="A338" i="35"/>
  <c r="Y337" i="35"/>
  <c r="X337" i="35"/>
  <c r="W337" i="35"/>
  <c r="V337" i="35"/>
  <c r="U337" i="35"/>
  <c r="T337" i="35"/>
  <c r="S337" i="35"/>
  <c r="Q337" i="35"/>
  <c r="P337" i="35"/>
  <c r="O337" i="35"/>
  <c r="N337" i="35"/>
  <c r="M337" i="35"/>
  <c r="L337" i="35"/>
  <c r="K337" i="35"/>
  <c r="J337" i="35"/>
  <c r="I337" i="35"/>
  <c r="H337" i="35"/>
  <c r="G337" i="35"/>
  <c r="F337" i="35"/>
  <c r="E337" i="35"/>
  <c r="D337" i="35"/>
  <c r="C337" i="35"/>
  <c r="B337" i="35"/>
  <c r="A337" i="35"/>
  <c r="Y336" i="35"/>
  <c r="X336" i="35"/>
  <c r="W336" i="35"/>
  <c r="V336" i="35"/>
  <c r="U336" i="35"/>
  <c r="T336" i="35"/>
  <c r="S336" i="35"/>
  <c r="Q336" i="35"/>
  <c r="P336" i="35"/>
  <c r="O336" i="35"/>
  <c r="N336" i="35"/>
  <c r="M336" i="35"/>
  <c r="L336" i="35"/>
  <c r="K336" i="35"/>
  <c r="J336" i="35"/>
  <c r="I336" i="35"/>
  <c r="H336" i="35"/>
  <c r="G336" i="35"/>
  <c r="F336" i="35"/>
  <c r="E336" i="35"/>
  <c r="D336" i="35"/>
  <c r="C336" i="35"/>
  <c r="B336" i="35"/>
  <c r="A336" i="35"/>
  <c r="Y335" i="35"/>
  <c r="X335" i="35"/>
  <c r="W335" i="35"/>
  <c r="V335" i="35"/>
  <c r="U335" i="35"/>
  <c r="T335" i="35"/>
  <c r="S335" i="35"/>
  <c r="Q335" i="35"/>
  <c r="P335" i="35"/>
  <c r="O335" i="35"/>
  <c r="N335" i="35"/>
  <c r="M335" i="35"/>
  <c r="L335" i="35"/>
  <c r="K335" i="35"/>
  <c r="J335" i="35"/>
  <c r="I335" i="35"/>
  <c r="H335" i="35"/>
  <c r="G335" i="35"/>
  <c r="F335" i="35"/>
  <c r="E335" i="35"/>
  <c r="D335" i="35"/>
  <c r="C335" i="35"/>
  <c r="B335" i="35"/>
  <c r="A335" i="35"/>
  <c r="Y334" i="35"/>
  <c r="X334" i="35"/>
  <c r="W334" i="35"/>
  <c r="V334" i="35"/>
  <c r="U334" i="35"/>
  <c r="T334" i="35"/>
  <c r="S334" i="35"/>
  <c r="Q334" i="35"/>
  <c r="P334" i="35"/>
  <c r="O334" i="35"/>
  <c r="N334" i="35"/>
  <c r="M334" i="35"/>
  <c r="L334" i="35"/>
  <c r="K334" i="35"/>
  <c r="J334" i="35"/>
  <c r="I334" i="35"/>
  <c r="H334" i="35"/>
  <c r="G334" i="35"/>
  <c r="F334" i="35"/>
  <c r="E334" i="35"/>
  <c r="D334" i="35"/>
  <c r="C334" i="35"/>
  <c r="B334" i="35"/>
  <c r="A334" i="35"/>
  <c r="Y333" i="35"/>
  <c r="X333" i="35"/>
  <c r="W333" i="35"/>
  <c r="S333" i="35"/>
  <c r="Q333" i="35"/>
  <c r="P333" i="35"/>
  <c r="O333" i="35"/>
  <c r="N333" i="35"/>
  <c r="M333" i="35"/>
  <c r="L333" i="35"/>
  <c r="K333" i="35"/>
  <c r="J333" i="35"/>
  <c r="I333" i="35"/>
  <c r="H333" i="35"/>
  <c r="G333" i="35"/>
  <c r="F333" i="35"/>
  <c r="E333" i="35"/>
  <c r="D333" i="35"/>
  <c r="C333" i="35"/>
  <c r="B333" i="35"/>
  <c r="A333" i="35"/>
  <c r="Y332" i="35"/>
  <c r="X332" i="35"/>
  <c r="W332" i="35"/>
  <c r="V332" i="35"/>
  <c r="U332" i="35"/>
  <c r="T332" i="35"/>
  <c r="S332" i="35"/>
  <c r="Q332" i="35"/>
  <c r="P332" i="35"/>
  <c r="O332" i="35"/>
  <c r="N332" i="35"/>
  <c r="M332" i="35"/>
  <c r="L332" i="35"/>
  <c r="K332" i="35"/>
  <c r="J332" i="35"/>
  <c r="I332" i="35"/>
  <c r="H332" i="35"/>
  <c r="G332" i="35"/>
  <c r="F332" i="35"/>
  <c r="E332" i="35"/>
  <c r="D332" i="35"/>
  <c r="C332" i="35"/>
  <c r="B332" i="35"/>
  <c r="A332" i="35"/>
  <c r="Y331" i="35"/>
  <c r="X331" i="35"/>
  <c r="W331" i="35"/>
  <c r="V331" i="35"/>
  <c r="U331" i="35"/>
  <c r="T331" i="35"/>
  <c r="S331" i="35"/>
  <c r="Q331" i="35"/>
  <c r="P331" i="35"/>
  <c r="O331" i="35"/>
  <c r="N331" i="35"/>
  <c r="M331" i="35"/>
  <c r="L331" i="35"/>
  <c r="K331" i="35"/>
  <c r="J331" i="35"/>
  <c r="I331" i="35"/>
  <c r="H331" i="35"/>
  <c r="G331" i="35"/>
  <c r="F331" i="35"/>
  <c r="E331" i="35"/>
  <c r="D331" i="35"/>
  <c r="C331" i="35"/>
  <c r="B331" i="35"/>
  <c r="A331" i="35"/>
  <c r="Y330" i="35"/>
  <c r="X330" i="35"/>
  <c r="W330" i="35"/>
  <c r="V330" i="35"/>
  <c r="U330" i="35"/>
  <c r="T330" i="35"/>
  <c r="S330" i="35"/>
  <c r="Q330" i="35"/>
  <c r="P330" i="35"/>
  <c r="O330" i="35"/>
  <c r="N330" i="35"/>
  <c r="M330" i="35"/>
  <c r="L330" i="35"/>
  <c r="K330" i="35"/>
  <c r="J330" i="35"/>
  <c r="I330" i="35"/>
  <c r="H330" i="35"/>
  <c r="G330" i="35"/>
  <c r="F330" i="35"/>
  <c r="E330" i="35"/>
  <c r="D330" i="35"/>
  <c r="C330" i="35"/>
  <c r="B330" i="35"/>
  <c r="A330" i="35"/>
  <c r="Y329" i="35"/>
  <c r="X329" i="35"/>
  <c r="W329" i="35"/>
  <c r="V329" i="35"/>
  <c r="U329" i="35"/>
  <c r="T329" i="35"/>
  <c r="S329" i="35"/>
  <c r="Q329" i="35"/>
  <c r="P329" i="35"/>
  <c r="O329" i="35"/>
  <c r="N329" i="35"/>
  <c r="M329" i="35"/>
  <c r="L329" i="35"/>
  <c r="K329" i="35"/>
  <c r="J329" i="35"/>
  <c r="I329" i="35"/>
  <c r="H329" i="35"/>
  <c r="G329" i="35"/>
  <c r="F329" i="35"/>
  <c r="E329" i="35"/>
  <c r="D329" i="35"/>
  <c r="C329" i="35"/>
  <c r="B329" i="35"/>
  <c r="A329" i="35"/>
  <c r="Y328" i="35"/>
  <c r="X328" i="35"/>
  <c r="W328" i="35"/>
  <c r="V328" i="35"/>
  <c r="U328" i="35"/>
  <c r="T328" i="35"/>
  <c r="S328" i="35"/>
  <c r="Q328" i="35"/>
  <c r="P328" i="35"/>
  <c r="O328" i="35"/>
  <c r="N328" i="35"/>
  <c r="M328" i="35"/>
  <c r="L328" i="35"/>
  <c r="K328" i="35"/>
  <c r="J328" i="35"/>
  <c r="I328" i="35"/>
  <c r="H328" i="35"/>
  <c r="G328" i="35"/>
  <c r="F328" i="35"/>
  <c r="E328" i="35"/>
  <c r="D328" i="35"/>
  <c r="C328" i="35"/>
  <c r="B328" i="35"/>
  <c r="A328" i="35"/>
  <c r="Y327" i="35"/>
  <c r="X327" i="35"/>
  <c r="W327" i="35"/>
  <c r="V327" i="35"/>
  <c r="U327" i="35"/>
  <c r="T327" i="35"/>
  <c r="S327" i="35"/>
  <c r="Q327" i="35"/>
  <c r="P327" i="35"/>
  <c r="O327" i="35"/>
  <c r="N327" i="35"/>
  <c r="M327" i="35"/>
  <c r="L327" i="35"/>
  <c r="K327" i="35"/>
  <c r="J327" i="35"/>
  <c r="I327" i="35"/>
  <c r="H327" i="35"/>
  <c r="G327" i="35"/>
  <c r="F327" i="35"/>
  <c r="E327" i="35"/>
  <c r="D327" i="35"/>
  <c r="C327" i="35"/>
  <c r="B327" i="35"/>
  <c r="A327" i="35"/>
  <c r="Y326" i="35"/>
  <c r="X326" i="35"/>
  <c r="W326" i="35"/>
  <c r="V326" i="35"/>
  <c r="U326" i="35"/>
  <c r="T326" i="35"/>
  <c r="S326" i="35"/>
  <c r="Q326" i="35"/>
  <c r="P326" i="35"/>
  <c r="O326" i="35"/>
  <c r="N326" i="35"/>
  <c r="M326" i="35"/>
  <c r="L326" i="35"/>
  <c r="K326" i="35"/>
  <c r="J326" i="35"/>
  <c r="I326" i="35"/>
  <c r="H326" i="35"/>
  <c r="G326" i="35"/>
  <c r="F326" i="35"/>
  <c r="E326" i="35"/>
  <c r="D326" i="35"/>
  <c r="C326" i="35"/>
  <c r="B326" i="35"/>
  <c r="A326" i="35"/>
  <c r="Y325" i="35"/>
  <c r="X325" i="35"/>
  <c r="W325" i="35"/>
  <c r="V325" i="35"/>
  <c r="U325" i="35"/>
  <c r="T325" i="35"/>
  <c r="S325" i="35"/>
  <c r="Q325" i="35"/>
  <c r="P325" i="35"/>
  <c r="O325" i="35"/>
  <c r="N325" i="35"/>
  <c r="M325" i="35"/>
  <c r="L325" i="35"/>
  <c r="K325" i="35"/>
  <c r="J325" i="35"/>
  <c r="I325" i="35"/>
  <c r="H325" i="35"/>
  <c r="G325" i="35"/>
  <c r="F325" i="35"/>
  <c r="E325" i="35"/>
  <c r="D325" i="35"/>
  <c r="C325" i="35"/>
  <c r="B325" i="35"/>
  <c r="A325" i="35"/>
  <c r="Y324" i="35"/>
  <c r="X324" i="35"/>
  <c r="W324" i="35"/>
  <c r="V324" i="35"/>
  <c r="U324" i="35"/>
  <c r="T324" i="35"/>
  <c r="S324" i="35"/>
  <c r="Q324" i="35"/>
  <c r="P324" i="35"/>
  <c r="O324" i="35"/>
  <c r="N324" i="35"/>
  <c r="M324" i="35"/>
  <c r="L324" i="35"/>
  <c r="K324" i="35"/>
  <c r="J324" i="35"/>
  <c r="I324" i="35"/>
  <c r="H324" i="35"/>
  <c r="G324" i="35"/>
  <c r="F324" i="35"/>
  <c r="E324" i="35"/>
  <c r="D324" i="35"/>
  <c r="C324" i="35"/>
  <c r="B324" i="35"/>
  <c r="A324" i="35"/>
  <c r="Y323" i="35"/>
  <c r="X323" i="35"/>
  <c r="W323" i="35"/>
  <c r="V323" i="35"/>
  <c r="U323" i="35"/>
  <c r="T323" i="35"/>
  <c r="S323" i="35"/>
  <c r="Q323" i="35"/>
  <c r="P323" i="35"/>
  <c r="O323" i="35"/>
  <c r="N323" i="35"/>
  <c r="M323" i="35"/>
  <c r="L323" i="35"/>
  <c r="K323" i="35"/>
  <c r="J323" i="35"/>
  <c r="I323" i="35"/>
  <c r="H323" i="35"/>
  <c r="G323" i="35"/>
  <c r="F323" i="35"/>
  <c r="E323" i="35"/>
  <c r="D323" i="35"/>
  <c r="C323" i="35"/>
  <c r="B323" i="35"/>
  <c r="A323" i="35"/>
  <c r="Y322" i="35"/>
  <c r="X322" i="35"/>
  <c r="W322" i="35"/>
  <c r="S322" i="35"/>
  <c r="Q322" i="35"/>
  <c r="P322" i="35"/>
  <c r="O322" i="35"/>
  <c r="N322" i="35"/>
  <c r="M322" i="35"/>
  <c r="L322" i="35"/>
  <c r="K322" i="35"/>
  <c r="J322" i="35"/>
  <c r="I322" i="35"/>
  <c r="H322" i="35"/>
  <c r="G322" i="35"/>
  <c r="F322" i="35"/>
  <c r="E322" i="35"/>
  <c r="D322" i="35"/>
  <c r="C322" i="35"/>
  <c r="B322" i="35"/>
  <c r="A322" i="35"/>
  <c r="Y321" i="35"/>
  <c r="X321" i="35"/>
  <c r="W321" i="35"/>
  <c r="V321" i="35"/>
  <c r="U321" i="35"/>
  <c r="T321" i="35"/>
  <c r="S321" i="35"/>
  <c r="Q321" i="35"/>
  <c r="P321" i="35"/>
  <c r="O321" i="35"/>
  <c r="N321" i="35"/>
  <c r="M321" i="35"/>
  <c r="L321" i="35"/>
  <c r="K321" i="35"/>
  <c r="J321" i="35"/>
  <c r="I321" i="35"/>
  <c r="H321" i="35"/>
  <c r="G321" i="35"/>
  <c r="F321" i="35"/>
  <c r="E321" i="35"/>
  <c r="D321" i="35"/>
  <c r="C321" i="35"/>
  <c r="B321" i="35"/>
  <c r="A321" i="35"/>
  <c r="Y320" i="35"/>
  <c r="X320" i="35"/>
  <c r="W320" i="35"/>
  <c r="V320" i="35"/>
  <c r="U320" i="35"/>
  <c r="T320" i="35"/>
  <c r="S320" i="35"/>
  <c r="Q320" i="35"/>
  <c r="P320" i="35"/>
  <c r="O320" i="35"/>
  <c r="N320" i="35"/>
  <c r="M320" i="35"/>
  <c r="L320" i="35"/>
  <c r="K320" i="35"/>
  <c r="J320" i="35"/>
  <c r="I320" i="35"/>
  <c r="H320" i="35"/>
  <c r="G320" i="35"/>
  <c r="F320" i="35"/>
  <c r="E320" i="35"/>
  <c r="D320" i="35"/>
  <c r="C320" i="35"/>
  <c r="B320" i="35"/>
  <c r="A320" i="35"/>
  <c r="Y319" i="35"/>
  <c r="X319" i="35"/>
  <c r="W319" i="35"/>
  <c r="V319" i="35"/>
  <c r="U319" i="35"/>
  <c r="T319" i="35"/>
  <c r="S319" i="35"/>
  <c r="Q319" i="35"/>
  <c r="P319" i="35"/>
  <c r="O319" i="35"/>
  <c r="N319" i="35"/>
  <c r="M319" i="35"/>
  <c r="L319" i="35"/>
  <c r="K319" i="35"/>
  <c r="J319" i="35"/>
  <c r="I319" i="35"/>
  <c r="H319" i="35"/>
  <c r="G319" i="35"/>
  <c r="F319" i="35"/>
  <c r="E319" i="35"/>
  <c r="D319" i="35"/>
  <c r="C319" i="35"/>
  <c r="B319" i="35"/>
  <c r="A319" i="35"/>
  <c r="Y318" i="35"/>
  <c r="X318" i="35"/>
  <c r="W318" i="35"/>
  <c r="V318" i="35"/>
  <c r="U318" i="35"/>
  <c r="T318" i="35"/>
  <c r="S318" i="35"/>
  <c r="Q318" i="35"/>
  <c r="P318" i="35"/>
  <c r="O318" i="35"/>
  <c r="N318" i="35"/>
  <c r="M318" i="35"/>
  <c r="L318" i="35"/>
  <c r="K318" i="35"/>
  <c r="J318" i="35"/>
  <c r="I318" i="35"/>
  <c r="H318" i="35"/>
  <c r="G318" i="35"/>
  <c r="F318" i="35"/>
  <c r="E318" i="35"/>
  <c r="D318" i="35"/>
  <c r="C318" i="35"/>
  <c r="B318" i="35"/>
  <c r="A318" i="35"/>
  <c r="Y317" i="35"/>
  <c r="X317" i="35"/>
  <c r="W317" i="35"/>
  <c r="V317" i="35"/>
  <c r="U317" i="35"/>
  <c r="T317" i="35"/>
  <c r="S317" i="35"/>
  <c r="Q317" i="35"/>
  <c r="P317" i="35"/>
  <c r="O317" i="35"/>
  <c r="N317" i="35"/>
  <c r="M317" i="35"/>
  <c r="L317" i="35"/>
  <c r="K317" i="35"/>
  <c r="J317" i="35"/>
  <c r="I317" i="35"/>
  <c r="H317" i="35"/>
  <c r="G317" i="35"/>
  <c r="F317" i="35"/>
  <c r="E317" i="35"/>
  <c r="D317" i="35"/>
  <c r="C317" i="35"/>
  <c r="B317" i="35"/>
  <c r="A317" i="35"/>
  <c r="Y316" i="35"/>
  <c r="X316" i="35"/>
  <c r="W316" i="35"/>
  <c r="V316" i="35"/>
  <c r="U316" i="35"/>
  <c r="T316" i="35"/>
  <c r="S316" i="35"/>
  <c r="Q316" i="35"/>
  <c r="P316" i="35"/>
  <c r="O316" i="35"/>
  <c r="N316" i="35"/>
  <c r="M316" i="35"/>
  <c r="L316" i="35"/>
  <c r="K316" i="35"/>
  <c r="J316" i="35"/>
  <c r="I316" i="35"/>
  <c r="H316" i="35"/>
  <c r="G316" i="35"/>
  <c r="F316" i="35"/>
  <c r="E316" i="35"/>
  <c r="D316" i="35"/>
  <c r="C316" i="35"/>
  <c r="B316" i="35"/>
  <c r="A316" i="35"/>
  <c r="Y315" i="35"/>
  <c r="X315" i="35"/>
  <c r="W315" i="35"/>
  <c r="V315" i="35"/>
  <c r="U315" i="35"/>
  <c r="T315" i="35"/>
  <c r="S315" i="35"/>
  <c r="Q315" i="35"/>
  <c r="P315" i="35"/>
  <c r="O315" i="35"/>
  <c r="N315" i="35"/>
  <c r="M315" i="35"/>
  <c r="L315" i="35"/>
  <c r="K315" i="35"/>
  <c r="J315" i="35"/>
  <c r="I315" i="35"/>
  <c r="H315" i="35"/>
  <c r="G315" i="35"/>
  <c r="F315" i="35"/>
  <c r="E315" i="35"/>
  <c r="D315" i="35"/>
  <c r="C315" i="35"/>
  <c r="B315" i="35"/>
  <c r="A315" i="35"/>
  <c r="Y314" i="35"/>
  <c r="X314" i="35"/>
  <c r="W314" i="35"/>
  <c r="V314" i="35"/>
  <c r="T314" i="35"/>
  <c r="S314" i="35"/>
  <c r="Q314" i="35"/>
  <c r="P314" i="35"/>
  <c r="O314" i="35"/>
  <c r="N314" i="35"/>
  <c r="M314" i="35"/>
  <c r="L314" i="35"/>
  <c r="K314" i="35"/>
  <c r="J314" i="35"/>
  <c r="I314" i="35"/>
  <c r="H314" i="35"/>
  <c r="G314" i="35"/>
  <c r="F314" i="35"/>
  <c r="E314" i="35"/>
  <c r="D314" i="35"/>
  <c r="C314" i="35"/>
  <c r="B314" i="35"/>
  <c r="A314" i="35"/>
  <c r="Y313" i="35"/>
  <c r="X313" i="35"/>
  <c r="W313" i="35"/>
  <c r="V313" i="35"/>
  <c r="U313" i="35"/>
  <c r="T313" i="35"/>
  <c r="S313" i="35"/>
  <c r="Q313" i="35"/>
  <c r="P313" i="35"/>
  <c r="O313" i="35"/>
  <c r="N313" i="35"/>
  <c r="M313" i="35"/>
  <c r="L313" i="35"/>
  <c r="K313" i="35"/>
  <c r="J313" i="35"/>
  <c r="I313" i="35"/>
  <c r="H313" i="35"/>
  <c r="G313" i="35"/>
  <c r="F313" i="35"/>
  <c r="E313" i="35"/>
  <c r="D313" i="35"/>
  <c r="C313" i="35"/>
  <c r="B313" i="35"/>
  <c r="A313" i="35"/>
  <c r="Y312" i="35"/>
  <c r="X312" i="35"/>
  <c r="W312" i="35"/>
  <c r="V312" i="35"/>
  <c r="U312" i="35"/>
  <c r="T312" i="35"/>
  <c r="S312" i="35"/>
  <c r="Q312" i="35"/>
  <c r="P312" i="35"/>
  <c r="O312" i="35"/>
  <c r="N312" i="35"/>
  <c r="M312" i="35"/>
  <c r="L312" i="35"/>
  <c r="K312" i="35"/>
  <c r="J312" i="35"/>
  <c r="I312" i="35"/>
  <c r="H312" i="35"/>
  <c r="G312" i="35"/>
  <c r="F312" i="35"/>
  <c r="E312" i="35"/>
  <c r="D312" i="35"/>
  <c r="C312" i="35"/>
  <c r="B312" i="35"/>
  <c r="A312" i="35"/>
  <c r="Y311" i="35"/>
  <c r="X311" i="35"/>
  <c r="W311" i="35"/>
  <c r="S311" i="35"/>
  <c r="Q311" i="35"/>
  <c r="P311" i="35"/>
  <c r="O311" i="35"/>
  <c r="N311" i="35"/>
  <c r="M311" i="35"/>
  <c r="L311" i="35"/>
  <c r="K311" i="35"/>
  <c r="J311" i="35"/>
  <c r="I311" i="35"/>
  <c r="H311" i="35"/>
  <c r="G311" i="35"/>
  <c r="F311" i="35"/>
  <c r="E311" i="35"/>
  <c r="D311" i="35"/>
  <c r="C311" i="35"/>
  <c r="B311" i="35"/>
  <c r="A311" i="35"/>
  <c r="Y310" i="35"/>
  <c r="X310" i="35"/>
  <c r="W310" i="35"/>
  <c r="V310" i="35"/>
  <c r="U310" i="35"/>
  <c r="T310" i="35"/>
  <c r="S310" i="35"/>
  <c r="Q310" i="35"/>
  <c r="P310" i="35"/>
  <c r="O310" i="35"/>
  <c r="N310" i="35"/>
  <c r="M310" i="35"/>
  <c r="L310" i="35"/>
  <c r="K310" i="35"/>
  <c r="J310" i="35"/>
  <c r="I310" i="35"/>
  <c r="H310" i="35"/>
  <c r="G310" i="35"/>
  <c r="F310" i="35"/>
  <c r="E310" i="35"/>
  <c r="D310" i="35"/>
  <c r="C310" i="35"/>
  <c r="B310" i="35"/>
  <c r="A310" i="35"/>
  <c r="Y309" i="35"/>
  <c r="X309" i="35"/>
  <c r="W309" i="35"/>
  <c r="V309" i="35"/>
  <c r="U309" i="35"/>
  <c r="T309" i="35"/>
  <c r="S309" i="35"/>
  <c r="Q309" i="35"/>
  <c r="P309" i="35"/>
  <c r="O309" i="35"/>
  <c r="N309" i="35"/>
  <c r="M309" i="35"/>
  <c r="L309" i="35"/>
  <c r="K309" i="35"/>
  <c r="J309" i="35"/>
  <c r="I309" i="35"/>
  <c r="H309" i="35"/>
  <c r="G309" i="35"/>
  <c r="F309" i="35"/>
  <c r="E309" i="35"/>
  <c r="D309" i="35"/>
  <c r="C309" i="35"/>
  <c r="B309" i="35"/>
  <c r="A309" i="35"/>
  <c r="Y308" i="35"/>
  <c r="X308" i="35"/>
  <c r="W308" i="35"/>
  <c r="V308" i="35"/>
  <c r="U308" i="35"/>
  <c r="T308" i="35"/>
  <c r="S308" i="35"/>
  <c r="Q308" i="35"/>
  <c r="P308" i="35"/>
  <c r="O308" i="35"/>
  <c r="N308" i="35"/>
  <c r="M308" i="35"/>
  <c r="L308" i="35"/>
  <c r="K308" i="35"/>
  <c r="J308" i="35"/>
  <c r="I308" i="35"/>
  <c r="H308" i="35"/>
  <c r="G308" i="35"/>
  <c r="F308" i="35"/>
  <c r="E308" i="35"/>
  <c r="D308" i="35"/>
  <c r="C308" i="35"/>
  <c r="B308" i="35"/>
  <c r="A308" i="35"/>
  <c r="Y307" i="35"/>
  <c r="X307" i="35"/>
  <c r="W307" i="35"/>
  <c r="V307" i="35"/>
  <c r="U307" i="35"/>
  <c r="T307" i="35"/>
  <c r="S307" i="35"/>
  <c r="Q307" i="35"/>
  <c r="P307" i="35"/>
  <c r="O307" i="35"/>
  <c r="N307" i="35"/>
  <c r="M307" i="35"/>
  <c r="L307" i="35"/>
  <c r="K307" i="35"/>
  <c r="J307" i="35"/>
  <c r="I307" i="35"/>
  <c r="H307" i="35"/>
  <c r="G307" i="35"/>
  <c r="F307" i="35"/>
  <c r="E307" i="35"/>
  <c r="D307" i="35"/>
  <c r="C307" i="35"/>
  <c r="B307" i="35"/>
  <c r="A307" i="35"/>
  <c r="Y306" i="35"/>
  <c r="X306" i="35"/>
  <c r="W306" i="35"/>
  <c r="V306" i="35"/>
  <c r="U306" i="35"/>
  <c r="T306" i="35"/>
  <c r="S306" i="35"/>
  <c r="Q306" i="35"/>
  <c r="P306" i="35"/>
  <c r="O306" i="35"/>
  <c r="N306" i="35"/>
  <c r="M306" i="35"/>
  <c r="L306" i="35"/>
  <c r="K306" i="35"/>
  <c r="J306" i="35"/>
  <c r="I306" i="35"/>
  <c r="H306" i="35"/>
  <c r="G306" i="35"/>
  <c r="F306" i="35"/>
  <c r="E306" i="35"/>
  <c r="D306" i="35"/>
  <c r="C306" i="35"/>
  <c r="B306" i="35"/>
  <c r="A306" i="35"/>
  <c r="Y305" i="35"/>
  <c r="X305" i="35"/>
  <c r="W305" i="35"/>
  <c r="V305" i="35"/>
  <c r="U305" i="35"/>
  <c r="T305" i="35"/>
  <c r="S305" i="35"/>
  <c r="Q305" i="35"/>
  <c r="P305" i="35"/>
  <c r="O305" i="35"/>
  <c r="N305" i="35"/>
  <c r="M305" i="35"/>
  <c r="L305" i="35"/>
  <c r="K305" i="35"/>
  <c r="J305" i="35"/>
  <c r="I305" i="35"/>
  <c r="H305" i="35"/>
  <c r="G305" i="35"/>
  <c r="F305" i="35"/>
  <c r="E305" i="35"/>
  <c r="D305" i="35"/>
  <c r="C305" i="35"/>
  <c r="B305" i="35"/>
  <c r="A305" i="35"/>
  <c r="Y304" i="35"/>
  <c r="X304" i="35"/>
  <c r="W304" i="35"/>
  <c r="V304" i="35"/>
  <c r="U304" i="35"/>
  <c r="T304" i="35"/>
  <c r="S304" i="35"/>
  <c r="Q304" i="35"/>
  <c r="P304" i="35"/>
  <c r="O304" i="35"/>
  <c r="N304" i="35"/>
  <c r="M304" i="35"/>
  <c r="L304" i="35"/>
  <c r="K304" i="35"/>
  <c r="J304" i="35"/>
  <c r="I304" i="35"/>
  <c r="H304" i="35"/>
  <c r="G304" i="35"/>
  <c r="F304" i="35"/>
  <c r="E304" i="35"/>
  <c r="D304" i="35"/>
  <c r="C304" i="35"/>
  <c r="B304" i="35"/>
  <c r="A304" i="35"/>
  <c r="Y303" i="35"/>
  <c r="X303" i="35"/>
  <c r="W303" i="35"/>
  <c r="V303" i="35"/>
  <c r="U303" i="35"/>
  <c r="T303" i="35"/>
  <c r="S303" i="35"/>
  <c r="Q303" i="35"/>
  <c r="P303" i="35"/>
  <c r="O303" i="35"/>
  <c r="N303" i="35"/>
  <c r="M303" i="35"/>
  <c r="L303" i="35"/>
  <c r="K303" i="35"/>
  <c r="J303" i="35"/>
  <c r="I303" i="35"/>
  <c r="H303" i="35"/>
  <c r="G303" i="35"/>
  <c r="F303" i="35"/>
  <c r="E303" i="35"/>
  <c r="D303" i="35"/>
  <c r="C303" i="35"/>
  <c r="B303" i="35"/>
  <c r="A303" i="35"/>
  <c r="Y302" i="35"/>
  <c r="X302" i="35"/>
  <c r="W302" i="35"/>
  <c r="V302" i="35"/>
  <c r="U302" i="35"/>
  <c r="T302" i="35"/>
  <c r="S302" i="35"/>
  <c r="Q302" i="35"/>
  <c r="P302" i="35"/>
  <c r="O302" i="35"/>
  <c r="N302" i="35"/>
  <c r="M302" i="35"/>
  <c r="L302" i="35"/>
  <c r="K302" i="35"/>
  <c r="J302" i="35"/>
  <c r="I302" i="35"/>
  <c r="H302" i="35"/>
  <c r="G302" i="35"/>
  <c r="F302" i="35"/>
  <c r="E302" i="35"/>
  <c r="D302" i="35"/>
  <c r="C302" i="35"/>
  <c r="B302" i="35"/>
  <c r="A302" i="35"/>
  <c r="Y301" i="35"/>
  <c r="X301" i="35"/>
  <c r="W301" i="35"/>
  <c r="V301" i="35"/>
  <c r="U301" i="35"/>
  <c r="T301" i="35"/>
  <c r="S301" i="35"/>
  <c r="Q301" i="35"/>
  <c r="P301" i="35"/>
  <c r="O301" i="35"/>
  <c r="N301" i="35"/>
  <c r="M301" i="35"/>
  <c r="L301" i="35"/>
  <c r="K301" i="35"/>
  <c r="J301" i="35"/>
  <c r="I301" i="35"/>
  <c r="H301" i="35"/>
  <c r="G301" i="35"/>
  <c r="F301" i="35"/>
  <c r="E301" i="35"/>
  <c r="D301" i="35"/>
  <c r="C301" i="35"/>
  <c r="B301" i="35"/>
  <c r="A301" i="35"/>
  <c r="Y300" i="35"/>
  <c r="X300" i="35"/>
  <c r="W300" i="35"/>
  <c r="U300" i="35"/>
  <c r="S300" i="35"/>
  <c r="Q300" i="35"/>
  <c r="P300" i="35"/>
  <c r="O300" i="35"/>
  <c r="N300" i="35"/>
  <c r="M300" i="35"/>
  <c r="L300" i="35"/>
  <c r="K300" i="35"/>
  <c r="J300" i="35"/>
  <c r="I300" i="35"/>
  <c r="H300" i="35"/>
  <c r="G300" i="35"/>
  <c r="F300" i="35"/>
  <c r="E300" i="35"/>
  <c r="D300" i="35"/>
  <c r="C300" i="35"/>
  <c r="B300" i="35"/>
  <c r="A300" i="35"/>
  <c r="Y299" i="35"/>
  <c r="X299" i="35"/>
  <c r="W299" i="35"/>
  <c r="V299" i="35"/>
  <c r="U299" i="35"/>
  <c r="T299" i="35"/>
  <c r="S299" i="35"/>
  <c r="Q299" i="35"/>
  <c r="P299" i="35"/>
  <c r="O299" i="35"/>
  <c r="N299" i="35"/>
  <c r="M299" i="35"/>
  <c r="L299" i="35"/>
  <c r="K299" i="35"/>
  <c r="J299" i="35"/>
  <c r="I299" i="35"/>
  <c r="H299" i="35"/>
  <c r="G299" i="35"/>
  <c r="F299" i="35"/>
  <c r="E299" i="35"/>
  <c r="D299" i="35"/>
  <c r="C299" i="35"/>
  <c r="B299" i="35"/>
  <c r="A299" i="35"/>
  <c r="Y298" i="35"/>
  <c r="X298" i="35"/>
  <c r="W298" i="35"/>
  <c r="V298" i="35"/>
  <c r="U298" i="35"/>
  <c r="T298" i="35"/>
  <c r="S298" i="35"/>
  <c r="Q298" i="35"/>
  <c r="P298" i="35"/>
  <c r="O298" i="35"/>
  <c r="N298" i="35"/>
  <c r="M298" i="35"/>
  <c r="L298" i="35"/>
  <c r="K298" i="35"/>
  <c r="J298" i="35"/>
  <c r="I298" i="35"/>
  <c r="H298" i="35"/>
  <c r="G298" i="35"/>
  <c r="F298" i="35"/>
  <c r="E298" i="35"/>
  <c r="D298" i="35"/>
  <c r="C298" i="35"/>
  <c r="B298" i="35"/>
  <c r="A298" i="35"/>
  <c r="Y297" i="35"/>
  <c r="X297" i="35"/>
  <c r="W297" i="35"/>
  <c r="V297" i="35"/>
  <c r="U297" i="35"/>
  <c r="T297" i="35"/>
  <c r="S297" i="35"/>
  <c r="Q297" i="35"/>
  <c r="P297" i="35"/>
  <c r="O297" i="35"/>
  <c r="N297" i="35"/>
  <c r="M297" i="35"/>
  <c r="L297" i="35"/>
  <c r="K297" i="35"/>
  <c r="J297" i="35"/>
  <c r="I297" i="35"/>
  <c r="H297" i="35"/>
  <c r="G297" i="35"/>
  <c r="F297" i="35"/>
  <c r="E297" i="35"/>
  <c r="D297" i="35"/>
  <c r="C297" i="35"/>
  <c r="B297" i="35"/>
  <c r="A297" i="35"/>
  <c r="Y296" i="35"/>
  <c r="X296" i="35"/>
  <c r="W296" i="35"/>
  <c r="V296" i="35"/>
  <c r="U296" i="35"/>
  <c r="T296" i="35"/>
  <c r="S296" i="35"/>
  <c r="Q296" i="35"/>
  <c r="P296" i="35"/>
  <c r="O296" i="35"/>
  <c r="N296" i="35"/>
  <c r="M296" i="35"/>
  <c r="L296" i="35"/>
  <c r="K296" i="35"/>
  <c r="J296" i="35"/>
  <c r="I296" i="35"/>
  <c r="H296" i="35"/>
  <c r="G296" i="35"/>
  <c r="F296" i="35"/>
  <c r="E296" i="35"/>
  <c r="D296" i="35"/>
  <c r="C296" i="35"/>
  <c r="B296" i="35"/>
  <c r="A296" i="35"/>
  <c r="Y295" i="35"/>
  <c r="X295" i="35"/>
  <c r="W295" i="35"/>
  <c r="U295" i="35"/>
  <c r="S295" i="35"/>
  <c r="Q295" i="35"/>
  <c r="P295" i="35"/>
  <c r="O295" i="35"/>
  <c r="N295" i="35"/>
  <c r="M295" i="35"/>
  <c r="L295" i="35"/>
  <c r="K295" i="35"/>
  <c r="J295" i="35"/>
  <c r="I295" i="35"/>
  <c r="H295" i="35"/>
  <c r="G295" i="35"/>
  <c r="F295" i="35"/>
  <c r="E295" i="35"/>
  <c r="D295" i="35"/>
  <c r="C295" i="35"/>
  <c r="B295" i="35"/>
  <c r="A295" i="35"/>
  <c r="Y294" i="35"/>
  <c r="X294" i="35"/>
  <c r="W294" i="35"/>
  <c r="U294" i="35"/>
  <c r="S294" i="35"/>
  <c r="Q294" i="35"/>
  <c r="P294" i="35"/>
  <c r="O294" i="35"/>
  <c r="N294" i="35"/>
  <c r="M294" i="35"/>
  <c r="L294" i="35"/>
  <c r="K294" i="35"/>
  <c r="J294" i="35"/>
  <c r="I294" i="35"/>
  <c r="H294" i="35"/>
  <c r="G294" i="35"/>
  <c r="F294" i="35"/>
  <c r="E294" i="35"/>
  <c r="D294" i="35"/>
  <c r="C294" i="35"/>
  <c r="B294" i="35"/>
  <c r="A294" i="35"/>
  <c r="Y293" i="35"/>
  <c r="X293" i="35"/>
  <c r="W293" i="35"/>
  <c r="U293" i="35"/>
  <c r="T293" i="35"/>
  <c r="S293" i="35"/>
  <c r="Q293" i="35"/>
  <c r="P293" i="35"/>
  <c r="O293" i="35"/>
  <c r="N293" i="35"/>
  <c r="M293" i="35"/>
  <c r="L293" i="35"/>
  <c r="K293" i="35"/>
  <c r="J293" i="35"/>
  <c r="I293" i="35"/>
  <c r="H293" i="35"/>
  <c r="G293" i="35"/>
  <c r="F293" i="35"/>
  <c r="E293" i="35"/>
  <c r="D293" i="35"/>
  <c r="C293" i="35"/>
  <c r="B293" i="35"/>
  <c r="A293" i="35"/>
  <c r="Y292" i="35"/>
  <c r="X292" i="35"/>
  <c r="W292" i="35"/>
  <c r="V292" i="35"/>
  <c r="U292" i="35"/>
  <c r="T292" i="35"/>
  <c r="S292" i="35"/>
  <c r="Q292" i="35"/>
  <c r="P292" i="35"/>
  <c r="O292" i="35"/>
  <c r="N292" i="35"/>
  <c r="M292" i="35"/>
  <c r="L292" i="35"/>
  <c r="K292" i="35"/>
  <c r="J292" i="35"/>
  <c r="I292" i="35"/>
  <c r="H292" i="35"/>
  <c r="G292" i="35"/>
  <c r="F292" i="35"/>
  <c r="E292" i="35"/>
  <c r="D292" i="35"/>
  <c r="C292" i="35"/>
  <c r="B292" i="35"/>
  <c r="A292" i="35"/>
  <c r="Y291" i="35"/>
  <c r="X291" i="35"/>
  <c r="W291" i="35"/>
  <c r="V291" i="35"/>
  <c r="U291" i="35"/>
  <c r="T291" i="35"/>
  <c r="S291" i="35"/>
  <c r="Q291" i="35"/>
  <c r="P291" i="35"/>
  <c r="O291" i="35"/>
  <c r="N291" i="35"/>
  <c r="M291" i="35"/>
  <c r="L291" i="35"/>
  <c r="K291" i="35"/>
  <c r="J291" i="35"/>
  <c r="I291" i="35"/>
  <c r="H291" i="35"/>
  <c r="G291" i="35"/>
  <c r="F291" i="35"/>
  <c r="E291" i="35"/>
  <c r="D291" i="35"/>
  <c r="C291" i="35"/>
  <c r="B291" i="35"/>
  <c r="A291" i="35"/>
  <c r="Y290" i="35"/>
  <c r="X290" i="35"/>
  <c r="W290" i="35"/>
  <c r="V290" i="35"/>
  <c r="U290" i="35"/>
  <c r="T290" i="35"/>
  <c r="S290" i="35"/>
  <c r="Q290" i="35"/>
  <c r="P290" i="35"/>
  <c r="O290" i="35"/>
  <c r="N290" i="35"/>
  <c r="M290" i="35"/>
  <c r="L290" i="35"/>
  <c r="K290" i="35"/>
  <c r="J290" i="35"/>
  <c r="I290" i="35"/>
  <c r="H290" i="35"/>
  <c r="G290" i="35"/>
  <c r="F290" i="35"/>
  <c r="E290" i="35"/>
  <c r="D290" i="35"/>
  <c r="C290" i="35"/>
  <c r="B290" i="35"/>
  <c r="A290" i="35"/>
  <c r="Y289" i="35"/>
  <c r="X289" i="35"/>
  <c r="W289" i="35"/>
  <c r="V289" i="35"/>
  <c r="U289" i="35"/>
  <c r="T289" i="35"/>
  <c r="S289" i="35"/>
  <c r="Q289" i="35"/>
  <c r="P289" i="35"/>
  <c r="O289" i="35"/>
  <c r="N289" i="35"/>
  <c r="M289" i="35"/>
  <c r="L289" i="35"/>
  <c r="K289" i="35"/>
  <c r="J289" i="35"/>
  <c r="I289" i="35"/>
  <c r="H289" i="35"/>
  <c r="G289" i="35"/>
  <c r="F289" i="35"/>
  <c r="E289" i="35"/>
  <c r="D289" i="35"/>
  <c r="C289" i="35"/>
  <c r="B289" i="35"/>
  <c r="A289" i="35"/>
  <c r="Y288" i="35"/>
  <c r="X288" i="35"/>
  <c r="W288" i="35"/>
  <c r="V288" i="35"/>
  <c r="U288" i="35"/>
  <c r="T288" i="35"/>
  <c r="S288" i="35"/>
  <c r="Q288" i="35"/>
  <c r="P288" i="35"/>
  <c r="O288" i="35"/>
  <c r="N288" i="35"/>
  <c r="M288" i="35"/>
  <c r="L288" i="35"/>
  <c r="K288" i="35"/>
  <c r="J288" i="35"/>
  <c r="I288" i="35"/>
  <c r="H288" i="35"/>
  <c r="G288" i="35"/>
  <c r="F288" i="35"/>
  <c r="E288" i="35"/>
  <c r="D288" i="35"/>
  <c r="C288" i="35"/>
  <c r="B288" i="35"/>
  <c r="A288" i="35"/>
  <c r="Y287" i="35"/>
  <c r="X287" i="35"/>
  <c r="W287" i="35"/>
  <c r="V287" i="35"/>
  <c r="U287" i="35"/>
  <c r="T287" i="35"/>
  <c r="S287" i="35"/>
  <c r="Q287" i="35"/>
  <c r="P287" i="35"/>
  <c r="O287" i="35"/>
  <c r="N287" i="35"/>
  <c r="M287" i="35"/>
  <c r="L287" i="35"/>
  <c r="K287" i="35"/>
  <c r="J287" i="35"/>
  <c r="I287" i="35"/>
  <c r="H287" i="35"/>
  <c r="G287" i="35"/>
  <c r="F287" i="35"/>
  <c r="E287" i="35"/>
  <c r="D287" i="35"/>
  <c r="C287" i="35"/>
  <c r="B287" i="35"/>
  <c r="A287" i="35"/>
  <c r="Y286" i="35"/>
  <c r="X286" i="35"/>
  <c r="W286" i="35"/>
  <c r="V286" i="35"/>
  <c r="U286" i="35"/>
  <c r="T286" i="35"/>
  <c r="S286" i="35"/>
  <c r="Q286" i="35"/>
  <c r="P286" i="35"/>
  <c r="O286" i="35"/>
  <c r="N286" i="35"/>
  <c r="M286" i="35"/>
  <c r="L286" i="35"/>
  <c r="K286" i="35"/>
  <c r="J286" i="35"/>
  <c r="I286" i="35"/>
  <c r="H286" i="35"/>
  <c r="G286" i="35"/>
  <c r="F286" i="35"/>
  <c r="E286" i="35"/>
  <c r="D286" i="35"/>
  <c r="C286" i="35"/>
  <c r="B286" i="35"/>
  <c r="A286" i="35"/>
  <c r="Y285" i="35"/>
  <c r="X285" i="35"/>
  <c r="W285" i="35"/>
  <c r="U285" i="35"/>
  <c r="S285" i="35"/>
  <c r="Q285" i="35"/>
  <c r="P285" i="35"/>
  <c r="O285" i="35"/>
  <c r="N285" i="35"/>
  <c r="M285" i="35"/>
  <c r="L285" i="35"/>
  <c r="K285" i="35"/>
  <c r="J285" i="35"/>
  <c r="I285" i="35"/>
  <c r="G285" i="35"/>
  <c r="F285" i="35"/>
  <c r="E285" i="35"/>
  <c r="D285" i="35"/>
  <c r="C285" i="35"/>
  <c r="B285" i="35"/>
  <c r="A285" i="35"/>
  <c r="Y284" i="35"/>
  <c r="X284" i="35"/>
  <c r="W284" i="35"/>
  <c r="U284" i="35"/>
  <c r="S284" i="35"/>
  <c r="Q284" i="35"/>
  <c r="P284" i="35"/>
  <c r="O284" i="35"/>
  <c r="N284" i="35"/>
  <c r="M284" i="35"/>
  <c r="L284" i="35"/>
  <c r="K284" i="35"/>
  <c r="J284" i="35"/>
  <c r="I284" i="35"/>
  <c r="G284" i="35"/>
  <c r="F284" i="35"/>
  <c r="E284" i="35"/>
  <c r="D284" i="35"/>
  <c r="C284" i="35"/>
  <c r="B284" i="35"/>
  <c r="A284" i="35"/>
  <c r="Y283" i="35"/>
  <c r="X283" i="35"/>
  <c r="W283" i="35"/>
  <c r="V283" i="35"/>
  <c r="U283" i="35"/>
  <c r="T283" i="35"/>
  <c r="S283" i="35"/>
  <c r="Q283" i="35"/>
  <c r="P283" i="35"/>
  <c r="O283" i="35"/>
  <c r="N283" i="35"/>
  <c r="M283" i="35"/>
  <c r="L283" i="35"/>
  <c r="K283" i="35"/>
  <c r="J283" i="35"/>
  <c r="I283" i="35"/>
  <c r="H283" i="35"/>
  <c r="G283" i="35"/>
  <c r="F283" i="35"/>
  <c r="E283" i="35"/>
  <c r="D283" i="35"/>
  <c r="C283" i="35"/>
  <c r="B283" i="35"/>
  <c r="A283" i="35"/>
  <c r="Y282" i="35"/>
  <c r="X282" i="35"/>
  <c r="W282" i="35"/>
  <c r="V282" i="35"/>
  <c r="U282" i="35"/>
  <c r="T282" i="35"/>
  <c r="S282" i="35"/>
  <c r="Q282" i="35"/>
  <c r="P282" i="35"/>
  <c r="O282" i="35"/>
  <c r="N282" i="35"/>
  <c r="M282" i="35"/>
  <c r="L282" i="35"/>
  <c r="K282" i="35"/>
  <c r="J282" i="35"/>
  <c r="I282" i="35"/>
  <c r="H282" i="35"/>
  <c r="G282" i="35"/>
  <c r="F282" i="35"/>
  <c r="E282" i="35"/>
  <c r="D282" i="35"/>
  <c r="C282" i="35"/>
  <c r="B282" i="35"/>
  <c r="A282" i="35"/>
  <c r="Y281" i="35"/>
  <c r="X281" i="35"/>
  <c r="W281" i="35"/>
  <c r="V281" i="35"/>
  <c r="U281" i="35"/>
  <c r="T281" i="35"/>
  <c r="S281" i="35"/>
  <c r="Q281" i="35"/>
  <c r="P281" i="35"/>
  <c r="O281" i="35"/>
  <c r="N281" i="35"/>
  <c r="M281" i="35"/>
  <c r="L281" i="35"/>
  <c r="K281" i="35"/>
  <c r="J281" i="35"/>
  <c r="I281" i="35"/>
  <c r="H281" i="35"/>
  <c r="G281" i="35"/>
  <c r="F281" i="35"/>
  <c r="E281" i="35"/>
  <c r="D281" i="35"/>
  <c r="C281" i="35"/>
  <c r="B281" i="35"/>
  <c r="A281" i="35"/>
  <c r="Y280" i="35"/>
  <c r="X280" i="35"/>
  <c r="W280" i="35"/>
  <c r="V280" i="35"/>
  <c r="U280" i="35"/>
  <c r="T280" i="35"/>
  <c r="S280" i="35"/>
  <c r="Q280" i="35"/>
  <c r="P280" i="35"/>
  <c r="O280" i="35"/>
  <c r="N280" i="35"/>
  <c r="M280" i="35"/>
  <c r="L280" i="35"/>
  <c r="K280" i="35"/>
  <c r="J280" i="35"/>
  <c r="I280" i="35"/>
  <c r="H280" i="35"/>
  <c r="G280" i="35"/>
  <c r="F280" i="35"/>
  <c r="E280" i="35"/>
  <c r="D280" i="35"/>
  <c r="C280" i="35"/>
  <c r="B280" i="35"/>
  <c r="A280" i="35"/>
  <c r="Y279" i="35"/>
  <c r="X279" i="35"/>
  <c r="W279" i="35"/>
  <c r="V279" i="35"/>
  <c r="U279" i="35"/>
  <c r="T279" i="35"/>
  <c r="S279" i="35"/>
  <c r="Q279" i="35"/>
  <c r="P279" i="35"/>
  <c r="O279" i="35"/>
  <c r="N279" i="35"/>
  <c r="M279" i="35"/>
  <c r="L279" i="35"/>
  <c r="K279" i="35"/>
  <c r="J279" i="35"/>
  <c r="I279" i="35"/>
  <c r="H279" i="35"/>
  <c r="G279" i="35"/>
  <c r="F279" i="35"/>
  <c r="E279" i="35"/>
  <c r="D279" i="35"/>
  <c r="C279" i="35"/>
  <c r="B279" i="35"/>
  <c r="A279" i="35"/>
  <c r="Y278" i="35"/>
  <c r="X278" i="35"/>
  <c r="W278" i="35"/>
  <c r="V278" i="35"/>
  <c r="U278" i="35"/>
  <c r="T278" i="35"/>
  <c r="S278" i="35"/>
  <c r="Q278" i="35"/>
  <c r="P278" i="35"/>
  <c r="O278" i="35"/>
  <c r="N278" i="35"/>
  <c r="M278" i="35"/>
  <c r="L278" i="35"/>
  <c r="K278" i="35"/>
  <c r="J278" i="35"/>
  <c r="I278" i="35"/>
  <c r="H278" i="35"/>
  <c r="G278" i="35"/>
  <c r="F278" i="35"/>
  <c r="E278" i="35"/>
  <c r="D278" i="35"/>
  <c r="C278" i="35"/>
  <c r="B278" i="35"/>
  <c r="A278" i="35"/>
  <c r="Y277" i="35"/>
  <c r="X277" i="35"/>
  <c r="W277" i="35"/>
  <c r="V277" i="35"/>
  <c r="U277" i="35"/>
  <c r="T277" i="35"/>
  <c r="S277" i="35"/>
  <c r="Q277" i="35"/>
  <c r="P277" i="35"/>
  <c r="O277" i="35"/>
  <c r="N277" i="35"/>
  <c r="M277" i="35"/>
  <c r="L277" i="35"/>
  <c r="K277" i="35"/>
  <c r="J277" i="35"/>
  <c r="I277" i="35"/>
  <c r="H277" i="35"/>
  <c r="G277" i="35"/>
  <c r="F277" i="35"/>
  <c r="E277" i="35"/>
  <c r="D277" i="35"/>
  <c r="C277" i="35"/>
  <c r="B277" i="35"/>
  <c r="A277" i="35"/>
  <c r="Y276" i="35"/>
  <c r="X276" i="35"/>
  <c r="W276" i="35"/>
  <c r="S276" i="35"/>
  <c r="Q276" i="35"/>
  <c r="P276" i="35"/>
  <c r="O276" i="35"/>
  <c r="N276" i="35"/>
  <c r="M276" i="35"/>
  <c r="L276" i="35"/>
  <c r="K276" i="35"/>
  <c r="J276" i="35"/>
  <c r="I276" i="35"/>
  <c r="H276" i="35"/>
  <c r="G276" i="35"/>
  <c r="F276" i="35"/>
  <c r="E276" i="35"/>
  <c r="D276" i="35"/>
  <c r="C276" i="35"/>
  <c r="B276" i="35"/>
  <c r="A276" i="35"/>
  <c r="Y275" i="35"/>
  <c r="X275" i="35"/>
  <c r="W275" i="35"/>
  <c r="V275" i="35"/>
  <c r="U275" i="35"/>
  <c r="T275" i="35"/>
  <c r="S275" i="35"/>
  <c r="Q275" i="35"/>
  <c r="P275" i="35"/>
  <c r="O275" i="35"/>
  <c r="N275" i="35"/>
  <c r="M275" i="35"/>
  <c r="L275" i="35"/>
  <c r="K275" i="35"/>
  <c r="J275" i="35"/>
  <c r="I275" i="35"/>
  <c r="H275" i="35"/>
  <c r="G275" i="35"/>
  <c r="F275" i="35"/>
  <c r="E275" i="35"/>
  <c r="D275" i="35"/>
  <c r="C275" i="35"/>
  <c r="B275" i="35"/>
  <c r="A275" i="35"/>
  <c r="Y274" i="35"/>
  <c r="X274" i="35"/>
  <c r="W274" i="35"/>
  <c r="V274" i="35"/>
  <c r="U274" i="35"/>
  <c r="T274" i="35"/>
  <c r="S274" i="35"/>
  <c r="Q274" i="35"/>
  <c r="P274" i="35"/>
  <c r="O274" i="35"/>
  <c r="N274" i="35"/>
  <c r="M274" i="35"/>
  <c r="L274" i="35"/>
  <c r="K274" i="35"/>
  <c r="J274" i="35"/>
  <c r="I274" i="35"/>
  <c r="H274" i="35"/>
  <c r="G274" i="35"/>
  <c r="F274" i="35"/>
  <c r="E274" i="35"/>
  <c r="D274" i="35"/>
  <c r="C274" i="35"/>
  <c r="B274" i="35"/>
  <c r="A274" i="35"/>
  <c r="Y273" i="35"/>
  <c r="X273" i="35"/>
  <c r="W273" i="35"/>
  <c r="S273" i="35"/>
  <c r="Q273" i="35"/>
  <c r="P273" i="35"/>
  <c r="O273" i="35"/>
  <c r="N273" i="35"/>
  <c r="M273" i="35"/>
  <c r="L273" i="35"/>
  <c r="K273" i="35"/>
  <c r="J273" i="35"/>
  <c r="I273" i="35"/>
  <c r="H273" i="35"/>
  <c r="G273" i="35"/>
  <c r="F273" i="35"/>
  <c r="E273" i="35"/>
  <c r="D273" i="35"/>
  <c r="C273" i="35"/>
  <c r="B273" i="35"/>
  <c r="A273" i="35"/>
  <c r="Y272" i="35"/>
  <c r="X272" i="35"/>
  <c r="W272" i="35"/>
  <c r="V272" i="35"/>
  <c r="U272" i="35"/>
  <c r="T272" i="35"/>
  <c r="S272" i="35"/>
  <c r="Q272" i="35"/>
  <c r="P272" i="35"/>
  <c r="O272" i="35"/>
  <c r="N272" i="35"/>
  <c r="M272" i="35"/>
  <c r="L272" i="35"/>
  <c r="K272" i="35"/>
  <c r="J272" i="35"/>
  <c r="I272" i="35"/>
  <c r="H272" i="35"/>
  <c r="G272" i="35"/>
  <c r="F272" i="35"/>
  <c r="E272" i="35"/>
  <c r="D272" i="35"/>
  <c r="C272" i="35"/>
  <c r="B272" i="35"/>
  <c r="A272" i="35"/>
  <c r="Y271" i="35"/>
  <c r="X271" i="35"/>
  <c r="W271" i="35"/>
  <c r="V271" i="35"/>
  <c r="U271" i="35"/>
  <c r="T271" i="35"/>
  <c r="S271" i="35"/>
  <c r="Q271" i="35"/>
  <c r="P271" i="35"/>
  <c r="O271" i="35"/>
  <c r="N271" i="35"/>
  <c r="M271" i="35"/>
  <c r="L271" i="35"/>
  <c r="K271" i="35"/>
  <c r="J271" i="35"/>
  <c r="I271" i="35"/>
  <c r="H271" i="35"/>
  <c r="G271" i="35"/>
  <c r="F271" i="35"/>
  <c r="E271" i="35"/>
  <c r="D271" i="35"/>
  <c r="C271" i="35"/>
  <c r="B271" i="35"/>
  <c r="A271" i="35"/>
  <c r="Y270" i="35"/>
  <c r="X270" i="35"/>
  <c r="W270" i="35"/>
  <c r="V270" i="35"/>
  <c r="U270" i="35"/>
  <c r="T270" i="35"/>
  <c r="S270" i="35"/>
  <c r="Q270" i="35"/>
  <c r="P270" i="35"/>
  <c r="O270" i="35"/>
  <c r="N270" i="35"/>
  <c r="M270" i="35"/>
  <c r="L270" i="35"/>
  <c r="K270" i="35"/>
  <c r="J270" i="35"/>
  <c r="I270" i="35"/>
  <c r="H270" i="35"/>
  <c r="G270" i="35"/>
  <c r="F270" i="35"/>
  <c r="E270" i="35"/>
  <c r="D270" i="35"/>
  <c r="C270" i="35"/>
  <c r="B270" i="35"/>
  <c r="A270" i="35"/>
  <c r="Y269" i="35"/>
  <c r="X269" i="35"/>
  <c r="W269" i="35"/>
  <c r="V269" i="35"/>
  <c r="U269" i="35"/>
  <c r="T269" i="35"/>
  <c r="S269" i="35"/>
  <c r="Q269" i="35"/>
  <c r="P269" i="35"/>
  <c r="O269" i="35"/>
  <c r="N269" i="35"/>
  <c r="M269" i="35"/>
  <c r="L269" i="35"/>
  <c r="K269" i="35"/>
  <c r="J269" i="35"/>
  <c r="I269" i="35"/>
  <c r="H269" i="35"/>
  <c r="G269" i="35"/>
  <c r="F269" i="35"/>
  <c r="E269" i="35"/>
  <c r="D269" i="35"/>
  <c r="C269" i="35"/>
  <c r="B269" i="35"/>
  <c r="A269" i="35"/>
  <c r="Y268" i="35"/>
  <c r="X268" i="35"/>
  <c r="W268" i="35"/>
  <c r="V268" i="35"/>
  <c r="U268" i="35"/>
  <c r="T268" i="35"/>
  <c r="S268" i="35"/>
  <c r="Q268" i="35"/>
  <c r="P268" i="35"/>
  <c r="O268" i="35"/>
  <c r="N268" i="35"/>
  <c r="M268" i="35"/>
  <c r="L268" i="35"/>
  <c r="K268" i="35"/>
  <c r="J268" i="35"/>
  <c r="I268" i="35"/>
  <c r="H268" i="35"/>
  <c r="G268" i="35"/>
  <c r="F268" i="35"/>
  <c r="E268" i="35"/>
  <c r="D268" i="35"/>
  <c r="C268" i="35"/>
  <c r="B268" i="35"/>
  <c r="A268" i="35"/>
  <c r="Y267" i="35"/>
  <c r="X267" i="35"/>
  <c r="W267" i="35"/>
  <c r="V267" i="35"/>
  <c r="U267" i="35"/>
  <c r="T267" i="35"/>
  <c r="S267" i="35"/>
  <c r="Q267" i="35"/>
  <c r="P267" i="35"/>
  <c r="O267" i="35"/>
  <c r="N267" i="35"/>
  <c r="M267" i="35"/>
  <c r="L267" i="35"/>
  <c r="K267" i="35"/>
  <c r="J267" i="35"/>
  <c r="I267" i="35"/>
  <c r="H267" i="35"/>
  <c r="G267" i="35"/>
  <c r="F267" i="35"/>
  <c r="E267" i="35"/>
  <c r="D267" i="35"/>
  <c r="C267" i="35"/>
  <c r="B267" i="35"/>
  <c r="A267" i="35"/>
  <c r="Y266" i="35"/>
  <c r="X266" i="35"/>
  <c r="W266" i="35"/>
  <c r="V266" i="35"/>
  <c r="T266" i="35"/>
  <c r="S266" i="35"/>
  <c r="Q266" i="35"/>
  <c r="P266" i="35"/>
  <c r="O266" i="35"/>
  <c r="N266" i="35"/>
  <c r="M266" i="35"/>
  <c r="L266" i="35"/>
  <c r="K266" i="35"/>
  <c r="J266" i="35"/>
  <c r="I266" i="35"/>
  <c r="H266" i="35"/>
  <c r="G266" i="35"/>
  <c r="F266" i="35"/>
  <c r="E266" i="35"/>
  <c r="D266" i="35"/>
  <c r="C266" i="35"/>
  <c r="B266" i="35"/>
  <c r="A266" i="35"/>
  <c r="Y265" i="35"/>
  <c r="X265" i="35"/>
  <c r="W265" i="35"/>
  <c r="V265" i="35"/>
  <c r="U265" i="35"/>
  <c r="T265" i="35"/>
  <c r="S265" i="35"/>
  <c r="Q265" i="35"/>
  <c r="P265" i="35"/>
  <c r="O265" i="35"/>
  <c r="N265" i="35"/>
  <c r="M265" i="35"/>
  <c r="L265" i="35"/>
  <c r="K265" i="35"/>
  <c r="J265" i="35"/>
  <c r="I265" i="35"/>
  <c r="H265" i="35"/>
  <c r="G265" i="35"/>
  <c r="F265" i="35"/>
  <c r="E265" i="35"/>
  <c r="D265" i="35"/>
  <c r="C265" i="35"/>
  <c r="B265" i="35"/>
  <c r="A265" i="35"/>
  <c r="Y264" i="35"/>
  <c r="X264" i="35"/>
  <c r="W264" i="35"/>
  <c r="V264" i="35"/>
  <c r="U264" i="35"/>
  <c r="T264" i="35"/>
  <c r="S264" i="35"/>
  <c r="Q264" i="35"/>
  <c r="P264" i="35"/>
  <c r="O264" i="35"/>
  <c r="N264" i="35"/>
  <c r="M264" i="35"/>
  <c r="L264" i="35"/>
  <c r="K264" i="35"/>
  <c r="J264" i="35"/>
  <c r="I264" i="35"/>
  <c r="H264" i="35"/>
  <c r="G264" i="35"/>
  <c r="F264" i="35"/>
  <c r="E264" i="35"/>
  <c r="D264" i="35"/>
  <c r="C264" i="35"/>
  <c r="B264" i="35"/>
  <c r="A264" i="35"/>
  <c r="Y263" i="35"/>
  <c r="X263" i="35"/>
  <c r="W263" i="35"/>
  <c r="V263" i="35"/>
  <c r="U263" i="35"/>
  <c r="T263" i="35"/>
  <c r="S263" i="35"/>
  <c r="Q263" i="35"/>
  <c r="P263" i="35"/>
  <c r="O263" i="35"/>
  <c r="N263" i="35"/>
  <c r="M263" i="35"/>
  <c r="L263" i="35"/>
  <c r="K263" i="35"/>
  <c r="J263" i="35"/>
  <c r="I263" i="35"/>
  <c r="H263" i="35"/>
  <c r="G263" i="35"/>
  <c r="F263" i="35"/>
  <c r="E263" i="35"/>
  <c r="D263" i="35"/>
  <c r="C263" i="35"/>
  <c r="B263" i="35"/>
  <c r="A263" i="35"/>
  <c r="Y262" i="35"/>
  <c r="X262" i="35"/>
  <c r="W262" i="35"/>
  <c r="V262" i="35"/>
  <c r="U262" i="35"/>
  <c r="T262" i="35"/>
  <c r="S262" i="35"/>
  <c r="Q262" i="35"/>
  <c r="P262" i="35"/>
  <c r="O262" i="35"/>
  <c r="N262" i="35"/>
  <c r="M262" i="35"/>
  <c r="L262" i="35"/>
  <c r="K262" i="35"/>
  <c r="J262" i="35"/>
  <c r="I262" i="35"/>
  <c r="H262" i="35"/>
  <c r="G262" i="35"/>
  <c r="F262" i="35"/>
  <c r="E262" i="35"/>
  <c r="D262" i="35"/>
  <c r="C262" i="35"/>
  <c r="B262" i="35"/>
  <c r="A262" i="35"/>
  <c r="Y261" i="35"/>
  <c r="X261" i="35"/>
  <c r="W261" i="35"/>
  <c r="V261" i="35"/>
  <c r="U261" i="35"/>
  <c r="T261" i="35"/>
  <c r="S261" i="35"/>
  <c r="Q261" i="35"/>
  <c r="P261" i="35"/>
  <c r="O261" i="35"/>
  <c r="N261" i="35"/>
  <c r="M261" i="35"/>
  <c r="L261" i="35"/>
  <c r="K261" i="35"/>
  <c r="J261" i="35"/>
  <c r="I261" i="35"/>
  <c r="H261" i="35"/>
  <c r="G261" i="35"/>
  <c r="F261" i="35"/>
  <c r="E261" i="35"/>
  <c r="D261" i="35"/>
  <c r="C261" i="35"/>
  <c r="B261" i="35"/>
  <c r="A261" i="35"/>
  <c r="Y260" i="35"/>
  <c r="X260" i="35"/>
  <c r="W260" i="35"/>
  <c r="S260" i="35"/>
  <c r="Q260" i="35"/>
  <c r="P260" i="35"/>
  <c r="O260" i="35"/>
  <c r="N260" i="35"/>
  <c r="M260" i="35"/>
  <c r="L260" i="35"/>
  <c r="K260" i="35"/>
  <c r="J260" i="35"/>
  <c r="I260" i="35"/>
  <c r="H260" i="35"/>
  <c r="G260" i="35"/>
  <c r="F260" i="35"/>
  <c r="E260" i="35"/>
  <c r="D260" i="35"/>
  <c r="C260" i="35"/>
  <c r="B260" i="35"/>
  <c r="A260" i="35"/>
  <c r="Y259" i="35"/>
  <c r="X259" i="35"/>
  <c r="W259" i="35"/>
  <c r="V259" i="35"/>
  <c r="U259" i="35"/>
  <c r="T259" i="35"/>
  <c r="S259" i="35"/>
  <c r="Q259" i="35"/>
  <c r="P259" i="35"/>
  <c r="O259" i="35"/>
  <c r="N259" i="35"/>
  <c r="M259" i="35"/>
  <c r="L259" i="35"/>
  <c r="K259" i="35"/>
  <c r="J259" i="35"/>
  <c r="I259" i="35"/>
  <c r="H259" i="35"/>
  <c r="G259" i="35"/>
  <c r="F259" i="35"/>
  <c r="E259" i="35"/>
  <c r="D259" i="35"/>
  <c r="C259" i="35"/>
  <c r="B259" i="35"/>
  <c r="A259" i="35"/>
  <c r="Y258" i="35"/>
  <c r="X258" i="35"/>
  <c r="W258" i="35"/>
  <c r="V258" i="35"/>
  <c r="U258" i="35"/>
  <c r="T258" i="35"/>
  <c r="S258" i="35"/>
  <c r="Q258" i="35"/>
  <c r="P258" i="35"/>
  <c r="O258" i="35"/>
  <c r="N258" i="35"/>
  <c r="M258" i="35"/>
  <c r="L258" i="35"/>
  <c r="K258" i="35"/>
  <c r="J258" i="35"/>
  <c r="I258" i="35"/>
  <c r="H258" i="35"/>
  <c r="G258" i="35"/>
  <c r="F258" i="35"/>
  <c r="E258" i="35"/>
  <c r="D258" i="35"/>
  <c r="C258" i="35"/>
  <c r="B258" i="35"/>
  <c r="A258" i="35"/>
  <c r="Y257" i="35"/>
  <c r="X257" i="35"/>
  <c r="W257" i="35"/>
  <c r="V257" i="35"/>
  <c r="U257" i="35"/>
  <c r="T257" i="35"/>
  <c r="S257" i="35"/>
  <c r="Q257" i="35"/>
  <c r="P257" i="35"/>
  <c r="O257" i="35"/>
  <c r="N257" i="35"/>
  <c r="M257" i="35"/>
  <c r="L257" i="35"/>
  <c r="K257" i="35"/>
  <c r="J257" i="35"/>
  <c r="I257" i="35"/>
  <c r="H257" i="35"/>
  <c r="G257" i="35"/>
  <c r="F257" i="35"/>
  <c r="E257" i="35"/>
  <c r="D257" i="35"/>
  <c r="C257" i="35"/>
  <c r="B257" i="35"/>
  <c r="A257" i="35"/>
  <c r="Y256" i="35"/>
  <c r="X256" i="35"/>
  <c r="W256" i="35"/>
  <c r="V256" i="35"/>
  <c r="U256" i="35"/>
  <c r="T256" i="35"/>
  <c r="S256" i="35"/>
  <c r="Q256" i="35"/>
  <c r="P256" i="35"/>
  <c r="O256" i="35"/>
  <c r="N256" i="35"/>
  <c r="M256" i="35"/>
  <c r="L256" i="35"/>
  <c r="K256" i="35"/>
  <c r="J256" i="35"/>
  <c r="I256" i="35"/>
  <c r="H256" i="35"/>
  <c r="G256" i="35"/>
  <c r="F256" i="35"/>
  <c r="E256" i="35"/>
  <c r="D256" i="35"/>
  <c r="C256" i="35"/>
  <c r="B256" i="35"/>
  <c r="A256" i="35"/>
  <c r="Y255" i="35"/>
  <c r="X255" i="35"/>
  <c r="W255" i="35"/>
  <c r="V255" i="35"/>
  <c r="T255" i="35"/>
  <c r="S255" i="35"/>
  <c r="Q255" i="35"/>
  <c r="P255" i="35"/>
  <c r="O255" i="35"/>
  <c r="N255" i="35"/>
  <c r="M255" i="35"/>
  <c r="L255" i="35"/>
  <c r="K255" i="35"/>
  <c r="J255" i="35"/>
  <c r="I255" i="35"/>
  <c r="H255" i="35"/>
  <c r="G255" i="35"/>
  <c r="F255" i="35"/>
  <c r="E255" i="35"/>
  <c r="D255" i="35"/>
  <c r="C255" i="35"/>
  <c r="B255" i="35"/>
  <c r="A255" i="35"/>
  <c r="Y254" i="35"/>
  <c r="X254" i="35"/>
  <c r="W254" i="35"/>
  <c r="V254" i="35"/>
  <c r="U254" i="35"/>
  <c r="T254" i="35"/>
  <c r="S254" i="35"/>
  <c r="Q254" i="35"/>
  <c r="P254" i="35"/>
  <c r="O254" i="35"/>
  <c r="N254" i="35"/>
  <c r="M254" i="35"/>
  <c r="L254" i="35"/>
  <c r="K254" i="35"/>
  <c r="J254" i="35"/>
  <c r="I254" i="35"/>
  <c r="H254" i="35"/>
  <c r="G254" i="35"/>
  <c r="F254" i="35"/>
  <c r="E254" i="35"/>
  <c r="D254" i="35"/>
  <c r="C254" i="35"/>
  <c r="B254" i="35"/>
  <c r="A254" i="35"/>
  <c r="Y253" i="35"/>
  <c r="X253" i="35"/>
  <c r="W253" i="35"/>
  <c r="V253" i="35"/>
  <c r="U253" i="35"/>
  <c r="T253" i="35"/>
  <c r="S253" i="35"/>
  <c r="Q253" i="35"/>
  <c r="P253" i="35"/>
  <c r="O253" i="35"/>
  <c r="N253" i="35"/>
  <c r="M253" i="35"/>
  <c r="L253" i="35"/>
  <c r="K253" i="35"/>
  <c r="J253" i="35"/>
  <c r="I253" i="35"/>
  <c r="H253" i="35"/>
  <c r="G253" i="35"/>
  <c r="F253" i="35"/>
  <c r="E253" i="35"/>
  <c r="D253" i="35"/>
  <c r="C253" i="35"/>
  <c r="B253" i="35"/>
  <c r="A253" i="35"/>
  <c r="Y252" i="35"/>
  <c r="X252" i="35"/>
  <c r="W252" i="35"/>
  <c r="V252" i="35"/>
  <c r="T252" i="35"/>
  <c r="S252" i="35"/>
  <c r="Q252" i="35"/>
  <c r="P252" i="35"/>
  <c r="O252" i="35"/>
  <c r="N252" i="35"/>
  <c r="M252" i="35"/>
  <c r="L252" i="35"/>
  <c r="K252" i="35"/>
  <c r="J252" i="35"/>
  <c r="I252" i="35"/>
  <c r="H252" i="35"/>
  <c r="G252" i="35"/>
  <c r="F252" i="35"/>
  <c r="E252" i="35"/>
  <c r="D252" i="35"/>
  <c r="C252" i="35"/>
  <c r="B252" i="35"/>
  <c r="A252" i="35"/>
  <c r="Y251" i="35"/>
  <c r="X251" i="35"/>
  <c r="W251" i="35"/>
  <c r="S251" i="35"/>
  <c r="Q251" i="35"/>
  <c r="P251" i="35"/>
  <c r="O251" i="35"/>
  <c r="N251" i="35"/>
  <c r="M251" i="35"/>
  <c r="L251" i="35"/>
  <c r="K251" i="35"/>
  <c r="J251" i="35"/>
  <c r="I251" i="35"/>
  <c r="H251" i="35"/>
  <c r="G251" i="35"/>
  <c r="F251" i="35"/>
  <c r="E251" i="35"/>
  <c r="D251" i="35"/>
  <c r="C251" i="35"/>
  <c r="B251" i="35"/>
  <c r="A251" i="35"/>
  <c r="Y250" i="35"/>
  <c r="X250" i="35"/>
  <c r="W250" i="35"/>
  <c r="Q250" i="35"/>
  <c r="P250" i="35"/>
  <c r="O250" i="35"/>
  <c r="N250" i="35"/>
  <c r="M250" i="35"/>
  <c r="L250" i="35"/>
  <c r="K250" i="35"/>
  <c r="J250" i="35"/>
  <c r="I250" i="35"/>
  <c r="H250" i="35"/>
  <c r="G250" i="35"/>
  <c r="F250" i="35"/>
  <c r="E250" i="35"/>
  <c r="D250" i="35"/>
  <c r="C250" i="35"/>
  <c r="B250" i="35"/>
  <c r="A250" i="35"/>
  <c r="Y249" i="35"/>
  <c r="X249" i="35"/>
  <c r="W249" i="35"/>
  <c r="Q249" i="35"/>
  <c r="P249" i="35"/>
  <c r="O249" i="35"/>
  <c r="N249" i="35"/>
  <c r="M249" i="35"/>
  <c r="L249" i="35"/>
  <c r="K249" i="35"/>
  <c r="J249" i="35"/>
  <c r="I249" i="35"/>
  <c r="H249" i="35"/>
  <c r="G249" i="35"/>
  <c r="F249" i="35"/>
  <c r="E249" i="35"/>
  <c r="D249" i="35"/>
  <c r="C249" i="35"/>
  <c r="B249" i="35"/>
  <c r="A249" i="35"/>
  <c r="Y248" i="35"/>
  <c r="X248" i="35"/>
  <c r="W248" i="35"/>
  <c r="V248" i="35"/>
  <c r="T248" i="35"/>
  <c r="S248" i="35"/>
  <c r="Q248" i="35"/>
  <c r="P248" i="35"/>
  <c r="O248" i="35"/>
  <c r="N248" i="35"/>
  <c r="M248" i="35"/>
  <c r="L248" i="35"/>
  <c r="K248" i="35"/>
  <c r="J248" i="35"/>
  <c r="I248" i="35"/>
  <c r="H248" i="35"/>
  <c r="G248" i="35"/>
  <c r="F248" i="35"/>
  <c r="E248" i="35"/>
  <c r="D248" i="35"/>
  <c r="C248" i="35"/>
  <c r="B248" i="35"/>
  <c r="A248" i="35"/>
  <c r="Y247" i="35"/>
  <c r="X247" i="35"/>
  <c r="W247" i="35"/>
  <c r="Q247" i="35"/>
  <c r="P247" i="35"/>
  <c r="O247" i="35"/>
  <c r="N247" i="35"/>
  <c r="M247" i="35"/>
  <c r="L247" i="35"/>
  <c r="K247" i="35"/>
  <c r="J247" i="35"/>
  <c r="I247" i="35"/>
  <c r="H247" i="35"/>
  <c r="G247" i="35"/>
  <c r="F247" i="35"/>
  <c r="E247" i="35"/>
  <c r="D247" i="35"/>
  <c r="C247" i="35"/>
  <c r="B247" i="35"/>
  <c r="A247" i="35"/>
  <c r="Y246" i="35"/>
  <c r="X246" i="35"/>
  <c r="W246" i="35"/>
  <c r="V246" i="35"/>
  <c r="T246" i="35"/>
  <c r="S246" i="35"/>
  <c r="Q246" i="35"/>
  <c r="P246" i="35"/>
  <c r="O246" i="35"/>
  <c r="N246" i="35"/>
  <c r="M246" i="35"/>
  <c r="L246" i="35"/>
  <c r="K246" i="35"/>
  <c r="J246" i="35"/>
  <c r="I246" i="35"/>
  <c r="H246" i="35"/>
  <c r="G246" i="35"/>
  <c r="F246" i="35"/>
  <c r="E246" i="35"/>
  <c r="D246" i="35"/>
  <c r="C246" i="35"/>
  <c r="B246" i="35"/>
  <c r="A246" i="35"/>
  <c r="Y245" i="35"/>
  <c r="X245" i="35"/>
  <c r="W245" i="35"/>
  <c r="V245" i="35"/>
  <c r="U245" i="35"/>
  <c r="T245" i="35"/>
  <c r="S245" i="35"/>
  <c r="Q245" i="35"/>
  <c r="P245" i="35"/>
  <c r="O245" i="35"/>
  <c r="N245" i="35"/>
  <c r="M245" i="35"/>
  <c r="L245" i="35"/>
  <c r="K245" i="35"/>
  <c r="J245" i="35"/>
  <c r="I245" i="35"/>
  <c r="H245" i="35"/>
  <c r="G245" i="35"/>
  <c r="F245" i="35"/>
  <c r="E245" i="35"/>
  <c r="D245" i="35"/>
  <c r="C245" i="35"/>
  <c r="B245" i="35"/>
  <c r="A245" i="35"/>
  <c r="Y244" i="35"/>
  <c r="X244" i="35"/>
  <c r="W244" i="35"/>
  <c r="V244" i="35"/>
  <c r="U244" i="35"/>
  <c r="T244" i="35"/>
  <c r="S244" i="35"/>
  <c r="Q244" i="35"/>
  <c r="P244" i="35"/>
  <c r="O244" i="35"/>
  <c r="N244" i="35"/>
  <c r="M244" i="35"/>
  <c r="L244" i="35"/>
  <c r="K244" i="35"/>
  <c r="J244" i="35"/>
  <c r="I244" i="35"/>
  <c r="H244" i="35"/>
  <c r="G244" i="35"/>
  <c r="F244" i="35"/>
  <c r="E244" i="35"/>
  <c r="D244" i="35"/>
  <c r="C244" i="35"/>
  <c r="B244" i="35"/>
  <c r="A244" i="35"/>
  <c r="Y243" i="35"/>
  <c r="X243" i="35"/>
  <c r="W243" i="35"/>
  <c r="V243" i="35"/>
  <c r="U243" i="35"/>
  <c r="T243" i="35"/>
  <c r="S243" i="35"/>
  <c r="Q243" i="35"/>
  <c r="P243" i="35"/>
  <c r="O243" i="35"/>
  <c r="N243" i="35"/>
  <c r="M243" i="35"/>
  <c r="L243" i="35"/>
  <c r="K243" i="35"/>
  <c r="J243" i="35"/>
  <c r="I243" i="35"/>
  <c r="H243" i="35"/>
  <c r="G243" i="35"/>
  <c r="F243" i="35"/>
  <c r="E243" i="35"/>
  <c r="D243" i="35"/>
  <c r="C243" i="35"/>
  <c r="B243" i="35"/>
  <c r="A243" i="35"/>
  <c r="Y242" i="35"/>
  <c r="X242" i="35"/>
  <c r="W242" i="35"/>
  <c r="V242" i="35"/>
  <c r="U242" i="35"/>
  <c r="T242" i="35"/>
  <c r="S242" i="35"/>
  <c r="Q242" i="35"/>
  <c r="P242" i="35"/>
  <c r="O242" i="35"/>
  <c r="N242" i="35"/>
  <c r="M242" i="35"/>
  <c r="L242" i="35"/>
  <c r="K242" i="35"/>
  <c r="J242" i="35"/>
  <c r="I242" i="35"/>
  <c r="H242" i="35"/>
  <c r="G242" i="35"/>
  <c r="F242" i="35"/>
  <c r="E242" i="35"/>
  <c r="D242" i="35"/>
  <c r="C242" i="35"/>
  <c r="B242" i="35"/>
  <c r="A242" i="35"/>
  <c r="Y241" i="35"/>
  <c r="X241" i="35"/>
  <c r="W241" i="35"/>
  <c r="V241" i="35"/>
  <c r="U241" i="35"/>
  <c r="T241" i="35"/>
  <c r="S241" i="35"/>
  <c r="Q241" i="35"/>
  <c r="P241" i="35"/>
  <c r="O241" i="35"/>
  <c r="N241" i="35"/>
  <c r="M241" i="35"/>
  <c r="L241" i="35"/>
  <c r="K241" i="35"/>
  <c r="J241" i="35"/>
  <c r="I241" i="35"/>
  <c r="H241" i="35"/>
  <c r="G241" i="35"/>
  <c r="F241" i="35"/>
  <c r="E241" i="35"/>
  <c r="D241" i="35"/>
  <c r="C241" i="35"/>
  <c r="B241" i="35"/>
  <c r="A241" i="35"/>
  <c r="Y240" i="35"/>
  <c r="X240" i="35"/>
  <c r="W240" i="35"/>
  <c r="V240" i="35"/>
  <c r="U240" i="35"/>
  <c r="T240" i="35"/>
  <c r="S240" i="35"/>
  <c r="Q240" i="35"/>
  <c r="P240" i="35"/>
  <c r="O240" i="35"/>
  <c r="N240" i="35"/>
  <c r="M240" i="35"/>
  <c r="L240" i="35"/>
  <c r="K240" i="35"/>
  <c r="J240" i="35"/>
  <c r="I240" i="35"/>
  <c r="H240" i="35"/>
  <c r="G240" i="35"/>
  <c r="F240" i="35"/>
  <c r="E240" i="35"/>
  <c r="D240" i="35"/>
  <c r="C240" i="35"/>
  <c r="B240" i="35"/>
  <c r="A240" i="35"/>
  <c r="Y239" i="35"/>
  <c r="X239" i="35"/>
  <c r="W239" i="35"/>
  <c r="V239" i="35"/>
  <c r="U239" i="35"/>
  <c r="T239" i="35"/>
  <c r="S239" i="35"/>
  <c r="Q239" i="35"/>
  <c r="P239" i="35"/>
  <c r="O239" i="35"/>
  <c r="N239" i="35"/>
  <c r="M239" i="35"/>
  <c r="L239" i="35"/>
  <c r="K239" i="35"/>
  <c r="J239" i="35"/>
  <c r="I239" i="35"/>
  <c r="H239" i="35"/>
  <c r="G239" i="35"/>
  <c r="F239" i="35"/>
  <c r="E239" i="35"/>
  <c r="D239" i="35"/>
  <c r="C239" i="35"/>
  <c r="B239" i="35"/>
  <c r="A239" i="35"/>
  <c r="Y238" i="35"/>
  <c r="X238" i="35"/>
  <c r="W238" i="35"/>
  <c r="V238" i="35"/>
  <c r="U238" i="35"/>
  <c r="T238" i="35"/>
  <c r="S238" i="35"/>
  <c r="Q238" i="35"/>
  <c r="P238" i="35"/>
  <c r="O238" i="35"/>
  <c r="N238" i="35"/>
  <c r="M238" i="35"/>
  <c r="L238" i="35"/>
  <c r="K238" i="35"/>
  <c r="J238" i="35"/>
  <c r="I238" i="35"/>
  <c r="H238" i="35"/>
  <c r="G238" i="35"/>
  <c r="F238" i="35"/>
  <c r="E238" i="35"/>
  <c r="D238" i="35"/>
  <c r="C238" i="35"/>
  <c r="B238" i="35"/>
  <c r="A238" i="35"/>
  <c r="Y237" i="35"/>
  <c r="X237" i="35"/>
  <c r="W237" i="35"/>
  <c r="V237" i="35"/>
  <c r="U237" i="35"/>
  <c r="T237" i="35"/>
  <c r="S237" i="35"/>
  <c r="Q237" i="35"/>
  <c r="P237" i="35"/>
  <c r="O237" i="35"/>
  <c r="N237" i="35"/>
  <c r="M237" i="35"/>
  <c r="L237" i="35"/>
  <c r="K237" i="35"/>
  <c r="J237" i="35"/>
  <c r="I237" i="35"/>
  <c r="H237" i="35"/>
  <c r="G237" i="35"/>
  <c r="F237" i="35"/>
  <c r="E237" i="35"/>
  <c r="D237" i="35"/>
  <c r="C237" i="35"/>
  <c r="B237" i="35"/>
  <c r="A237" i="35"/>
  <c r="Y236" i="35"/>
  <c r="X236" i="35"/>
  <c r="W236" i="35"/>
  <c r="V236" i="35"/>
  <c r="T236" i="35"/>
  <c r="S236" i="35"/>
  <c r="Q236" i="35"/>
  <c r="P236" i="35"/>
  <c r="O236" i="35"/>
  <c r="N236" i="35"/>
  <c r="M236" i="35"/>
  <c r="L236" i="35"/>
  <c r="K236" i="35"/>
  <c r="J236" i="35"/>
  <c r="I236" i="35"/>
  <c r="H236" i="35"/>
  <c r="G236" i="35"/>
  <c r="F236" i="35"/>
  <c r="E236" i="35"/>
  <c r="D236" i="35"/>
  <c r="C236" i="35"/>
  <c r="B236" i="35"/>
  <c r="A236" i="35"/>
  <c r="Y235" i="35"/>
  <c r="X235" i="35"/>
  <c r="W235" i="35"/>
  <c r="V235" i="35"/>
  <c r="U235" i="35"/>
  <c r="T235" i="35"/>
  <c r="S235" i="35"/>
  <c r="Q235" i="35"/>
  <c r="P235" i="35"/>
  <c r="O235" i="35"/>
  <c r="N235" i="35"/>
  <c r="M235" i="35"/>
  <c r="L235" i="35"/>
  <c r="K235" i="35"/>
  <c r="J235" i="35"/>
  <c r="I235" i="35"/>
  <c r="H235" i="35"/>
  <c r="G235" i="35"/>
  <c r="F235" i="35"/>
  <c r="E235" i="35"/>
  <c r="D235" i="35"/>
  <c r="C235" i="35"/>
  <c r="B235" i="35"/>
  <c r="A235" i="35"/>
  <c r="Y234" i="35"/>
  <c r="X234" i="35"/>
  <c r="W234" i="35"/>
  <c r="V234" i="35"/>
  <c r="U234" i="35"/>
  <c r="T234" i="35"/>
  <c r="S234" i="35"/>
  <c r="Q234" i="35"/>
  <c r="P234" i="35"/>
  <c r="O234" i="35"/>
  <c r="N234" i="35"/>
  <c r="M234" i="35"/>
  <c r="L234" i="35"/>
  <c r="K234" i="35"/>
  <c r="J234" i="35"/>
  <c r="I234" i="35"/>
  <c r="H234" i="35"/>
  <c r="G234" i="35"/>
  <c r="F234" i="35"/>
  <c r="E234" i="35"/>
  <c r="D234" i="35"/>
  <c r="C234" i="35"/>
  <c r="B234" i="35"/>
  <c r="A234" i="35"/>
  <c r="Y233" i="35"/>
  <c r="X233" i="35"/>
  <c r="W233" i="35"/>
  <c r="V233" i="35"/>
  <c r="U233" i="35"/>
  <c r="T233" i="35"/>
  <c r="S233" i="35"/>
  <c r="Q233" i="35"/>
  <c r="P233" i="35"/>
  <c r="O233" i="35"/>
  <c r="N233" i="35"/>
  <c r="M233" i="35"/>
  <c r="L233" i="35"/>
  <c r="K233" i="35"/>
  <c r="J233" i="35"/>
  <c r="I233" i="35"/>
  <c r="H233" i="35"/>
  <c r="G233" i="35"/>
  <c r="F233" i="35"/>
  <c r="E233" i="35"/>
  <c r="D233" i="35"/>
  <c r="C233" i="35"/>
  <c r="B233" i="35"/>
  <c r="A233" i="35"/>
  <c r="Y232" i="35"/>
  <c r="X232" i="35"/>
  <c r="W232" i="35"/>
  <c r="V232" i="35"/>
  <c r="U232" i="35"/>
  <c r="T232" i="35"/>
  <c r="S232" i="35"/>
  <c r="Q232" i="35"/>
  <c r="P232" i="35"/>
  <c r="O232" i="35"/>
  <c r="N232" i="35"/>
  <c r="M232" i="35"/>
  <c r="L232" i="35"/>
  <c r="K232" i="35"/>
  <c r="J232" i="35"/>
  <c r="I232" i="35"/>
  <c r="H232" i="35"/>
  <c r="G232" i="35"/>
  <c r="F232" i="35"/>
  <c r="E232" i="35"/>
  <c r="D232" i="35"/>
  <c r="C232" i="35"/>
  <c r="B232" i="35"/>
  <c r="A232" i="35"/>
  <c r="Y231" i="35"/>
  <c r="X231" i="35"/>
  <c r="W231" i="35"/>
  <c r="V231" i="35"/>
  <c r="U231" i="35"/>
  <c r="T231" i="35"/>
  <c r="S231" i="35"/>
  <c r="Q231" i="35"/>
  <c r="P231" i="35"/>
  <c r="O231" i="35"/>
  <c r="N231" i="35"/>
  <c r="M231" i="35"/>
  <c r="L231" i="35"/>
  <c r="K231" i="35"/>
  <c r="J231" i="35"/>
  <c r="I231" i="35"/>
  <c r="H231" i="35"/>
  <c r="G231" i="35"/>
  <c r="F231" i="35"/>
  <c r="E231" i="35"/>
  <c r="D231" i="35"/>
  <c r="C231" i="35"/>
  <c r="B231" i="35"/>
  <c r="A231" i="35"/>
  <c r="Y230" i="35"/>
  <c r="X230" i="35"/>
  <c r="W230" i="35"/>
  <c r="V230" i="35"/>
  <c r="T230" i="35"/>
  <c r="S230" i="35"/>
  <c r="Q230" i="35"/>
  <c r="P230" i="35"/>
  <c r="O230" i="35"/>
  <c r="N230" i="35"/>
  <c r="M230" i="35"/>
  <c r="L230" i="35"/>
  <c r="K230" i="35"/>
  <c r="J230" i="35"/>
  <c r="I230" i="35"/>
  <c r="H230" i="35"/>
  <c r="G230" i="35"/>
  <c r="F230" i="35"/>
  <c r="E230" i="35"/>
  <c r="D230" i="35"/>
  <c r="C230" i="35"/>
  <c r="B230" i="35"/>
  <c r="A230" i="35"/>
  <c r="Y229" i="35"/>
  <c r="X229" i="35"/>
  <c r="W229" i="35"/>
  <c r="V229" i="35"/>
  <c r="U229" i="35"/>
  <c r="T229" i="35"/>
  <c r="S229" i="35"/>
  <c r="Q229" i="35"/>
  <c r="P229" i="35"/>
  <c r="O229" i="35"/>
  <c r="N229" i="35"/>
  <c r="M229" i="35"/>
  <c r="L229" i="35"/>
  <c r="K229" i="35"/>
  <c r="J229" i="35"/>
  <c r="I229" i="35"/>
  <c r="H229" i="35"/>
  <c r="G229" i="35"/>
  <c r="F229" i="35"/>
  <c r="E229" i="35"/>
  <c r="D229" i="35"/>
  <c r="C229" i="35"/>
  <c r="B229" i="35"/>
  <c r="A229" i="35"/>
  <c r="Y228" i="35"/>
  <c r="X228" i="35"/>
  <c r="W228" i="35"/>
  <c r="V228" i="35"/>
  <c r="U228" i="35"/>
  <c r="T228" i="35"/>
  <c r="S228" i="35"/>
  <c r="Q228" i="35"/>
  <c r="P228" i="35"/>
  <c r="O228" i="35"/>
  <c r="N228" i="35"/>
  <c r="M228" i="35"/>
  <c r="L228" i="35"/>
  <c r="K228" i="35"/>
  <c r="J228" i="35"/>
  <c r="I228" i="35"/>
  <c r="H228" i="35"/>
  <c r="G228" i="35"/>
  <c r="F228" i="35"/>
  <c r="E228" i="35"/>
  <c r="D228" i="35"/>
  <c r="C228" i="35"/>
  <c r="B228" i="35"/>
  <c r="A228" i="35"/>
  <c r="Y227" i="35"/>
  <c r="X227" i="35"/>
  <c r="W227" i="35"/>
  <c r="V227" i="35"/>
  <c r="U227" i="35"/>
  <c r="T227" i="35"/>
  <c r="S227" i="35"/>
  <c r="Q227" i="35"/>
  <c r="P227" i="35"/>
  <c r="O227" i="35"/>
  <c r="N227" i="35"/>
  <c r="M227" i="35"/>
  <c r="L227" i="35"/>
  <c r="K227" i="35"/>
  <c r="J227" i="35"/>
  <c r="I227" i="35"/>
  <c r="H227" i="35"/>
  <c r="G227" i="35"/>
  <c r="F227" i="35"/>
  <c r="E227" i="35"/>
  <c r="D227" i="35"/>
  <c r="C227" i="35"/>
  <c r="B227" i="35"/>
  <c r="A227" i="35"/>
  <c r="Y226" i="35"/>
  <c r="X226" i="35"/>
  <c r="W226" i="35"/>
  <c r="V226" i="35"/>
  <c r="U226" i="35"/>
  <c r="T226" i="35"/>
  <c r="S226" i="35"/>
  <c r="Q226" i="35"/>
  <c r="P226" i="35"/>
  <c r="O226" i="35"/>
  <c r="N226" i="35"/>
  <c r="M226" i="35"/>
  <c r="L226" i="35"/>
  <c r="K226" i="35"/>
  <c r="J226" i="35"/>
  <c r="I226" i="35"/>
  <c r="H226" i="35"/>
  <c r="G226" i="35"/>
  <c r="F226" i="35"/>
  <c r="E226" i="35"/>
  <c r="D226" i="35"/>
  <c r="C226" i="35"/>
  <c r="B226" i="35"/>
  <c r="A226" i="35"/>
  <c r="Y225" i="35"/>
  <c r="X225" i="35"/>
  <c r="W225" i="35"/>
  <c r="V225" i="35"/>
  <c r="U225" i="35"/>
  <c r="T225" i="35"/>
  <c r="S225" i="35"/>
  <c r="Q225" i="35"/>
  <c r="P225" i="35"/>
  <c r="O225" i="35"/>
  <c r="N225" i="35"/>
  <c r="M225" i="35"/>
  <c r="L225" i="35"/>
  <c r="K225" i="35"/>
  <c r="J225" i="35"/>
  <c r="I225" i="35"/>
  <c r="H225" i="35"/>
  <c r="G225" i="35"/>
  <c r="F225" i="35"/>
  <c r="E225" i="35"/>
  <c r="D225" i="35"/>
  <c r="C225" i="35"/>
  <c r="B225" i="35"/>
  <c r="A225" i="35"/>
  <c r="Y224" i="35"/>
  <c r="X224" i="35"/>
  <c r="W224" i="35"/>
  <c r="V224" i="35"/>
  <c r="U224" i="35"/>
  <c r="T224" i="35"/>
  <c r="S224" i="35"/>
  <c r="Q224" i="35"/>
  <c r="P224" i="35"/>
  <c r="O224" i="35"/>
  <c r="N224" i="35"/>
  <c r="M224" i="35"/>
  <c r="L224" i="35"/>
  <c r="K224" i="35"/>
  <c r="J224" i="35"/>
  <c r="I224" i="35"/>
  <c r="H224" i="35"/>
  <c r="G224" i="35"/>
  <c r="F224" i="35"/>
  <c r="E224" i="35"/>
  <c r="D224" i="35"/>
  <c r="C224" i="35"/>
  <c r="B224" i="35"/>
  <c r="A224" i="35"/>
  <c r="Y223" i="35"/>
  <c r="X223" i="35"/>
  <c r="W223" i="35"/>
  <c r="V223" i="35"/>
  <c r="U223" i="35"/>
  <c r="T223" i="35"/>
  <c r="S223" i="35"/>
  <c r="Q223" i="35"/>
  <c r="P223" i="35"/>
  <c r="O223" i="35"/>
  <c r="N223" i="35"/>
  <c r="M223" i="35"/>
  <c r="L223" i="35"/>
  <c r="K223" i="35"/>
  <c r="J223" i="35"/>
  <c r="I223" i="35"/>
  <c r="H223" i="35"/>
  <c r="G223" i="35"/>
  <c r="F223" i="35"/>
  <c r="E223" i="35"/>
  <c r="D223" i="35"/>
  <c r="C223" i="35"/>
  <c r="B223" i="35"/>
  <c r="A223" i="35"/>
  <c r="Y222" i="35"/>
  <c r="X222" i="35"/>
  <c r="W222" i="35"/>
  <c r="V222" i="35"/>
  <c r="U222" i="35"/>
  <c r="T222" i="35"/>
  <c r="S222" i="35"/>
  <c r="Q222" i="35"/>
  <c r="P222" i="35"/>
  <c r="O222" i="35"/>
  <c r="N222" i="35"/>
  <c r="M222" i="35"/>
  <c r="L222" i="35"/>
  <c r="K222" i="35"/>
  <c r="J222" i="35"/>
  <c r="I222" i="35"/>
  <c r="H222" i="35"/>
  <c r="G222" i="35"/>
  <c r="F222" i="35"/>
  <c r="E222" i="35"/>
  <c r="D222" i="35"/>
  <c r="C222" i="35"/>
  <c r="B222" i="35"/>
  <c r="A222" i="35"/>
  <c r="Y221" i="35"/>
  <c r="X221" i="35"/>
  <c r="W221" i="35"/>
  <c r="V221" i="35"/>
  <c r="U221" i="35"/>
  <c r="T221" i="35"/>
  <c r="S221" i="35"/>
  <c r="Q221" i="35"/>
  <c r="P221" i="35"/>
  <c r="O221" i="35"/>
  <c r="N221" i="35"/>
  <c r="M221" i="35"/>
  <c r="L221" i="35"/>
  <c r="K221" i="35"/>
  <c r="J221" i="35"/>
  <c r="I221" i="35"/>
  <c r="H221" i="35"/>
  <c r="G221" i="35"/>
  <c r="F221" i="35"/>
  <c r="E221" i="35"/>
  <c r="D221" i="35"/>
  <c r="C221" i="35"/>
  <c r="B221" i="35"/>
  <c r="A221" i="35"/>
  <c r="Y220" i="35"/>
  <c r="X220" i="35"/>
  <c r="W220" i="35"/>
  <c r="V220" i="35"/>
  <c r="U220" i="35"/>
  <c r="T220" i="35"/>
  <c r="S220" i="35"/>
  <c r="Q220" i="35"/>
  <c r="P220" i="35"/>
  <c r="O220" i="35"/>
  <c r="N220" i="35"/>
  <c r="M220" i="35"/>
  <c r="L220" i="35"/>
  <c r="K220" i="35"/>
  <c r="J220" i="35"/>
  <c r="I220" i="35"/>
  <c r="H220" i="35"/>
  <c r="G220" i="35"/>
  <c r="F220" i="35"/>
  <c r="E220" i="35"/>
  <c r="D220" i="35"/>
  <c r="C220" i="35"/>
  <c r="B220" i="35"/>
  <c r="A220" i="35"/>
  <c r="Y219" i="35"/>
  <c r="X219" i="35"/>
  <c r="W219" i="35"/>
  <c r="V219" i="35"/>
  <c r="U219" i="35"/>
  <c r="T219" i="35"/>
  <c r="S219" i="35"/>
  <c r="Q219" i="35"/>
  <c r="P219" i="35"/>
  <c r="O219" i="35"/>
  <c r="N219" i="35"/>
  <c r="M219" i="35"/>
  <c r="L219" i="35"/>
  <c r="K219" i="35"/>
  <c r="J219" i="35"/>
  <c r="I219" i="35"/>
  <c r="H219" i="35"/>
  <c r="G219" i="35"/>
  <c r="F219" i="35"/>
  <c r="E219" i="35"/>
  <c r="D219" i="35"/>
  <c r="C219" i="35"/>
  <c r="B219" i="35"/>
  <c r="A219" i="35"/>
  <c r="Y218" i="35"/>
  <c r="X218" i="35"/>
  <c r="W218" i="35"/>
  <c r="V218" i="35"/>
  <c r="U218" i="35"/>
  <c r="T218" i="35"/>
  <c r="S218" i="35"/>
  <c r="Q218" i="35"/>
  <c r="P218" i="35"/>
  <c r="O218" i="35"/>
  <c r="N218" i="35"/>
  <c r="M218" i="35"/>
  <c r="L218" i="35"/>
  <c r="K218" i="35"/>
  <c r="J218" i="35"/>
  <c r="I218" i="35"/>
  <c r="H218" i="35"/>
  <c r="G218" i="35"/>
  <c r="F218" i="35"/>
  <c r="E218" i="35"/>
  <c r="D218" i="35"/>
  <c r="C218" i="35"/>
  <c r="B218" i="35"/>
  <c r="A218" i="35"/>
  <c r="Y217" i="35"/>
  <c r="X217" i="35"/>
  <c r="W217" i="35"/>
  <c r="V217" i="35"/>
  <c r="U217" i="35"/>
  <c r="T217" i="35"/>
  <c r="S217" i="35"/>
  <c r="Q217" i="35"/>
  <c r="P217" i="35"/>
  <c r="O217" i="35"/>
  <c r="N217" i="35"/>
  <c r="M217" i="35"/>
  <c r="L217" i="35"/>
  <c r="K217" i="35"/>
  <c r="J217" i="35"/>
  <c r="I217" i="35"/>
  <c r="H217" i="35"/>
  <c r="G217" i="35"/>
  <c r="F217" i="35"/>
  <c r="E217" i="35"/>
  <c r="D217" i="35"/>
  <c r="C217" i="35"/>
  <c r="B217" i="35"/>
  <c r="A217" i="35"/>
  <c r="Y216" i="35"/>
  <c r="X216" i="35"/>
  <c r="W216" i="35"/>
  <c r="V216" i="35"/>
  <c r="U216" i="35"/>
  <c r="T216" i="35"/>
  <c r="S216" i="35"/>
  <c r="Q216" i="35"/>
  <c r="P216" i="35"/>
  <c r="O216" i="35"/>
  <c r="N216" i="35"/>
  <c r="M216" i="35"/>
  <c r="L216" i="35"/>
  <c r="K216" i="35"/>
  <c r="J216" i="35"/>
  <c r="I216" i="35"/>
  <c r="H216" i="35"/>
  <c r="G216" i="35"/>
  <c r="F216" i="35"/>
  <c r="E216" i="35"/>
  <c r="D216" i="35"/>
  <c r="C216" i="35"/>
  <c r="B216" i="35"/>
  <c r="A216" i="35"/>
  <c r="Y215" i="35"/>
  <c r="X215" i="35"/>
  <c r="W215" i="35"/>
  <c r="V215" i="35"/>
  <c r="U215" i="35"/>
  <c r="T215" i="35"/>
  <c r="S215" i="35"/>
  <c r="Q215" i="35"/>
  <c r="P215" i="35"/>
  <c r="O215" i="35"/>
  <c r="N215" i="35"/>
  <c r="M215" i="35"/>
  <c r="L215" i="35"/>
  <c r="K215" i="35"/>
  <c r="J215" i="35"/>
  <c r="I215" i="35"/>
  <c r="H215" i="35"/>
  <c r="G215" i="35"/>
  <c r="F215" i="35"/>
  <c r="E215" i="35"/>
  <c r="D215" i="35"/>
  <c r="C215" i="35"/>
  <c r="B215" i="35"/>
  <c r="A215" i="35"/>
  <c r="Y214" i="35"/>
  <c r="X214" i="35"/>
  <c r="W214" i="35"/>
  <c r="V214" i="35"/>
  <c r="U214" i="35"/>
  <c r="T214" i="35"/>
  <c r="S214" i="35"/>
  <c r="Q214" i="35"/>
  <c r="P214" i="35"/>
  <c r="O214" i="35"/>
  <c r="N214" i="35"/>
  <c r="M214" i="35"/>
  <c r="L214" i="35"/>
  <c r="K214" i="35"/>
  <c r="J214" i="35"/>
  <c r="I214" i="35"/>
  <c r="H214" i="35"/>
  <c r="G214" i="35"/>
  <c r="F214" i="35"/>
  <c r="E214" i="35"/>
  <c r="D214" i="35"/>
  <c r="C214" i="35"/>
  <c r="B214" i="35"/>
  <c r="A214" i="35"/>
  <c r="Y213" i="35"/>
  <c r="X213" i="35"/>
  <c r="W213" i="35"/>
  <c r="S213" i="35"/>
  <c r="Q213" i="35"/>
  <c r="P213" i="35"/>
  <c r="O213" i="35"/>
  <c r="N213" i="35"/>
  <c r="M213" i="35"/>
  <c r="L213" i="35"/>
  <c r="K213" i="35"/>
  <c r="J213" i="35"/>
  <c r="I213" i="35"/>
  <c r="H213" i="35"/>
  <c r="G213" i="35"/>
  <c r="F213" i="35"/>
  <c r="E213" i="35"/>
  <c r="D213" i="35"/>
  <c r="C213" i="35"/>
  <c r="B213" i="35"/>
  <c r="A213" i="35"/>
  <c r="Y212" i="35"/>
  <c r="X212" i="35"/>
  <c r="W212" i="35"/>
  <c r="V212" i="35"/>
  <c r="U212" i="35"/>
  <c r="T212" i="35"/>
  <c r="S212" i="35"/>
  <c r="Q212" i="35"/>
  <c r="P212" i="35"/>
  <c r="O212" i="35"/>
  <c r="N212" i="35"/>
  <c r="M212" i="35"/>
  <c r="L212" i="35"/>
  <c r="K212" i="35"/>
  <c r="J212" i="35"/>
  <c r="I212" i="35"/>
  <c r="H212" i="35"/>
  <c r="G212" i="35"/>
  <c r="F212" i="35"/>
  <c r="E212" i="35"/>
  <c r="D212" i="35"/>
  <c r="C212" i="35"/>
  <c r="B212" i="35"/>
  <c r="A212" i="35"/>
  <c r="Y211" i="35"/>
  <c r="X211" i="35"/>
  <c r="W211" i="35"/>
  <c r="V211" i="35"/>
  <c r="U211" i="35"/>
  <c r="T211" i="35"/>
  <c r="S211" i="35"/>
  <c r="Q211" i="35"/>
  <c r="P211" i="35"/>
  <c r="O211" i="35"/>
  <c r="N211" i="35"/>
  <c r="M211" i="35"/>
  <c r="L211" i="35"/>
  <c r="K211" i="35"/>
  <c r="J211" i="35"/>
  <c r="I211" i="35"/>
  <c r="H211" i="35"/>
  <c r="G211" i="35"/>
  <c r="F211" i="35"/>
  <c r="E211" i="35"/>
  <c r="D211" i="35"/>
  <c r="C211" i="35"/>
  <c r="B211" i="35"/>
  <c r="A211" i="35"/>
  <c r="Y210" i="35"/>
  <c r="X210" i="35"/>
  <c r="W210" i="35"/>
  <c r="U210" i="35"/>
  <c r="S210" i="35"/>
  <c r="Q210" i="35"/>
  <c r="P210" i="35"/>
  <c r="O210" i="35"/>
  <c r="N210" i="35"/>
  <c r="M210" i="35"/>
  <c r="L210" i="35"/>
  <c r="K210" i="35"/>
  <c r="J210" i="35"/>
  <c r="I210" i="35"/>
  <c r="H210" i="35"/>
  <c r="G210" i="35"/>
  <c r="F210" i="35"/>
  <c r="E210" i="35"/>
  <c r="D210" i="35"/>
  <c r="C210" i="35"/>
  <c r="B210" i="35"/>
  <c r="A210" i="35"/>
  <c r="Y209" i="35"/>
  <c r="X209" i="35"/>
  <c r="W209" i="35"/>
  <c r="V209" i="35"/>
  <c r="U209" i="35"/>
  <c r="T209" i="35"/>
  <c r="S209" i="35"/>
  <c r="Q209" i="35"/>
  <c r="P209" i="35"/>
  <c r="O209" i="35"/>
  <c r="N209" i="35"/>
  <c r="M209" i="35"/>
  <c r="L209" i="35"/>
  <c r="K209" i="35"/>
  <c r="J209" i="35"/>
  <c r="I209" i="35"/>
  <c r="H209" i="35"/>
  <c r="G209" i="35"/>
  <c r="F209" i="35"/>
  <c r="E209" i="35"/>
  <c r="D209" i="35"/>
  <c r="C209" i="35"/>
  <c r="B209" i="35"/>
  <c r="A209" i="35"/>
  <c r="Y208" i="35"/>
  <c r="X208" i="35"/>
  <c r="W208" i="35"/>
  <c r="V208" i="35"/>
  <c r="U208" i="35"/>
  <c r="T208" i="35"/>
  <c r="S208" i="35"/>
  <c r="Q208" i="35"/>
  <c r="P208" i="35"/>
  <c r="O208" i="35"/>
  <c r="N208" i="35"/>
  <c r="M208" i="35"/>
  <c r="L208" i="35"/>
  <c r="K208" i="35"/>
  <c r="J208" i="35"/>
  <c r="I208" i="35"/>
  <c r="H208" i="35"/>
  <c r="G208" i="35"/>
  <c r="F208" i="35"/>
  <c r="E208" i="35"/>
  <c r="D208" i="35"/>
  <c r="C208" i="35"/>
  <c r="B208" i="35"/>
  <c r="A208" i="35"/>
  <c r="Y207" i="35"/>
  <c r="X207" i="35"/>
  <c r="W207" i="35"/>
  <c r="V207" i="35"/>
  <c r="T207" i="35"/>
  <c r="S207" i="35"/>
  <c r="Q207" i="35"/>
  <c r="P207" i="35"/>
  <c r="O207" i="35"/>
  <c r="N207" i="35"/>
  <c r="M207" i="35"/>
  <c r="L207" i="35"/>
  <c r="K207" i="35"/>
  <c r="J207" i="35"/>
  <c r="I207" i="35"/>
  <c r="H207" i="35"/>
  <c r="G207" i="35"/>
  <c r="F207" i="35"/>
  <c r="E207" i="35"/>
  <c r="D207" i="35"/>
  <c r="C207" i="35"/>
  <c r="B207" i="35"/>
  <c r="A207" i="35"/>
  <c r="Y206" i="35"/>
  <c r="X206" i="35"/>
  <c r="W206" i="35"/>
  <c r="V206" i="35"/>
  <c r="U206" i="35"/>
  <c r="T206" i="35"/>
  <c r="S206" i="35"/>
  <c r="Q206" i="35"/>
  <c r="P206" i="35"/>
  <c r="O206" i="35"/>
  <c r="N206" i="35"/>
  <c r="M206" i="35"/>
  <c r="L206" i="35"/>
  <c r="K206" i="35"/>
  <c r="J206" i="35"/>
  <c r="I206" i="35"/>
  <c r="H206" i="35"/>
  <c r="G206" i="35"/>
  <c r="F206" i="35"/>
  <c r="E206" i="35"/>
  <c r="D206" i="35"/>
  <c r="C206" i="35"/>
  <c r="B206" i="35"/>
  <c r="A206" i="35"/>
  <c r="Y205" i="35"/>
  <c r="X205" i="35"/>
  <c r="W205" i="35"/>
  <c r="V205" i="35"/>
  <c r="U205" i="35"/>
  <c r="T205" i="35"/>
  <c r="S205" i="35"/>
  <c r="Q205" i="35"/>
  <c r="P205" i="35"/>
  <c r="O205" i="35"/>
  <c r="N205" i="35"/>
  <c r="M205" i="35"/>
  <c r="L205" i="35"/>
  <c r="K205" i="35"/>
  <c r="J205" i="35"/>
  <c r="I205" i="35"/>
  <c r="H205" i="35"/>
  <c r="G205" i="35"/>
  <c r="F205" i="35"/>
  <c r="E205" i="35"/>
  <c r="D205" i="35"/>
  <c r="C205" i="35"/>
  <c r="B205" i="35"/>
  <c r="A205" i="35"/>
  <c r="Y204" i="35"/>
  <c r="X204" i="35"/>
  <c r="W204" i="35"/>
  <c r="V204" i="35"/>
  <c r="U204" i="35"/>
  <c r="T204" i="35"/>
  <c r="S204" i="35"/>
  <c r="Q204" i="35"/>
  <c r="P204" i="35"/>
  <c r="O204" i="35"/>
  <c r="N204" i="35"/>
  <c r="M204" i="35"/>
  <c r="L204" i="35"/>
  <c r="K204" i="35"/>
  <c r="J204" i="35"/>
  <c r="I204" i="35"/>
  <c r="H204" i="35"/>
  <c r="G204" i="35"/>
  <c r="F204" i="35"/>
  <c r="E204" i="35"/>
  <c r="D204" i="35"/>
  <c r="C204" i="35"/>
  <c r="B204" i="35"/>
  <c r="A204" i="35"/>
  <c r="Y203" i="35"/>
  <c r="X203" i="35"/>
  <c r="W203" i="35"/>
  <c r="V203" i="35"/>
  <c r="U203" i="35"/>
  <c r="T203" i="35"/>
  <c r="S203" i="35"/>
  <c r="Q203" i="35"/>
  <c r="P203" i="35"/>
  <c r="O203" i="35"/>
  <c r="N203" i="35"/>
  <c r="M203" i="35"/>
  <c r="L203" i="35"/>
  <c r="K203" i="35"/>
  <c r="J203" i="35"/>
  <c r="I203" i="35"/>
  <c r="H203" i="35"/>
  <c r="G203" i="35"/>
  <c r="F203" i="35"/>
  <c r="E203" i="35"/>
  <c r="D203" i="35"/>
  <c r="C203" i="35"/>
  <c r="B203" i="35"/>
  <c r="A203" i="35"/>
  <c r="Y202" i="35"/>
  <c r="X202" i="35"/>
  <c r="W202" i="35"/>
  <c r="V202" i="35"/>
  <c r="U202" i="35"/>
  <c r="T202" i="35"/>
  <c r="S202" i="35"/>
  <c r="Q202" i="35"/>
  <c r="P202" i="35"/>
  <c r="O202" i="35"/>
  <c r="N202" i="35"/>
  <c r="M202" i="35"/>
  <c r="L202" i="35"/>
  <c r="K202" i="35"/>
  <c r="J202" i="35"/>
  <c r="I202" i="35"/>
  <c r="H202" i="35"/>
  <c r="G202" i="35"/>
  <c r="F202" i="35"/>
  <c r="E202" i="35"/>
  <c r="D202" i="35"/>
  <c r="C202" i="35"/>
  <c r="B202" i="35"/>
  <c r="A202" i="35"/>
  <c r="Y201" i="35"/>
  <c r="X201" i="35"/>
  <c r="W201" i="35"/>
  <c r="V201" i="35"/>
  <c r="U201" i="35"/>
  <c r="T201" i="35"/>
  <c r="S201" i="35"/>
  <c r="Q201" i="35"/>
  <c r="P201" i="35"/>
  <c r="O201" i="35"/>
  <c r="N201" i="35"/>
  <c r="M201" i="35"/>
  <c r="L201" i="35"/>
  <c r="K201" i="35"/>
  <c r="J201" i="35"/>
  <c r="I201" i="35"/>
  <c r="H201" i="35"/>
  <c r="G201" i="35"/>
  <c r="F201" i="35"/>
  <c r="E201" i="35"/>
  <c r="D201" i="35"/>
  <c r="C201" i="35"/>
  <c r="B201" i="35"/>
  <c r="A201" i="35"/>
  <c r="Y200" i="35"/>
  <c r="X200" i="35"/>
  <c r="W200" i="35"/>
  <c r="V200" i="35"/>
  <c r="U200" i="35"/>
  <c r="T200" i="35"/>
  <c r="S200" i="35"/>
  <c r="Q200" i="35"/>
  <c r="P200" i="35"/>
  <c r="O200" i="35"/>
  <c r="N200" i="35"/>
  <c r="M200" i="35"/>
  <c r="L200" i="35"/>
  <c r="K200" i="35"/>
  <c r="J200" i="35"/>
  <c r="I200" i="35"/>
  <c r="H200" i="35"/>
  <c r="G200" i="35"/>
  <c r="F200" i="35"/>
  <c r="E200" i="35"/>
  <c r="D200" i="35"/>
  <c r="C200" i="35"/>
  <c r="B200" i="35"/>
  <c r="A200" i="35"/>
  <c r="Y199" i="35"/>
  <c r="X199" i="35"/>
  <c r="W199" i="35"/>
  <c r="V199" i="35"/>
  <c r="U199" i="35"/>
  <c r="T199" i="35"/>
  <c r="S199" i="35"/>
  <c r="Q199" i="35"/>
  <c r="P199" i="35"/>
  <c r="O199" i="35"/>
  <c r="N199" i="35"/>
  <c r="M199" i="35"/>
  <c r="L199" i="35"/>
  <c r="K199" i="35"/>
  <c r="J199" i="35"/>
  <c r="I199" i="35"/>
  <c r="H199" i="35"/>
  <c r="G199" i="35"/>
  <c r="F199" i="35"/>
  <c r="E199" i="35"/>
  <c r="D199" i="35"/>
  <c r="C199" i="35"/>
  <c r="B199" i="35"/>
  <c r="A199" i="35"/>
  <c r="Y198" i="35"/>
  <c r="X198" i="35"/>
  <c r="W198" i="35"/>
  <c r="V198" i="35"/>
  <c r="U198" i="35"/>
  <c r="T198" i="35"/>
  <c r="S198" i="35"/>
  <c r="Q198" i="35"/>
  <c r="P198" i="35"/>
  <c r="O198" i="35"/>
  <c r="N198" i="35"/>
  <c r="M198" i="35"/>
  <c r="L198" i="35"/>
  <c r="K198" i="35"/>
  <c r="J198" i="35"/>
  <c r="I198" i="35"/>
  <c r="H198" i="35"/>
  <c r="G198" i="35"/>
  <c r="F198" i="35"/>
  <c r="E198" i="35"/>
  <c r="D198" i="35"/>
  <c r="C198" i="35"/>
  <c r="B198" i="35"/>
  <c r="A198" i="35"/>
  <c r="Y197" i="35"/>
  <c r="X197" i="35"/>
  <c r="W197" i="35"/>
  <c r="V197" i="35"/>
  <c r="U197" i="35"/>
  <c r="T197" i="35"/>
  <c r="S197" i="35"/>
  <c r="Q197" i="35"/>
  <c r="P197" i="35"/>
  <c r="O197" i="35"/>
  <c r="N197" i="35"/>
  <c r="M197" i="35"/>
  <c r="L197" i="35"/>
  <c r="K197" i="35"/>
  <c r="J197" i="35"/>
  <c r="I197" i="35"/>
  <c r="H197" i="35"/>
  <c r="G197" i="35"/>
  <c r="F197" i="35"/>
  <c r="E197" i="35"/>
  <c r="D197" i="35"/>
  <c r="C197" i="35"/>
  <c r="B197" i="35"/>
  <c r="A197" i="35"/>
  <c r="Y196" i="35"/>
  <c r="X196" i="35"/>
  <c r="W196" i="35"/>
  <c r="V196" i="35"/>
  <c r="U196" i="35"/>
  <c r="T196" i="35"/>
  <c r="S196" i="35"/>
  <c r="Q196" i="35"/>
  <c r="P196" i="35"/>
  <c r="O196" i="35"/>
  <c r="N196" i="35"/>
  <c r="M196" i="35"/>
  <c r="L196" i="35"/>
  <c r="K196" i="35"/>
  <c r="J196" i="35"/>
  <c r="I196" i="35"/>
  <c r="H196" i="35"/>
  <c r="G196" i="35"/>
  <c r="F196" i="35"/>
  <c r="E196" i="35"/>
  <c r="D196" i="35"/>
  <c r="C196" i="35"/>
  <c r="B196" i="35"/>
  <c r="A196" i="35"/>
  <c r="Y195" i="35"/>
  <c r="X195" i="35"/>
  <c r="W195" i="35"/>
  <c r="V195" i="35"/>
  <c r="U195" i="35"/>
  <c r="T195" i="35"/>
  <c r="S195" i="35"/>
  <c r="Q195" i="35"/>
  <c r="P195" i="35"/>
  <c r="O195" i="35"/>
  <c r="N195" i="35"/>
  <c r="M195" i="35"/>
  <c r="L195" i="35"/>
  <c r="K195" i="35"/>
  <c r="J195" i="35"/>
  <c r="I195" i="35"/>
  <c r="H195" i="35"/>
  <c r="G195" i="35"/>
  <c r="F195" i="35"/>
  <c r="E195" i="35"/>
  <c r="D195" i="35"/>
  <c r="C195" i="35"/>
  <c r="B195" i="35"/>
  <c r="A195" i="35"/>
  <c r="Y194" i="35"/>
  <c r="X194" i="35"/>
  <c r="W194" i="35"/>
  <c r="V194" i="35"/>
  <c r="U194" i="35"/>
  <c r="T194" i="35"/>
  <c r="S194" i="35"/>
  <c r="Q194" i="35"/>
  <c r="P194" i="35"/>
  <c r="O194" i="35"/>
  <c r="N194" i="35"/>
  <c r="M194" i="35"/>
  <c r="L194" i="35"/>
  <c r="K194" i="35"/>
  <c r="J194" i="35"/>
  <c r="I194" i="35"/>
  <c r="H194" i="35"/>
  <c r="G194" i="35"/>
  <c r="F194" i="35"/>
  <c r="E194" i="35"/>
  <c r="D194" i="35"/>
  <c r="C194" i="35"/>
  <c r="B194" i="35"/>
  <c r="A194" i="35"/>
  <c r="Y193" i="35"/>
  <c r="X193" i="35"/>
  <c r="W193" i="35"/>
  <c r="V193" i="35"/>
  <c r="U193" i="35"/>
  <c r="T193" i="35"/>
  <c r="S193" i="35"/>
  <c r="Q193" i="35"/>
  <c r="P193" i="35"/>
  <c r="O193" i="35"/>
  <c r="N193" i="35"/>
  <c r="M193" i="35"/>
  <c r="L193" i="35"/>
  <c r="K193" i="35"/>
  <c r="J193" i="35"/>
  <c r="I193" i="35"/>
  <c r="H193" i="35"/>
  <c r="G193" i="35"/>
  <c r="F193" i="35"/>
  <c r="E193" i="35"/>
  <c r="D193" i="35"/>
  <c r="C193" i="35"/>
  <c r="B193" i="35"/>
  <c r="A193" i="35"/>
  <c r="Y192" i="35"/>
  <c r="X192" i="35"/>
  <c r="W192" i="35"/>
  <c r="V192" i="35"/>
  <c r="U192" i="35"/>
  <c r="T192" i="35"/>
  <c r="S192" i="35"/>
  <c r="Q192" i="35"/>
  <c r="P192" i="35"/>
  <c r="O192" i="35"/>
  <c r="N192" i="35"/>
  <c r="M192" i="35"/>
  <c r="L192" i="35"/>
  <c r="K192" i="35"/>
  <c r="J192" i="35"/>
  <c r="I192" i="35"/>
  <c r="H192" i="35"/>
  <c r="G192" i="35"/>
  <c r="F192" i="35"/>
  <c r="E192" i="35"/>
  <c r="D192" i="35"/>
  <c r="C192" i="35"/>
  <c r="B192" i="35"/>
  <c r="A192" i="35"/>
  <c r="Y191" i="35"/>
  <c r="X191" i="35"/>
  <c r="W191" i="35"/>
  <c r="V191" i="35"/>
  <c r="U191" i="35"/>
  <c r="T191" i="35"/>
  <c r="S191" i="35"/>
  <c r="Q191" i="35"/>
  <c r="P191" i="35"/>
  <c r="O191" i="35"/>
  <c r="N191" i="35"/>
  <c r="M191" i="35"/>
  <c r="L191" i="35"/>
  <c r="K191" i="35"/>
  <c r="J191" i="35"/>
  <c r="I191" i="35"/>
  <c r="H191" i="35"/>
  <c r="G191" i="35"/>
  <c r="F191" i="35"/>
  <c r="E191" i="35"/>
  <c r="D191" i="35"/>
  <c r="C191" i="35"/>
  <c r="B191" i="35"/>
  <c r="A191" i="35"/>
  <c r="Y190" i="35"/>
  <c r="X190" i="35"/>
  <c r="W190" i="35"/>
  <c r="V190" i="35"/>
  <c r="U190" i="35"/>
  <c r="T190" i="35"/>
  <c r="S190" i="35"/>
  <c r="Q190" i="35"/>
  <c r="P190" i="35"/>
  <c r="O190" i="35"/>
  <c r="N190" i="35"/>
  <c r="M190" i="35"/>
  <c r="L190" i="35"/>
  <c r="K190" i="35"/>
  <c r="J190" i="35"/>
  <c r="I190" i="35"/>
  <c r="H190" i="35"/>
  <c r="G190" i="35"/>
  <c r="F190" i="35"/>
  <c r="E190" i="35"/>
  <c r="D190" i="35"/>
  <c r="C190" i="35"/>
  <c r="B190" i="35"/>
  <c r="A190" i="35"/>
  <c r="Y189" i="35"/>
  <c r="X189" i="35"/>
  <c r="W189" i="35"/>
  <c r="V189" i="35"/>
  <c r="U189" i="35"/>
  <c r="T189" i="35"/>
  <c r="S189" i="35"/>
  <c r="Q189" i="35"/>
  <c r="P189" i="35"/>
  <c r="O189" i="35"/>
  <c r="N189" i="35"/>
  <c r="M189" i="35"/>
  <c r="L189" i="35"/>
  <c r="K189" i="35"/>
  <c r="J189" i="35"/>
  <c r="I189" i="35"/>
  <c r="H189" i="35"/>
  <c r="G189" i="35"/>
  <c r="F189" i="35"/>
  <c r="E189" i="35"/>
  <c r="D189" i="35"/>
  <c r="C189" i="35"/>
  <c r="B189" i="35"/>
  <c r="A189" i="35"/>
  <c r="Y188" i="35"/>
  <c r="X188" i="35"/>
  <c r="W188" i="35"/>
  <c r="V188" i="35"/>
  <c r="U188" i="35"/>
  <c r="T188" i="35"/>
  <c r="S188" i="35"/>
  <c r="Q188" i="35"/>
  <c r="P188" i="35"/>
  <c r="O188" i="35"/>
  <c r="N188" i="35"/>
  <c r="M188" i="35"/>
  <c r="L188" i="35"/>
  <c r="K188" i="35"/>
  <c r="J188" i="35"/>
  <c r="I188" i="35"/>
  <c r="H188" i="35"/>
  <c r="G188" i="35"/>
  <c r="F188" i="35"/>
  <c r="E188" i="35"/>
  <c r="D188" i="35"/>
  <c r="C188" i="35"/>
  <c r="B188" i="35"/>
  <c r="A188" i="35"/>
  <c r="Y187" i="35"/>
  <c r="X187" i="35"/>
  <c r="W187" i="35"/>
  <c r="V187" i="35"/>
  <c r="U187" i="35"/>
  <c r="T187" i="35"/>
  <c r="S187" i="35"/>
  <c r="Q187" i="35"/>
  <c r="P187" i="35"/>
  <c r="O187" i="35"/>
  <c r="N187" i="35"/>
  <c r="M187" i="35"/>
  <c r="L187" i="35"/>
  <c r="K187" i="35"/>
  <c r="J187" i="35"/>
  <c r="I187" i="35"/>
  <c r="H187" i="35"/>
  <c r="G187" i="35"/>
  <c r="F187" i="35"/>
  <c r="E187" i="35"/>
  <c r="D187" i="35"/>
  <c r="C187" i="35"/>
  <c r="B187" i="35"/>
  <c r="A187" i="35"/>
  <c r="Y186" i="35"/>
  <c r="X186" i="35"/>
  <c r="W186" i="35"/>
  <c r="V186" i="35"/>
  <c r="T186" i="35"/>
  <c r="S186" i="35"/>
  <c r="Q186" i="35"/>
  <c r="P186" i="35"/>
  <c r="O186" i="35"/>
  <c r="N186" i="35"/>
  <c r="M186" i="35"/>
  <c r="L186" i="35"/>
  <c r="K186" i="35"/>
  <c r="J186" i="35"/>
  <c r="I186" i="35"/>
  <c r="H186" i="35"/>
  <c r="G186" i="35"/>
  <c r="F186" i="35"/>
  <c r="E186" i="35"/>
  <c r="D186" i="35"/>
  <c r="C186" i="35"/>
  <c r="B186" i="35"/>
  <c r="A186" i="35"/>
  <c r="Y185" i="35"/>
  <c r="X185" i="35"/>
  <c r="W185" i="35"/>
  <c r="V185" i="35"/>
  <c r="U185" i="35"/>
  <c r="T185" i="35"/>
  <c r="S185" i="35"/>
  <c r="Q185" i="35"/>
  <c r="P185" i="35"/>
  <c r="O185" i="35"/>
  <c r="N185" i="35"/>
  <c r="M185" i="35"/>
  <c r="L185" i="35"/>
  <c r="K185" i="35"/>
  <c r="J185" i="35"/>
  <c r="I185" i="35"/>
  <c r="H185" i="35"/>
  <c r="G185" i="35"/>
  <c r="F185" i="35"/>
  <c r="E185" i="35"/>
  <c r="D185" i="35"/>
  <c r="C185" i="35"/>
  <c r="B185" i="35"/>
  <c r="A185" i="35"/>
  <c r="Y184" i="35"/>
  <c r="X184" i="35"/>
  <c r="W184" i="35"/>
  <c r="V184" i="35"/>
  <c r="U184" i="35"/>
  <c r="T184" i="35"/>
  <c r="S184" i="35"/>
  <c r="Q184" i="35"/>
  <c r="P184" i="35"/>
  <c r="O184" i="35"/>
  <c r="N184" i="35"/>
  <c r="M184" i="35"/>
  <c r="L184" i="35"/>
  <c r="K184" i="35"/>
  <c r="J184" i="35"/>
  <c r="I184" i="35"/>
  <c r="H184" i="35"/>
  <c r="G184" i="35"/>
  <c r="F184" i="35"/>
  <c r="E184" i="35"/>
  <c r="D184" i="35"/>
  <c r="C184" i="35"/>
  <c r="B184" i="35"/>
  <c r="A184" i="35"/>
  <c r="Y183" i="35"/>
  <c r="X183" i="35"/>
  <c r="W183" i="35"/>
  <c r="V183" i="35"/>
  <c r="U183" i="35"/>
  <c r="T183" i="35"/>
  <c r="S183" i="35"/>
  <c r="Q183" i="35"/>
  <c r="P183" i="35"/>
  <c r="O183" i="35"/>
  <c r="N183" i="35"/>
  <c r="M183" i="35"/>
  <c r="L183" i="35"/>
  <c r="K183" i="35"/>
  <c r="J183" i="35"/>
  <c r="I183" i="35"/>
  <c r="H183" i="35"/>
  <c r="G183" i="35"/>
  <c r="F183" i="35"/>
  <c r="E183" i="35"/>
  <c r="D183" i="35"/>
  <c r="C183" i="35"/>
  <c r="B183" i="35"/>
  <c r="A183" i="35"/>
  <c r="Y182" i="35"/>
  <c r="X182" i="35"/>
  <c r="W182" i="35"/>
  <c r="V182" i="35"/>
  <c r="U182" i="35"/>
  <c r="T182" i="35"/>
  <c r="S182" i="35"/>
  <c r="Q182" i="35"/>
  <c r="P182" i="35"/>
  <c r="O182" i="35"/>
  <c r="N182" i="35"/>
  <c r="M182" i="35"/>
  <c r="L182" i="35"/>
  <c r="K182" i="35"/>
  <c r="J182" i="35"/>
  <c r="I182" i="35"/>
  <c r="H182" i="35"/>
  <c r="G182" i="35"/>
  <c r="F182" i="35"/>
  <c r="E182" i="35"/>
  <c r="D182" i="35"/>
  <c r="C182" i="35"/>
  <c r="B182" i="35"/>
  <c r="A182" i="35"/>
  <c r="Y181" i="35"/>
  <c r="X181" i="35"/>
  <c r="W181" i="35"/>
  <c r="U181" i="35"/>
  <c r="S181" i="35"/>
  <c r="Q181" i="35"/>
  <c r="P181" i="35"/>
  <c r="O181" i="35"/>
  <c r="N181" i="35"/>
  <c r="M181" i="35"/>
  <c r="L181" i="35"/>
  <c r="K181" i="35"/>
  <c r="J181" i="35"/>
  <c r="I181" i="35"/>
  <c r="H181" i="35"/>
  <c r="G181" i="35"/>
  <c r="F181" i="35"/>
  <c r="E181" i="35"/>
  <c r="D181" i="35"/>
  <c r="C181" i="35"/>
  <c r="B181" i="35"/>
  <c r="A181" i="35"/>
  <c r="Y180" i="35"/>
  <c r="X180" i="35"/>
  <c r="W180" i="35"/>
  <c r="V180" i="35"/>
  <c r="U180" i="35"/>
  <c r="T180" i="35"/>
  <c r="S180" i="35"/>
  <c r="Q180" i="35"/>
  <c r="P180" i="35"/>
  <c r="O180" i="35"/>
  <c r="N180" i="35"/>
  <c r="M180" i="35"/>
  <c r="L180" i="35"/>
  <c r="K180" i="35"/>
  <c r="J180" i="35"/>
  <c r="I180" i="35"/>
  <c r="H180" i="35"/>
  <c r="G180" i="35"/>
  <c r="F180" i="35"/>
  <c r="E180" i="35"/>
  <c r="D180" i="35"/>
  <c r="C180" i="35"/>
  <c r="B180" i="35"/>
  <c r="A180" i="35"/>
  <c r="Y179" i="35"/>
  <c r="X179" i="35"/>
  <c r="W179" i="35"/>
  <c r="U179" i="35"/>
  <c r="Q179" i="35"/>
  <c r="P179" i="35"/>
  <c r="O179" i="35"/>
  <c r="N179" i="35"/>
  <c r="M179" i="35"/>
  <c r="L179" i="35"/>
  <c r="K179" i="35"/>
  <c r="J179" i="35"/>
  <c r="I179" i="35"/>
  <c r="H179" i="35"/>
  <c r="G179" i="35"/>
  <c r="F179" i="35"/>
  <c r="E179" i="35"/>
  <c r="D179" i="35"/>
  <c r="C179" i="35"/>
  <c r="B179" i="35"/>
  <c r="A179" i="35"/>
  <c r="Y178" i="35"/>
  <c r="X178" i="35"/>
  <c r="W178" i="35"/>
  <c r="V178" i="35"/>
  <c r="U178" i="35"/>
  <c r="T178" i="35"/>
  <c r="S178" i="35"/>
  <c r="Q178" i="35"/>
  <c r="P178" i="35"/>
  <c r="O178" i="35"/>
  <c r="N178" i="35"/>
  <c r="M178" i="35"/>
  <c r="L178" i="35"/>
  <c r="K178" i="35"/>
  <c r="J178" i="35"/>
  <c r="I178" i="35"/>
  <c r="H178" i="35"/>
  <c r="G178" i="35"/>
  <c r="F178" i="35"/>
  <c r="E178" i="35"/>
  <c r="D178" i="35"/>
  <c r="C178" i="35"/>
  <c r="B178" i="35"/>
  <c r="A178" i="35"/>
  <c r="Y177" i="35"/>
  <c r="X177" i="35"/>
  <c r="W177" i="35"/>
  <c r="V177" i="35"/>
  <c r="U177" i="35"/>
  <c r="T177" i="35"/>
  <c r="S177" i="35"/>
  <c r="Q177" i="35"/>
  <c r="P177" i="35"/>
  <c r="O177" i="35"/>
  <c r="N177" i="35"/>
  <c r="M177" i="35"/>
  <c r="L177" i="35"/>
  <c r="K177" i="35"/>
  <c r="J177" i="35"/>
  <c r="I177" i="35"/>
  <c r="H177" i="35"/>
  <c r="G177" i="35"/>
  <c r="F177" i="35"/>
  <c r="E177" i="35"/>
  <c r="D177" i="35"/>
  <c r="C177" i="35"/>
  <c r="B177" i="35"/>
  <c r="A177" i="35"/>
  <c r="Y176" i="35"/>
  <c r="X176" i="35"/>
  <c r="W176" i="35"/>
  <c r="V176" i="35"/>
  <c r="U176" i="35"/>
  <c r="T176" i="35"/>
  <c r="S176" i="35"/>
  <c r="Q176" i="35"/>
  <c r="P176" i="35"/>
  <c r="O176" i="35"/>
  <c r="N176" i="35"/>
  <c r="M176" i="35"/>
  <c r="L176" i="35"/>
  <c r="K176" i="35"/>
  <c r="J176" i="35"/>
  <c r="I176" i="35"/>
  <c r="H176" i="35"/>
  <c r="G176" i="35"/>
  <c r="F176" i="35"/>
  <c r="E176" i="35"/>
  <c r="D176" i="35"/>
  <c r="C176" i="35"/>
  <c r="B176" i="35"/>
  <c r="A176" i="35"/>
  <c r="Y175" i="35"/>
  <c r="X175" i="35"/>
  <c r="W175" i="35"/>
  <c r="V175" i="35"/>
  <c r="U175" i="35"/>
  <c r="T175" i="35"/>
  <c r="S175" i="35"/>
  <c r="Q175" i="35"/>
  <c r="P175" i="35"/>
  <c r="O175" i="35"/>
  <c r="N175" i="35"/>
  <c r="M175" i="35"/>
  <c r="L175" i="35"/>
  <c r="K175" i="35"/>
  <c r="J175" i="35"/>
  <c r="I175" i="35"/>
  <c r="H175" i="35"/>
  <c r="G175" i="35"/>
  <c r="F175" i="35"/>
  <c r="E175" i="35"/>
  <c r="D175" i="35"/>
  <c r="C175" i="35"/>
  <c r="B175" i="35"/>
  <c r="A175" i="35"/>
  <c r="Y174" i="35"/>
  <c r="X174" i="35"/>
  <c r="W174" i="35"/>
  <c r="V174" i="35"/>
  <c r="U174" i="35"/>
  <c r="T174" i="35"/>
  <c r="S174" i="35"/>
  <c r="Q174" i="35"/>
  <c r="P174" i="35"/>
  <c r="O174" i="35"/>
  <c r="N174" i="35"/>
  <c r="M174" i="35"/>
  <c r="L174" i="35"/>
  <c r="K174" i="35"/>
  <c r="J174" i="35"/>
  <c r="I174" i="35"/>
  <c r="H174" i="35"/>
  <c r="G174" i="35"/>
  <c r="F174" i="35"/>
  <c r="E174" i="35"/>
  <c r="D174" i="35"/>
  <c r="C174" i="35"/>
  <c r="B174" i="35"/>
  <c r="A174" i="35"/>
  <c r="Y173" i="35"/>
  <c r="X173" i="35"/>
  <c r="W173" i="35"/>
  <c r="V173" i="35"/>
  <c r="U173" i="35"/>
  <c r="T173" i="35"/>
  <c r="S173" i="35"/>
  <c r="Q173" i="35"/>
  <c r="P173" i="35"/>
  <c r="O173" i="35"/>
  <c r="N173" i="35"/>
  <c r="M173" i="35"/>
  <c r="L173" i="35"/>
  <c r="K173" i="35"/>
  <c r="J173" i="35"/>
  <c r="I173" i="35"/>
  <c r="H173" i="35"/>
  <c r="G173" i="35"/>
  <c r="F173" i="35"/>
  <c r="E173" i="35"/>
  <c r="D173" i="35"/>
  <c r="C173" i="35"/>
  <c r="B173" i="35"/>
  <c r="A173" i="35"/>
  <c r="Y172" i="35"/>
  <c r="X172" i="35"/>
  <c r="W172" i="35"/>
  <c r="V172" i="35"/>
  <c r="U172" i="35"/>
  <c r="T172" i="35"/>
  <c r="S172" i="35"/>
  <c r="Q172" i="35"/>
  <c r="P172" i="35"/>
  <c r="O172" i="35"/>
  <c r="N172" i="35"/>
  <c r="M172" i="35"/>
  <c r="L172" i="35"/>
  <c r="K172" i="35"/>
  <c r="J172" i="35"/>
  <c r="I172" i="35"/>
  <c r="H172" i="35"/>
  <c r="G172" i="35"/>
  <c r="F172" i="35"/>
  <c r="E172" i="35"/>
  <c r="D172" i="35"/>
  <c r="C172" i="35"/>
  <c r="B172" i="35"/>
  <c r="A172" i="35"/>
  <c r="Y171" i="35"/>
  <c r="X171" i="35"/>
  <c r="W171" i="35"/>
  <c r="V171" i="35"/>
  <c r="U171" i="35"/>
  <c r="T171" i="35"/>
  <c r="S171" i="35"/>
  <c r="Q171" i="35"/>
  <c r="P171" i="35"/>
  <c r="O171" i="35"/>
  <c r="N171" i="35"/>
  <c r="M171" i="35"/>
  <c r="L171" i="35"/>
  <c r="K171" i="35"/>
  <c r="J171" i="35"/>
  <c r="I171" i="35"/>
  <c r="H171" i="35"/>
  <c r="G171" i="35"/>
  <c r="F171" i="35"/>
  <c r="E171" i="35"/>
  <c r="D171" i="35"/>
  <c r="C171" i="35"/>
  <c r="B171" i="35"/>
  <c r="A171" i="35"/>
  <c r="Y170" i="35"/>
  <c r="X170" i="35"/>
  <c r="W170" i="35"/>
  <c r="V170" i="35"/>
  <c r="U170" i="35"/>
  <c r="T170" i="35"/>
  <c r="S170" i="35"/>
  <c r="Q170" i="35"/>
  <c r="P170" i="35"/>
  <c r="O170" i="35"/>
  <c r="N170" i="35"/>
  <c r="M170" i="35"/>
  <c r="L170" i="35"/>
  <c r="K170" i="35"/>
  <c r="J170" i="35"/>
  <c r="I170" i="35"/>
  <c r="H170" i="35"/>
  <c r="G170" i="35"/>
  <c r="F170" i="35"/>
  <c r="E170" i="35"/>
  <c r="D170" i="35"/>
  <c r="C170" i="35"/>
  <c r="B170" i="35"/>
  <c r="A170" i="35"/>
  <c r="Y169" i="35"/>
  <c r="X169" i="35"/>
  <c r="W169" i="35"/>
  <c r="V169" i="35"/>
  <c r="U169" i="35"/>
  <c r="T169" i="35"/>
  <c r="S169" i="35"/>
  <c r="Q169" i="35"/>
  <c r="P169" i="35"/>
  <c r="O169" i="35"/>
  <c r="N169" i="35"/>
  <c r="M169" i="35"/>
  <c r="L169" i="35"/>
  <c r="K169" i="35"/>
  <c r="J169" i="35"/>
  <c r="I169" i="35"/>
  <c r="H169" i="35"/>
  <c r="G169" i="35"/>
  <c r="F169" i="35"/>
  <c r="E169" i="35"/>
  <c r="D169" i="35"/>
  <c r="C169" i="35"/>
  <c r="B169" i="35"/>
  <c r="A169" i="35"/>
  <c r="Y168" i="35"/>
  <c r="X168" i="35"/>
  <c r="W168" i="35"/>
  <c r="V168" i="35"/>
  <c r="U168" i="35"/>
  <c r="T168" i="35"/>
  <c r="S168" i="35"/>
  <c r="Q168" i="35"/>
  <c r="P168" i="35"/>
  <c r="O168" i="35"/>
  <c r="N168" i="35"/>
  <c r="M168" i="35"/>
  <c r="L168" i="35"/>
  <c r="K168" i="35"/>
  <c r="J168" i="35"/>
  <c r="I168" i="35"/>
  <c r="H168" i="35"/>
  <c r="G168" i="35"/>
  <c r="F168" i="35"/>
  <c r="E168" i="35"/>
  <c r="D168" i="35"/>
  <c r="C168" i="35"/>
  <c r="B168" i="35"/>
  <c r="A168" i="35"/>
  <c r="Y167" i="35"/>
  <c r="X167" i="35"/>
  <c r="W167" i="35"/>
  <c r="V167" i="35"/>
  <c r="U167" i="35"/>
  <c r="T167" i="35"/>
  <c r="S167" i="35"/>
  <c r="Q167" i="35"/>
  <c r="P167" i="35"/>
  <c r="O167" i="35"/>
  <c r="N167" i="35"/>
  <c r="M167" i="35"/>
  <c r="L167" i="35"/>
  <c r="K167" i="35"/>
  <c r="J167" i="35"/>
  <c r="I167" i="35"/>
  <c r="H167" i="35"/>
  <c r="G167" i="35"/>
  <c r="F167" i="35"/>
  <c r="E167" i="35"/>
  <c r="D167" i="35"/>
  <c r="C167" i="35"/>
  <c r="B167" i="35"/>
  <c r="A167" i="35"/>
  <c r="Y166" i="35"/>
  <c r="W166" i="35"/>
  <c r="U166" i="35"/>
  <c r="Q166" i="35"/>
  <c r="P166" i="35"/>
  <c r="O166" i="35"/>
  <c r="N166" i="35"/>
  <c r="M166" i="35"/>
  <c r="L166" i="35"/>
  <c r="K166" i="35"/>
  <c r="J166" i="35"/>
  <c r="I166" i="35"/>
  <c r="H166" i="35"/>
  <c r="G166" i="35"/>
  <c r="F166" i="35"/>
  <c r="E166" i="35"/>
  <c r="D166" i="35"/>
  <c r="C166" i="35"/>
  <c r="B166" i="35"/>
  <c r="A166" i="35"/>
  <c r="Y165" i="35"/>
  <c r="X165" i="35"/>
  <c r="W165" i="35"/>
  <c r="V165" i="35"/>
  <c r="U165" i="35"/>
  <c r="T165" i="35"/>
  <c r="S165" i="35"/>
  <c r="Q165" i="35"/>
  <c r="P165" i="35"/>
  <c r="O165" i="35"/>
  <c r="N165" i="35"/>
  <c r="M165" i="35"/>
  <c r="L165" i="35"/>
  <c r="K165" i="35"/>
  <c r="J165" i="35"/>
  <c r="I165" i="35"/>
  <c r="H165" i="35"/>
  <c r="G165" i="35"/>
  <c r="F165" i="35"/>
  <c r="E165" i="35"/>
  <c r="D165" i="35"/>
  <c r="C165" i="35"/>
  <c r="B165" i="35"/>
  <c r="A165" i="35"/>
  <c r="Y164" i="35"/>
  <c r="X164" i="35"/>
  <c r="W164" i="35"/>
  <c r="U164" i="35"/>
  <c r="Q164" i="35"/>
  <c r="P164" i="35"/>
  <c r="O164" i="35"/>
  <c r="N164" i="35"/>
  <c r="M164" i="35"/>
  <c r="L164" i="35"/>
  <c r="K164" i="35"/>
  <c r="J164" i="35"/>
  <c r="I164" i="35"/>
  <c r="H164" i="35"/>
  <c r="G164" i="35"/>
  <c r="F164" i="35"/>
  <c r="E164" i="35"/>
  <c r="D164" i="35"/>
  <c r="C164" i="35"/>
  <c r="B164" i="35"/>
  <c r="A164" i="35"/>
  <c r="Y163" i="35"/>
  <c r="X163" i="35"/>
  <c r="W163" i="35"/>
  <c r="V163" i="35"/>
  <c r="U163" i="35"/>
  <c r="T163" i="35"/>
  <c r="S163" i="35"/>
  <c r="Q163" i="35"/>
  <c r="P163" i="35"/>
  <c r="O163" i="35"/>
  <c r="N163" i="35"/>
  <c r="M163" i="35"/>
  <c r="L163" i="35"/>
  <c r="K163" i="35"/>
  <c r="J163" i="35"/>
  <c r="I163" i="35"/>
  <c r="H163" i="35"/>
  <c r="G163" i="35"/>
  <c r="F163" i="35"/>
  <c r="E163" i="35"/>
  <c r="D163" i="35"/>
  <c r="C163" i="35"/>
  <c r="B163" i="35"/>
  <c r="A163" i="35"/>
  <c r="Y162" i="35"/>
  <c r="X162" i="35"/>
  <c r="W162" i="35"/>
  <c r="V162" i="35"/>
  <c r="U162" i="35"/>
  <c r="T162" i="35"/>
  <c r="S162" i="35"/>
  <c r="Q162" i="35"/>
  <c r="P162" i="35"/>
  <c r="O162" i="35"/>
  <c r="N162" i="35"/>
  <c r="M162" i="35"/>
  <c r="L162" i="35"/>
  <c r="K162" i="35"/>
  <c r="J162" i="35"/>
  <c r="I162" i="35"/>
  <c r="H162" i="35"/>
  <c r="G162" i="35"/>
  <c r="F162" i="35"/>
  <c r="E162" i="35"/>
  <c r="D162" i="35"/>
  <c r="C162" i="35"/>
  <c r="B162" i="35"/>
  <c r="A162" i="35"/>
  <c r="Y161" i="35"/>
  <c r="X161" i="35"/>
  <c r="W161" i="35"/>
  <c r="V161" i="35"/>
  <c r="U161" i="35"/>
  <c r="T161" i="35"/>
  <c r="S161" i="35"/>
  <c r="Q161" i="35"/>
  <c r="P161" i="35"/>
  <c r="O161" i="35"/>
  <c r="N161" i="35"/>
  <c r="M161" i="35"/>
  <c r="L161" i="35"/>
  <c r="K161" i="35"/>
  <c r="J161" i="35"/>
  <c r="I161" i="35"/>
  <c r="H161" i="35"/>
  <c r="G161" i="35"/>
  <c r="F161" i="35"/>
  <c r="E161" i="35"/>
  <c r="D161" i="35"/>
  <c r="C161" i="35"/>
  <c r="B161" i="35"/>
  <c r="A161" i="35"/>
  <c r="Y160" i="35"/>
  <c r="X160" i="35"/>
  <c r="W160" i="35"/>
  <c r="V160" i="35"/>
  <c r="U160" i="35"/>
  <c r="T160" i="35"/>
  <c r="S160" i="35"/>
  <c r="Q160" i="35"/>
  <c r="P160" i="35"/>
  <c r="O160" i="35"/>
  <c r="N160" i="35"/>
  <c r="M160" i="35"/>
  <c r="L160" i="35"/>
  <c r="K160" i="35"/>
  <c r="J160" i="35"/>
  <c r="I160" i="35"/>
  <c r="H160" i="35"/>
  <c r="G160" i="35"/>
  <c r="F160" i="35"/>
  <c r="E160" i="35"/>
  <c r="D160" i="35"/>
  <c r="C160" i="35"/>
  <c r="B160" i="35"/>
  <c r="A160" i="35"/>
  <c r="Y159" i="35"/>
  <c r="X159" i="35"/>
  <c r="W159" i="35"/>
  <c r="V159" i="35"/>
  <c r="U159" i="35"/>
  <c r="T159" i="35"/>
  <c r="S159" i="35"/>
  <c r="Q159" i="35"/>
  <c r="P159" i="35"/>
  <c r="O159" i="35"/>
  <c r="N159" i="35"/>
  <c r="M159" i="35"/>
  <c r="L159" i="35"/>
  <c r="K159" i="35"/>
  <c r="J159" i="35"/>
  <c r="I159" i="35"/>
  <c r="H159" i="35"/>
  <c r="G159" i="35"/>
  <c r="F159" i="35"/>
  <c r="E159" i="35"/>
  <c r="D159" i="35"/>
  <c r="C159" i="35"/>
  <c r="B159" i="35"/>
  <c r="A159" i="35"/>
  <c r="Y158" i="35"/>
  <c r="X158" i="35"/>
  <c r="W158" i="35"/>
  <c r="V158" i="35"/>
  <c r="U158" i="35"/>
  <c r="T158" i="35"/>
  <c r="S158" i="35"/>
  <c r="Q158" i="35"/>
  <c r="P158" i="35"/>
  <c r="O158" i="35"/>
  <c r="N158" i="35"/>
  <c r="M158" i="35"/>
  <c r="L158" i="35"/>
  <c r="K158" i="35"/>
  <c r="J158" i="35"/>
  <c r="I158" i="35"/>
  <c r="H158" i="35"/>
  <c r="G158" i="35"/>
  <c r="F158" i="35"/>
  <c r="E158" i="35"/>
  <c r="D158" i="35"/>
  <c r="C158" i="35"/>
  <c r="B158" i="35"/>
  <c r="A158" i="35"/>
  <c r="Y157" i="35"/>
  <c r="X157" i="35"/>
  <c r="W157" i="35"/>
  <c r="V157" i="35"/>
  <c r="T157" i="35"/>
  <c r="S157" i="35"/>
  <c r="Q157" i="35"/>
  <c r="P157" i="35"/>
  <c r="O157" i="35"/>
  <c r="N157" i="35"/>
  <c r="M157" i="35"/>
  <c r="L157" i="35"/>
  <c r="K157" i="35"/>
  <c r="J157" i="35"/>
  <c r="I157" i="35"/>
  <c r="H157" i="35"/>
  <c r="G157" i="35"/>
  <c r="F157" i="35"/>
  <c r="E157" i="35"/>
  <c r="D157" i="35"/>
  <c r="C157" i="35"/>
  <c r="B157" i="35"/>
  <c r="A157" i="35"/>
  <c r="Y156" i="35"/>
  <c r="X156" i="35"/>
  <c r="W156" i="35"/>
  <c r="V156" i="35"/>
  <c r="T156" i="35"/>
  <c r="S156" i="35"/>
  <c r="Q156" i="35"/>
  <c r="P156" i="35"/>
  <c r="O156" i="35"/>
  <c r="N156" i="35"/>
  <c r="M156" i="35"/>
  <c r="L156" i="35"/>
  <c r="K156" i="35"/>
  <c r="J156" i="35"/>
  <c r="I156" i="35"/>
  <c r="H156" i="35"/>
  <c r="G156" i="35"/>
  <c r="F156" i="35"/>
  <c r="E156" i="35"/>
  <c r="D156" i="35"/>
  <c r="C156" i="35"/>
  <c r="B156" i="35"/>
  <c r="A156" i="35"/>
  <c r="Y155" i="35"/>
  <c r="X155" i="35"/>
  <c r="W155" i="35"/>
  <c r="S155" i="35"/>
  <c r="Q155" i="35"/>
  <c r="P155" i="35"/>
  <c r="O155" i="35"/>
  <c r="N155" i="35"/>
  <c r="M155" i="35"/>
  <c r="L155" i="35"/>
  <c r="K155" i="35"/>
  <c r="J155" i="35"/>
  <c r="I155" i="35"/>
  <c r="H155" i="35"/>
  <c r="G155" i="35"/>
  <c r="F155" i="35"/>
  <c r="E155" i="35"/>
  <c r="D155" i="35"/>
  <c r="C155" i="35"/>
  <c r="B155" i="35"/>
  <c r="A155" i="35"/>
  <c r="Y154" i="35"/>
  <c r="X154" i="35"/>
  <c r="W154" i="35"/>
  <c r="Q154" i="35"/>
  <c r="P154" i="35"/>
  <c r="O154" i="35"/>
  <c r="N154" i="35"/>
  <c r="M154" i="35"/>
  <c r="L154" i="35"/>
  <c r="K154" i="35"/>
  <c r="J154" i="35"/>
  <c r="I154" i="35"/>
  <c r="H154" i="35"/>
  <c r="G154" i="35"/>
  <c r="F154" i="35"/>
  <c r="E154" i="35"/>
  <c r="D154" i="35"/>
  <c r="C154" i="35"/>
  <c r="B154" i="35"/>
  <c r="A154" i="35"/>
  <c r="Y153" i="35"/>
  <c r="X153" i="35"/>
  <c r="W153" i="35"/>
  <c r="V153" i="35"/>
  <c r="U153" i="35"/>
  <c r="T153" i="35"/>
  <c r="S153" i="35"/>
  <c r="Q153" i="35"/>
  <c r="P153" i="35"/>
  <c r="O153" i="35"/>
  <c r="N153" i="35"/>
  <c r="M153" i="35"/>
  <c r="L153" i="35"/>
  <c r="K153" i="35"/>
  <c r="J153" i="35"/>
  <c r="I153" i="35"/>
  <c r="H153" i="35"/>
  <c r="G153" i="35"/>
  <c r="F153" i="35"/>
  <c r="E153" i="35"/>
  <c r="D153" i="35"/>
  <c r="C153" i="35"/>
  <c r="B153" i="35"/>
  <c r="A153" i="35"/>
  <c r="Y152" i="35"/>
  <c r="X152" i="35"/>
  <c r="W152" i="35"/>
  <c r="V152" i="35"/>
  <c r="U152" i="35"/>
  <c r="T152" i="35"/>
  <c r="S152" i="35"/>
  <c r="Q152" i="35"/>
  <c r="P152" i="35"/>
  <c r="O152" i="35"/>
  <c r="N152" i="35"/>
  <c r="M152" i="35"/>
  <c r="L152" i="35"/>
  <c r="K152" i="35"/>
  <c r="J152" i="35"/>
  <c r="I152" i="35"/>
  <c r="H152" i="35"/>
  <c r="G152" i="35"/>
  <c r="F152" i="35"/>
  <c r="E152" i="35"/>
  <c r="D152" i="35"/>
  <c r="C152" i="35"/>
  <c r="B152" i="35"/>
  <c r="A152" i="35"/>
  <c r="Y151" i="35"/>
  <c r="X151" i="35"/>
  <c r="W151" i="35"/>
  <c r="V151" i="35"/>
  <c r="U151" i="35"/>
  <c r="T151" i="35"/>
  <c r="S151" i="35"/>
  <c r="Q151" i="35"/>
  <c r="P151" i="35"/>
  <c r="O151" i="35"/>
  <c r="N151" i="35"/>
  <c r="M151" i="35"/>
  <c r="L151" i="35"/>
  <c r="K151" i="35"/>
  <c r="J151" i="35"/>
  <c r="I151" i="35"/>
  <c r="H151" i="35"/>
  <c r="G151" i="35"/>
  <c r="F151" i="35"/>
  <c r="E151" i="35"/>
  <c r="D151" i="35"/>
  <c r="C151" i="35"/>
  <c r="B151" i="35"/>
  <c r="A151" i="35"/>
  <c r="Y150" i="35"/>
  <c r="X150" i="35"/>
  <c r="W150" i="35"/>
  <c r="V150" i="35"/>
  <c r="U150" i="35"/>
  <c r="T150" i="35"/>
  <c r="S150" i="35"/>
  <c r="Q150" i="35"/>
  <c r="P150" i="35"/>
  <c r="O150" i="35"/>
  <c r="N150" i="35"/>
  <c r="M150" i="35"/>
  <c r="L150" i="35"/>
  <c r="K150" i="35"/>
  <c r="J150" i="35"/>
  <c r="I150" i="35"/>
  <c r="H150" i="35"/>
  <c r="G150" i="35"/>
  <c r="F150" i="35"/>
  <c r="E150" i="35"/>
  <c r="D150" i="35"/>
  <c r="C150" i="35"/>
  <c r="B150" i="35"/>
  <c r="A150" i="35"/>
  <c r="Y149" i="35"/>
  <c r="X149" i="35"/>
  <c r="W149" i="35"/>
  <c r="V149" i="35"/>
  <c r="U149" i="35"/>
  <c r="T149" i="35"/>
  <c r="S149" i="35"/>
  <c r="Q149" i="35"/>
  <c r="P149" i="35"/>
  <c r="O149" i="35"/>
  <c r="N149" i="35"/>
  <c r="M149" i="35"/>
  <c r="L149" i="35"/>
  <c r="K149" i="35"/>
  <c r="J149" i="35"/>
  <c r="I149" i="35"/>
  <c r="H149" i="35"/>
  <c r="G149" i="35"/>
  <c r="F149" i="35"/>
  <c r="E149" i="35"/>
  <c r="D149" i="35"/>
  <c r="C149" i="35"/>
  <c r="B149" i="35"/>
  <c r="A149" i="35"/>
  <c r="Y148" i="35"/>
  <c r="X148" i="35"/>
  <c r="W148" i="35"/>
  <c r="V148" i="35"/>
  <c r="U148" i="35"/>
  <c r="T148" i="35"/>
  <c r="S148" i="35"/>
  <c r="Q148" i="35"/>
  <c r="P148" i="35"/>
  <c r="O148" i="35"/>
  <c r="N148" i="35"/>
  <c r="M148" i="35"/>
  <c r="L148" i="35"/>
  <c r="K148" i="35"/>
  <c r="J148" i="35"/>
  <c r="I148" i="35"/>
  <c r="H148" i="35"/>
  <c r="G148" i="35"/>
  <c r="F148" i="35"/>
  <c r="E148" i="35"/>
  <c r="D148" i="35"/>
  <c r="C148" i="35"/>
  <c r="B148" i="35"/>
  <c r="A148" i="35"/>
  <c r="Y147" i="35"/>
  <c r="X147" i="35"/>
  <c r="W147" i="35"/>
  <c r="V147" i="35"/>
  <c r="U147" i="35"/>
  <c r="T147" i="35"/>
  <c r="S147" i="35"/>
  <c r="Q147" i="35"/>
  <c r="P147" i="35"/>
  <c r="O147" i="35"/>
  <c r="N147" i="35"/>
  <c r="M147" i="35"/>
  <c r="L147" i="35"/>
  <c r="K147" i="35"/>
  <c r="J147" i="35"/>
  <c r="I147" i="35"/>
  <c r="H147" i="35"/>
  <c r="G147" i="35"/>
  <c r="F147" i="35"/>
  <c r="E147" i="35"/>
  <c r="D147" i="35"/>
  <c r="C147" i="35"/>
  <c r="B147" i="35"/>
  <c r="A147" i="35"/>
  <c r="Y146" i="35"/>
  <c r="X146" i="35"/>
  <c r="W146" i="35"/>
  <c r="V146" i="35"/>
  <c r="U146" i="35"/>
  <c r="T146" i="35"/>
  <c r="S146" i="35"/>
  <c r="Q146" i="35"/>
  <c r="P146" i="35"/>
  <c r="O146" i="35"/>
  <c r="N146" i="35"/>
  <c r="M146" i="35"/>
  <c r="L146" i="35"/>
  <c r="K146" i="35"/>
  <c r="J146" i="35"/>
  <c r="I146" i="35"/>
  <c r="H146" i="35"/>
  <c r="G146" i="35"/>
  <c r="F146" i="35"/>
  <c r="E146" i="35"/>
  <c r="D146" i="35"/>
  <c r="C146" i="35"/>
  <c r="B146" i="35"/>
  <c r="A146" i="35"/>
  <c r="Y145" i="35"/>
  <c r="X145" i="35"/>
  <c r="W145" i="35"/>
  <c r="V145" i="35"/>
  <c r="U145" i="35"/>
  <c r="T145" i="35"/>
  <c r="S145" i="35"/>
  <c r="Q145" i="35"/>
  <c r="P145" i="35"/>
  <c r="O145" i="35"/>
  <c r="N145" i="35"/>
  <c r="M145" i="35"/>
  <c r="L145" i="35"/>
  <c r="K145" i="35"/>
  <c r="J145" i="35"/>
  <c r="I145" i="35"/>
  <c r="H145" i="35"/>
  <c r="G145" i="35"/>
  <c r="F145" i="35"/>
  <c r="E145" i="35"/>
  <c r="D145" i="35"/>
  <c r="C145" i="35"/>
  <c r="B145" i="35"/>
  <c r="A145" i="35"/>
  <c r="Y144" i="35"/>
  <c r="X144" i="35"/>
  <c r="W144" i="35"/>
  <c r="V144" i="35"/>
  <c r="U144" i="35"/>
  <c r="T144" i="35"/>
  <c r="S144" i="35"/>
  <c r="Q144" i="35"/>
  <c r="P144" i="35"/>
  <c r="O144" i="35"/>
  <c r="N144" i="35"/>
  <c r="M144" i="35"/>
  <c r="L144" i="35"/>
  <c r="K144" i="35"/>
  <c r="J144" i="35"/>
  <c r="I144" i="35"/>
  <c r="H144" i="35"/>
  <c r="G144" i="35"/>
  <c r="F144" i="35"/>
  <c r="E144" i="35"/>
  <c r="D144" i="35"/>
  <c r="C144" i="35"/>
  <c r="B144" i="35"/>
  <c r="A144" i="35"/>
  <c r="Y143" i="35"/>
  <c r="X143" i="35"/>
  <c r="W143" i="35"/>
  <c r="S143" i="35"/>
  <c r="Q143" i="35"/>
  <c r="P143" i="35"/>
  <c r="O143" i="35"/>
  <c r="N143" i="35"/>
  <c r="M143" i="35"/>
  <c r="L143" i="35"/>
  <c r="K143" i="35"/>
  <c r="J143" i="35"/>
  <c r="I143" i="35"/>
  <c r="H143" i="35"/>
  <c r="G143" i="35"/>
  <c r="F143" i="35"/>
  <c r="E143" i="35"/>
  <c r="D143" i="35"/>
  <c r="C143" i="35"/>
  <c r="B143" i="35"/>
  <c r="A143" i="35"/>
  <c r="Y142" i="35"/>
  <c r="X142" i="35"/>
  <c r="W142" i="35"/>
  <c r="V142" i="35"/>
  <c r="T142" i="35"/>
  <c r="S142" i="35"/>
  <c r="Q142" i="35"/>
  <c r="P142" i="35"/>
  <c r="O142" i="35"/>
  <c r="N142" i="35"/>
  <c r="M142" i="35"/>
  <c r="L142" i="35"/>
  <c r="K142" i="35"/>
  <c r="J142" i="35"/>
  <c r="I142" i="35"/>
  <c r="H142" i="35"/>
  <c r="G142" i="35"/>
  <c r="F142" i="35"/>
  <c r="E142" i="35"/>
  <c r="D142" i="35"/>
  <c r="C142" i="35"/>
  <c r="B142" i="35"/>
  <c r="A142" i="35"/>
  <c r="Y141" i="35"/>
  <c r="X141" i="35"/>
  <c r="W141" i="35"/>
  <c r="V141" i="35"/>
  <c r="U141" i="35"/>
  <c r="T141" i="35"/>
  <c r="S141" i="35"/>
  <c r="Q141" i="35"/>
  <c r="P141" i="35"/>
  <c r="O141" i="35"/>
  <c r="N141" i="35"/>
  <c r="M141" i="35"/>
  <c r="L141" i="35"/>
  <c r="K141" i="35"/>
  <c r="J141" i="35"/>
  <c r="I141" i="35"/>
  <c r="H141" i="35"/>
  <c r="G141" i="35"/>
  <c r="F141" i="35"/>
  <c r="E141" i="35"/>
  <c r="D141" i="35"/>
  <c r="C141" i="35"/>
  <c r="B141" i="35"/>
  <c r="A141" i="35"/>
  <c r="Y140" i="35"/>
  <c r="X140" i="35"/>
  <c r="W140" i="35"/>
  <c r="V140" i="35"/>
  <c r="T140" i="35"/>
  <c r="S140" i="35"/>
  <c r="Q140" i="35"/>
  <c r="P140" i="35"/>
  <c r="O140" i="35"/>
  <c r="N140" i="35"/>
  <c r="M140" i="35"/>
  <c r="L140" i="35"/>
  <c r="K140" i="35"/>
  <c r="J140" i="35"/>
  <c r="I140" i="35"/>
  <c r="H140" i="35"/>
  <c r="G140" i="35"/>
  <c r="F140" i="35"/>
  <c r="E140" i="35"/>
  <c r="D140" i="35"/>
  <c r="C140" i="35"/>
  <c r="B140" i="35"/>
  <c r="A140" i="35"/>
  <c r="Y139" i="35"/>
  <c r="X139" i="35"/>
  <c r="W139" i="35"/>
  <c r="V139" i="35"/>
  <c r="T139" i="35"/>
  <c r="S139" i="35"/>
  <c r="Q139" i="35"/>
  <c r="P139" i="35"/>
  <c r="O139" i="35"/>
  <c r="N139" i="35"/>
  <c r="M139" i="35"/>
  <c r="L139" i="35"/>
  <c r="K139" i="35"/>
  <c r="J139" i="35"/>
  <c r="I139" i="35"/>
  <c r="H139" i="35"/>
  <c r="G139" i="35"/>
  <c r="F139" i="35"/>
  <c r="E139" i="35"/>
  <c r="D139" i="35"/>
  <c r="C139" i="35"/>
  <c r="B139" i="35"/>
  <c r="A139" i="35"/>
  <c r="Y138" i="35"/>
  <c r="X138" i="35"/>
  <c r="W138" i="35"/>
  <c r="V138" i="35"/>
  <c r="U138" i="35"/>
  <c r="T138" i="35"/>
  <c r="S138" i="35"/>
  <c r="Q138" i="35"/>
  <c r="P138" i="35"/>
  <c r="O138" i="35"/>
  <c r="N138" i="35"/>
  <c r="M138" i="35"/>
  <c r="L138" i="35"/>
  <c r="K138" i="35"/>
  <c r="J138" i="35"/>
  <c r="I138" i="35"/>
  <c r="H138" i="35"/>
  <c r="G138" i="35"/>
  <c r="F138" i="35"/>
  <c r="E138" i="35"/>
  <c r="D138" i="35"/>
  <c r="C138" i="35"/>
  <c r="B138" i="35"/>
  <c r="A138" i="35"/>
  <c r="Y137" i="35"/>
  <c r="X137" i="35"/>
  <c r="W137" i="35"/>
  <c r="V137" i="35"/>
  <c r="U137" i="35"/>
  <c r="T137" i="35"/>
  <c r="S137" i="35"/>
  <c r="Q137" i="35"/>
  <c r="P137" i="35"/>
  <c r="O137" i="35"/>
  <c r="N137" i="35"/>
  <c r="M137" i="35"/>
  <c r="L137" i="35"/>
  <c r="K137" i="35"/>
  <c r="J137" i="35"/>
  <c r="I137" i="35"/>
  <c r="H137" i="35"/>
  <c r="G137" i="35"/>
  <c r="F137" i="35"/>
  <c r="E137" i="35"/>
  <c r="D137" i="35"/>
  <c r="C137" i="35"/>
  <c r="B137" i="35"/>
  <c r="A137" i="35"/>
  <c r="Y136" i="35"/>
  <c r="X136" i="35"/>
  <c r="W136" i="35"/>
  <c r="V136" i="35"/>
  <c r="U136" i="35"/>
  <c r="T136" i="35"/>
  <c r="S136" i="35"/>
  <c r="Q136" i="35"/>
  <c r="P136" i="35"/>
  <c r="O136" i="35"/>
  <c r="N136" i="35"/>
  <c r="M136" i="35"/>
  <c r="L136" i="35"/>
  <c r="K136" i="35"/>
  <c r="J136" i="35"/>
  <c r="I136" i="35"/>
  <c r="H136" i="35"/>
  <c r="G136" i="35"/>
  <c r="F136" i="35"/>
  <c r="E136" i="35"/>
  <c r="D136" i="35"/>
  <c r="C136" i="35"/>
  <c r="B136" i="35"/>
  <c r="A136" i="35"/>
  <c r="Y135" i="35"/>
  <c r="X135" i="35"/>
  <c r="W135" i="35"/>
  <c r="V135" i="35"/>
  <c r="T135" i="35"/>
  <c r="S135" i="35"/>
  <c r="Q135" i="35"/>
  <c r="P135" i="35"/>
  <c r="O135" i="35"/>
  <c r="N135" i="35"/>
  <c r="M135" i="35"/>
  <c r="L135" i="35"/>
  <c r="K135" i="35"/>
  <c r="J135" i="35"/>
  <c r="I135" i="35"/>
  <c r="H135" i="35"/>
  <c r="G135" i="35"/>
  <c r="F135" i="35"/>
  <c r="E135" i="35"/>
  <c r="D135" i="35"/>
  <c r="C135" i="35"/>
  <c r="B135" i="35"/>
  <c r="A135" i="35"/>
  <c r="Y134" i="35"/>
  <c r="X134" i="35"/>
  <c r="W134" i="35"/>
  <c r="V134" i="35"/>
  <c r="U134" i="35"/>
  <c r="T134" i="35"/>
  <c r="S134" i="35"/>
  <c r="Q134" i="35"/>
  <c r="P134" i="35"/>
  <c r="O134" i="35"/>
  <c r="N134" i="35"/>
  <c r="M134" i="35"/>
  <c r="L134" i="35"/>
  <c r="K134" i="35"/>
  <c r="J134" i="35"/>
  <c r="I134" i="35"/>
  <c r="H134" i="35"/>
  <c r="G134" i="35"/>
  <c r="F134" i="35"/>
  <c r="E134" i="35"/>
  <c r="D134" i="35"/>
  <c r="C134" i="35"/>
  <c r="B134" i="35"/>
  <c r="A134" i="35"/>
  <c r="Y133" i="35"/>
  <c r="X133" i="35"/>
  <c r="W133" i="35"/>
  <c r="S133" i="35"/>
  <c r="Q133" i="35"/>
  <c r="P133" i="35"/>
  <c r="O133" i="35"/>
  <c r="N133" i="35"/>
  <c r="M133" i="35"/>
  <c r="L133" i="35"/>
  <c r="K133" i="35"/>
  <c r="J133" i="35"/>
  <c r="I133" i="35"/>
  <c r="H133" i="35"/>
  <c r="G133" i="35"/>
  <c r="F133" i="35"/>
  <c r="E133" i="35"/>
  <c r="D133" i="35"/>
  <c r="C133" i="35"/>
  <c r="B133" i="35"/>
  <c r="A133" i="35"/>
  <c r="Y132" i="35"/>
  <c r="X132" i="35"/>
  <c r="W132" i="35"/>
  <c r="V132" i="35"/>
  <c r="U132" i="35"/>
  <c r="T132" i="35"/>
  <c r="S132" i="35"/>
  <c r="Q132" i="35"/>
  <c r="P132" i="35"/>
  <c r="O132" i="35"/>
  <c r="N132" i="35"/>
  <c r="M132" i="35"/>
  <c r="L132" i="35"/>
  <c r="K132" i="35"/>
  <c r="J132" i="35"/>
  <c r="I132" i="35"/>
  <c r="H132" i="35"/>
  <c r="G132" i="35"/>
  <c r="F132" i="35"/>
  <c r="E132" i="35"/>
  <c r="D132" i="35"/>
  <c r="C132" i="35"/>
  <c r="B132" i="35"/>
  <c r="A132" i="35"/>
  <c r="Y131" i="35"/>
  <c r="X131" i="35"/>
  <c r="W131" i="35"/>
  <c r="S131" i="35"/>
  <c r="Q131" i="35"/>
  <c r="P131" i="35"/>
  <c r="O131" i="35"/>
  <c r="N131" i="35"/>
  <c r="M131" i="35"/>
  <c r="L131" i="35"/>
  <c r="K131" i="35"/>
  <c r="J131" i="35"/>
  <c r="I131" i="35"/>
  <c r="H131" i="35"/>
  <c r="G131" i="35"/>
  <c r="F131" i="35"/>
  <c r="E131" i="35"/>
  <c r="D131" i="35"/>
  <c r="C131" i="35"/>
  <c r="B131" i="35"/>
  <c r="A131" i="35"/>
  <c r="Y130" i="35"/>
  <c r="X130" i="35"/>
  <c r="W130" i="35"/>
  <c r="V130" i="35"/>
  <c r="U130" i="35"/>
  <c r="T130" i="35"/>
  <c r="S130" i="35"/>
  <c r="Q130" i="35"/>
  <c r="P130" i="35"/>
  <c r="O130" i="35"/>
  <c r="N130" i="35"/>
  <c r="M130" i="35"/>
  <c r="L130" i="35"/>
  <c r="K130" i="35"/>
  <c r="J130" i="35"/>
  <c r="I130" i="35"/>
  <c r="H130" i="35"/>
  <c r="G130" i="35"/>
  <c r="F130" i="35"/>
  <c r="E130" i="35"/>
  <c r="D130" i="35"/>
  <c r="C130" i="35"/>
  <c r="B130" i="35"/>
  <c r="A130" i="35"/>
  <c r="Y129" i="35"/>
  <c r="X129" i="35"/>
  <c r="W129" i="35"/>
  <c r="V129" i="35"/>
  <c r="U129" i="35"/>
  <c r="T129" i="35"/>
  <c r="S129" i="35"/>
  <c r="Q129" i="35"/>
  <c r="P129" i="35"/>
  <c r="O129" i="35"/>
  <c r="N129" i="35"/>
  <c r="M129" i="35"/>
  <c r="L129" i="35"/>
  <c r="K129" i="35"/>
  <c r="J129" i="35"/>
  <c r="I129" i="35"/>
  <c r="H129" i="35"/>
  <c r="G129" i="35"/>
  <c r="F129" i="35"/>
  <c r="E129" i="35"/>
  <c r="D129" i="35"/>
  <c r="C129" i="35"/>
  <c r="B129" i="35"/>
  <c r="A129" i="35"/>
  <c r="Y128" i="35"/>
  <c r="X128" i="35"/>
  <c r="W128" i="35"/>
  <c r="V128" i="35"/>
  <c r="U128" i="35"/>
  <c r="T128" i="35"/>
  <c r="S128" i="35"/>
  <c r="Q128" i="35"/>
  <c r="P128" i="35"/>
  <c r="O128" i="35"/>
  <c r="N128" i="35"/>
  <c r="M128" i="35"/>
  <c r="L128" i="35"/>
  <c r="K128" i="35"/>
  <c r="J128" i="35"/>
  <c r="I128" i="35"/>
  <c r="H128" i="35"/>
  <c r="G128" i="35"/>
  <c r="F128" i="35"/>
  <c r="E128" i="35"/>
  <c r="D128" i="35"/>
  <c r="C128" i="35"/>
  <c r="B128" i="35"/>
  <c r="A128" i="35"/>
  <c r="Y127" i="35"/>
  <c r="X127" i="35"/>
  <c r="W127" i="35"/>
  <c r="V127" i="35"/>
  <c r="U127" i="35"/>
  <c r="T127" i="35"/>
  <c r="S127" i="35"/>
  <c r="Q127" i="35"/>
  <c r="P127" i="35"/>
  <c r="O127" i="35"/>
  <c r="N127" i="35"/>
  <c r="M127" i="35"/>
  <c r="L127" i="35"/>
  <c r="K127" i="35"/>
  <c r="J127" i="35"/>
  <c r="I127" i="35"/>
  <c r="H127" i="35"/>
  <c r="G127" i="35"/>
  <c r="F127" i="35"/>
  <c r="E127" i="35"/>
  <c r="D127" i="35"/>
  <c r="C127" i="35"/>
  <c r="B127" i="35"/>
  <c r="A127" i="35"/>
  <c r="Y126" i="35"/>
  <c r="X126" i="35"/>
  <c r="W126" i="35"/>
  <c r="V126" i="35"/>
  <c r="U126" i="35"/>
  <c r="T126" i="35"/>
  <c r="S126" i="35"/>
  <c r="Q126" i="35"/>
  <c r="P126" i="35"/>
  <c r="O126" i="35"/>
  <c r="N126" i="35"/>
  <c r="M126" i="35"/>
  <c r="L126" i="35"/>
  <c r="K126" i="35"/>
  <c r="J126" i="35"/>
  <c r="I126" i="35"/>
  <c r="H126" i="35"/>
  <c r="G126" i="35"/>
  <c r="F126" i="35"/>
  <c r="E126" i="35"/>
  <c r="D126" i="35"/>
  <c r="C126" i="35"/>
  <c r="B126" i="35"/>
  <c r="A126" i="35"/>
  <c r="Y125" i="35"/>
  <c r="X125" i="35"/>
  <c r="W125" i="35"/>
  <c r="V125" i="35"/>
  <c r="U125" i="35"/>
  <c r="T125" i="35"/>
  <c r="S125" i="35"/>
  <c r="Q125" i="35"/>
  <c r="P125" i="35"/>
  <c r="O125" i="35"/>
  <c r="N125" i="35"/>
  <c r="M125" i="35"/>
  <c r="L125" i="35"/>
  <c r="K125" i="35"/>
  <c r="J125" i="35"/>
  <c r="I125" i="35"/>
  <c r="H125" i="35"/>
  <c r="G125" i="35"/>
  <c r="F125" i="35"/>
  <c r="E125" i="35"/>
  <c r="D125" i="35"/>
  <c r="C125" i="35"/>
  <c r="B125" i="35"/>
  <c r="A125" i="35"/>
  <c r="Y124" i="35"/>
  <c r="X124" i="35"/>
  <c r="W124" i="35"/>
  <c r="V124" i="35"/>
  <c r="T124" i="35"/>
  <c r="S124" i="35"/>
  <c r="Q124" i="35"/>
  <c r="P124" i="35"/>
  <c r="O124" i="35"/>
  <c r="N124" i="35"/>
  <c r="M124" i="35"/>
  <c r="L124" i="35"/>
  <c r="K124" i="35"/>
  <c r="J124" i="35"/>
  <c r="I124" i="35"/>
  <c r="H124" i="35"/>
  <c r="G124" i="35"/>
  <c r="F124" i="35"/>
  <c r="E124" i="35"/>
  <c r="D124" i="35"/>
  <c r="C124" i="35"/>
  <c r="B124" i="35"/>
  <c r="A124" i="35"/>
  <c r="Y123" i="35"/>
  <c r="X123" i="35"/>
  <c r="W123" i="35"/>
  <c r="V123" i="35"/>
  <c r="T123" i="35"/>
  <c r="S123" i="35"/>
  <c r="Q123" i="35"/>
  <c r="P123" i="35"/>
  <c r="O123" i="35"/>
  <c r="N123" i="35"/>
  <c r="M123" i="35"/>
  <c r="L123" i="35"/>
  <c r="K123" i="35"/>
  <c r="J123" i="35"/>
  <c r="I123" i="35"/>
  <c r="H123" i="35"/>
  <c r="G123" i="35"/>
  <c r="F123" i="35"/>
  <c r="E123" i="35"/>
  <c r="D123" i="35"/>
  <c r="C123" i="35"/>
  <c r="B123" i="35"/>
  <c r="A123" i="35"/>
  <c r="Y122" i="35"/>
  <c r="X122" i="35"/>
  <c r="W122" i="35"/>
  <c r="V122" i="35"/>
  <c r="U122" i="35"/>
  <c r="T122" i="35"/>
  <c r="S122" i="35"/>
  <c r="Q122" i="35"/>
  <c r="P122" i="35"/>
  <c r="O122" i="35"/>
  <c r="N122" i="35"/>
  <c r="M122" i="35"/>
  <c r="L122" i="35"/>
  <c r="K122" i="35"/>
  <c r="J122" i="35"/>
  <c r="I122" i="35"/>
  <c r="H122" i="35"/>
  <c r="G122" i="35"/>
  <c r="F122" i="35"/>
  <c r="E122" i="35"/>
  <c r="D122" i="35"/>
  <c r="C122" i="35"/>
  <c r="B122" i="35"/>
  <c r="A122" i="35"/>
  <c r="Y121" i="35"/>
  <c r="X121" i="35"/>
  <c r="W121" i="35"/>
  <c r="V121" i="35"/>
  <c r="U121" i="35"/>
  <c r="T121" i="35"/>
  <c r="S121" i="35"/>
  <c r="Q121" i="35"/>
  <c r="P121" i="35"/>
  <c r="O121" i="35"/>
  <c r="N121" i="35"/>
  <c r="M121" i="35"/>
  <c r="L121" i="35"/>
  <c r="K121" i="35"/>
  <c r="J121" i="35"/>
  <c r="I121" i="35"/>
  <c r="H121" i="35"/>
  <c r="G121" i="35"/>
  <c r="F121" i="35"/>
  <c r="E121" i="35"/>
  <c r="D121" i="35"/>
  <c r="C121" i="35"/>
  <c r="B121" i="35"/>
  <c r="A121" i="35"/>
  <c r="Y120" i="35"/>
  <c r="X120" i="35"/>
  <c r="W120" i="35"/>
  <c r="S120" i="35"/>
  <c r="Q120" i="35"/>
  <c r="P120" i="35"/>
  <c r="O120" i="35"/>
  <c r="N120" i="35"/>
  <c r="M120" i="35"/>
  <c r="L120" i="35"/>
  <c r="K120" i="35"/>
  <c r="J120" i="35"/>
  <c r="I120" i="35"/>
  <c r="H120" i="35"/>
  <c r="G120" i="35"/>
  <c r="F120" i="35"/>
  <c r="E120" i="35"/>
  <c r="D120" i="35"/>
  <c r="C120" i="35"/>
  <c r="B120" i="35"/>
  <c r="A120" i="35"/>
  <c r="Y119" i="35"/>
  <c r="X119" i="35"/>
  <c r="W119" i="35"/>
  <c r="V119" i="35"/>
  <c r="U119" i="35"/>
  <c r="T119" i="35"/>
  <c r="S119" i="35"/>
  <c r="Q119" i="35"/>
  <c r="P119" i="35"/>
  <c r="O119" i="35"/>
  <c r="N119" i="35"/>
  <c r="M119" i="35"/>
  <c r="L119" i="35"/>
  <c r="K119" i="35"/>
  <c r="J119" i="35"/>
  <c r="I119" i="35"/>
  <c r="H119" i="35"/>
  <c r="G119" i="35"/>
  <c r="F119" i="35"/>
  <c r="E119" i="35"/>
  <c r="D119" i="35"/>
  <c r="C119" i="35"/>
  <c r="B119" i="35"/>
  <c r="A119" i="35"/>
  <c r="Y118" i="35"/>
  <c r="X118" i="35"/>
  <c r="W118" i="35"/>
  <c r="V118" i="35"/>
  <c r="U118" i="35"/>
  <c r="T118" i="35"/>
  <c r="S118" i="35"/>
  <c r="Q118" i="35"/>
  <c r="P118" i="35"/>
  <c r="O118" i="35"/>
  <c r="N118" i="35"/>
  <c r="M118" i="35"/>
  <c r="L118" i="35"/>
  <c r="K118" i="35"/>
  <c r="J118" i="35"/>
  <c r="I118" i="35"/>
  <c r="H118" i="35"/>
  <c r="G118" i="35"/>
  <c r="F118" i="35"/>
  <c r="E118" i="35"/>
  <c r="D118" i="35"/>
  <c r="C118" i="35"/>
  <c r="B118" i="35"/>
  <c r="A118" i="35"/>
  <c r="Y117" i="35"/>
  <c r="X117" i="35"/>
  <c r="W117" i="35"/>
  <c r="V117" i="35"/>
  <c r="T117" i="35"/>
  <c r="S117" i="35"/>
  <c r="Q117" i="35"/>
  <c r="P117" i="35"/>
  <c r="O117" i="35"/>
  <c r="N117" i="35"/>
  <c r="M117" i="35"/>
  <c r="L117" i="35"/>
  <c r="K117" i="35"/>
  <c r="J117" i="35"/>
  <c r="I117" i="35"/>
  <c r="H117" i="35"/>
  <c r="G117" i="35"/>
  <c r="F117" i="35"/>
  <c r="E117" i="35"/>
  <c r="D117" i="35"/>
  <c r="C117" i="35"/>
  <c r="B117" i="35"/>
  <c r="A117" i="35"/>
  <c r="Y116" i="35"/>
  <c r="X116" i="35"/>
  <c r="W116" i="35"/>
  <c r="V116" i="35"/>
  <c r="U116" i="35"/>
  <c r="T116" i="35"/>
  <c r="S116" i="35"/>
  <c r="Q116" i="35"/>
  <c r="P116" i="35"/>
  <c r="O116" i="35"/>
  <c r="N116" i="35"/>
  <c r="M116" i="35"/>
  <c r="L116" i="35"/>
  <c r="K116" i="35"/>
  <c r="J116" i="35"/>
  <c r="I116" i="35"/>
  <c r="H116" i="35"/>
  <c r="G116" i="35"/>
  <c r="F116" i="35"/>
  <c r="E116" i="35"/>
  <c r="D116" i="35"/>
  <c r="C116" i="35"/>
  <c r="B116" i="35"/>
  <c r="A116" i="35"/>
  <c r="Y115" i="35"/>
  <c r="X115" i="35"/>
  <c r="W115" i="35"/>
  <c r="V115" i="35"/>
  <c r="U115" i="35"/>
  <c r="T115" i="35"/>
  <c r="S115" i="35"/>
  <c r="Q115" i="35"/>
  <c r="P115" i="35"/>
  <c r="O115" i="35"/>
  <c r="N115" i="35"/>
  <c r="M115" i="35"/>
  <c r="L115" i="35"/>
  <c r="K115" i="35"/>
  <c r="J115" i="35"/>
  <c r="I115" i="35"/>
  <c r="H115" i="35"/>
  <c r="G115" i="35"/>
  <c r="F115" i="35"/>
  <c r="E115" i="35"/>
  <c r="D115" i="35"/>
  <c r="C115" i="35"/>
  <c r="B115" i="35"/>
  <c r="A115" i="35"/>
  <c r="Y114" i="35"/>
  <c r="X114" i="35"/>
  <c r="W114" i="35"/>
  <c r="Q114" i="35"/>
  <c r="P114" i="35"/>
  <c r="O114" i="35"/>
  <c r="N114" i="35"/>
  <c r="M114" i="35"/>
  <c r="L114" i="35"/>
  <c r="K114" i="35"/>
  <c r="J114" i="35"/>
  <c r="I114" i="35"/>
  <c r="H114" i="35"/>
  <c r="G114" i="35"/>
  <c r="F114" i="35"/>
  <c r="E114" i="35"/>
  <c r="D114" i="35"/>
  <c r="C114" i="35"/>
  <c r="B114" i="35"/>
  <c r="A114" i="35"/>
  <c r="Y113" i="35"/>
  <c r="X113" i="35"/>
  <c r="W113" i="35"/>
  <c r="Q113" i="35"/>
  <c r="P113" i="35"/>
  <c r="O113" i="35"/>
  <c r="N113" i="35"/>
  <c r="M113" i="35"/>
  <c r="L113" i="35"/>
  <c r="K113" i="35"/>
  <c r="J113" i="35"/>
  <c r="I113" i="35"/>
  <c r="H113" i="35"/>
  <c r="G113" i="35"/>
  <c r="F113" i="35"/>
  <c r="E113" i="35"/>
  <c r="D113" i="35"/>
  <c r="C113" i="35"/>
  <c r="B113" i="35"/>
  <c r="A113" i="35"/>
  <c r="Y112" i="35"/>
  <c r="X112" i="35"/>
  <c r="W112" i="35"/>
  <c r="V112" i="35"/>
  <c r="U112" i="35"/>
  <c r="T112" i="35"/>
  <c r="S112" i="35"/>
  <c r="Q112" i="35"/>
  <c r="P112" i="35"/>
  <c r="O112" i="35"/>
  <c r="N112" i="35"/>
  <c r="M112" i="35"/>
  <c r="L112" i="35"/>
  <c r="K112" i="35"/>
  <c r="J112" i="35"/>
  <c r="I112" i="35"/>
  <c r="H112" i="35"/>
  <c r="G112" i="35"/>
  <c r="F112" i="35"/>
  <c r="E112" i="35"/>
  <c r="D112" i="35"/>
  <c r="C112" i="35"/>
  <c r="B112" i="35"/>
  <c r="A112" i="35"/>
  <c r="Y111" i="35"/>
  <c r="X111" i="35"/>
  <c r="W111" i="35"/>
  <c r="V111" i="35"/>
  <c r="U111" i="35"/>
  <c r="T111" i="35"/>
  <c r="S111" i="35"/>
  <c r="Q111" i="35"/>
  <c r="P111" i="35"/>
  <c r="O111" i="35"/>
  <c r="N111" i="35"/>
  <c r="M111" i="35"/>
  <c r="L111" i="35"/>
  <c r="K111" i="35"/>
  <c r="J111" i="35"/>
  <c r="I111" i="35"/>
  <c r="H111" i="35"/>
  <c r="G111" i="35"/>
  <c r="F111" i="35"/>
  <c r="E111" i="35"/>
  <c r="D111" i="35"/>
  <c r="C111" i="35"/>
  <c r="B111" i="35"/>
  <c r="A111" i="35"/>
  <c r="Y110" i="35"/>
  <c r="X110" i="35"/>
  <c r="W110" i="35"/>
  <c r="Q110" i="35"/>
  <c r="P110" i="35"/>
  <c r="O110" i="35"/>
  <c r="N110" i="35"/>
  <c r="M110" i="35"/>
  <c r="L110" i="35"/>
  <c r="K110" i="35"/>
  <c r="J110" i="35"/>
  <c r="I110" i="35"/>
  <c r="H110" i="35"/>
  <c r="G110" i="35"/>
  <c r="F110" i="35"/>
  <c r="E110" i="35"/>
  <c r="D110" i="35"/>
  <c r="C110" i="35"/>
  <c r="B110" i="35"/>
  <c r="A110" i="35"/>
  <c r="Y109" i="35"/>
  <c r="X109" i="35"/>
  <c r="W109" i="35"/>
  <c r="S109" i="35"/>
  <c r="Q109" i="35"/>
  <c r="P109" i="35"/>
  <c r="O109" i="35"/>
  <c r="N109" i="35"/>
  <c r="M109" i="35"/>
  <c r="L109" i="35"/>
  <c r="K109" i="35"/>
  <c r="J109" i="35"/>
  <c r="I109" i="35"/>
  <c r="H109" i="35"/>
  <c r="G109" i="35"/>
  <c r="F109" i="35"/>
  <c r="E109" i="35"/>
  <c r="D109" i="35"/>
  <c r="C109" i="35"/>
  <c r="B109" i="35"/>
  <c r="A109" i="35"/>
  <c r="Y108" i="35"/>
  <c r="X108" i="35"/>
  <c r="W108" i="35"/>
  <c r="S108" i="35"/>
  <c r="Q108" i="35"/>
  <c r="P108" i="35"/>
  <c r="O108" i="35"/>
  <c r="N108" i="35"/>
  <c r="M108" i="35"/>
  <c r="L108" i="35"/>
  <c r="K108" i="35"/>
  <c r="J108" i="35"/>
  <c r="I108" i="35"/>
  <c r="H108" i="35"/>
  <c r="G108" i="35"/>
  <c r="F108" i="35"/>
  <c r="E108" i="35"/>
  <c r="D108" i="35"/>
  <c r="C108" i="35"/>
  <c r="B108" i="35"/>
  <c r="A108" i="35"/>
  <c r="Y107" i="35"/>
  <c r="X107" i="35"/>
  <c r="W107" i="35"/>
  <c r="V107" i="35"/>
  <c r="T107" i="35"/>
  <c r="S107" i="35"/>
  <c r="Q107" i="35"/>
  <c r="P107" i="35"/>
  <c r="O107" i="35"/>
  <c r="N107" i="35"/>
  <c r="M107" i="35"/>
  <c r="L107" i="35"/>
  <c r="K107" i="35"/>
  <c r="J107" i="35"/>
  <c r="I107" i="35"/>
  <c r="H107" i="35"/>
  <c r="G107" i="35"/>
  <c r="F107" i="35"/>
  <c r="E107" i="35"/>
  <c r="D107" i="35"/>
  <c r="C107" i="35"/>
  <c r="B107" i="35"/>
  <c r="A107" i="35"/>
  <c r="Y106" i="35"/>
  <c r="X106" i="35"/>
  <c r="W106" i="35"/>
  <c r="V106" i="35"/>
  <c r="T106" i="35"/>
  <c r="S106" i="35"/>
  <c r="Q106" i="35"/>
  <c r="P106" i="35"/>
  <c r="O106" i="35"/>
  <c r="N106" i="35"/>
  <c r="M106" i="35"/>
  <c r="L106" i="35"/>
  <c r="K106" i="35"/>
  <c r="J106" i="35"/>
  <c r="I106" i="35"/>
  <c r="H106" i="35"/>
  <c r="G106" i="35"/>
  <c r="F106" i="35"/>
  <c r="E106" i="35"/>
  <c r="D106" i="35"/>
  <c r="C106" i="35"/>
  <c r="B106" i="35"/>
  <c r="A106" i="35"/>
  <c r="Y105" i="35"/>
  <c r="X105" i="35"/>
  <c r="W105" i="35"/>
  <c r="V105" i="35"/>
  <c r="U105" i="35"/>
  <c r="T105" i="35"/>
  <c r="S105" i="35"/>
  <c r="Q105" i="35"/>
  <c r="P105" i="35"/>
  <c r="O105" i="35"/>
  <c r="N105" i="35"/>
  <c r="M105" i="35"/>
  <c r="L105" i="35"/>
  <c r="K105" i="35"/>
  <c r="J105" i="35"/>
  <c r="I105" i="35"/>
  <c r="H105" i="35"/>
  <c r="G105" i="35"/>
  <c r="F105" i="35"/>
  <c r="E105" i="35"/>
  <c r="D105" i="35"/>
  <c r="C105" i="35"/>
  <c r="B105" i="35"/>
  <c r="A105" i="35"/>
  <c r="Y104" i="35"/>
  <c r="X104" i="35"/>
  <c r="W104" i="35"/>
  <c r="V104" i="35"/>
  <c r="U104" i="35"/>
  <c r="T104" i="35"/>
  <c r="S104" i="35"/>
  <c r="Q104" i="35"/>
  <c r="P104" i="35"/>
  <c r="O104" i="35"/>
  <c r="N104" i="35"/>
  <c r="M104" i="35"/>
  <c r="L104" i="35"/>
  <c r="K104" i="35"/>
  <c r="J104" i="35"/>
  <c r="I104" i="35"/>
  <c r="H104" i="35"/>
  <c r="G104" i="35"/>
  <c r="F104" i="35"/>
  <c r="E104" i="35"/>
  <c r="D104" i="35"/>
  <c r="C104" i="35"/>
  <c r="B104" i="35"/>
  <c r="A104" i="35"/>
  <c r="Y103" i="35"/>
  <c r="X103" i="35"/>
  <c r="W103" i="35"/>
  <c r="V103" i="35"/>
  <c r="U103" i="35"/>
  <c r="T103" i="35"/>
  <c r="S103" i="35"/>
  <c r="Q103" i="35"/>
  <c r="P103" i="35"/>
  <c r="O103" i="35"/>
  <c r="N103" i="35"/>
  <c r="M103" i="35"/>
  <c r="L103" i="35"/>
  <c r="K103" i="35"/>
  <c r="J103" i="35"/>
  <c r="I103" i="35"/>
  <c r="H103" i="35"/>
  <c r="G103" i="35"/>
  <c r="F103" i="35"/>
  <c r="E103" i="35"/>
  <c r="D103" i="35"/>
  <c r="C103" i="35"/>
  <c r="B103" i="35"/>
  <c r="A103" i="35"/>
  <c r="Y102" i="35"/>
  <c r="X102" i="35"/>
  <c r="W102" i="35"/>
  <c r="U102" i="35"/>
  <c r="Q102" i="35"/>
  <c r="P102" i="35"/>
  <c r="O102" i="35"/>
  <c r="N102" i="35"/>
  <c r="M102" i="35"/>
  <c r="L102" i="35"/>
  <c r="K102" i="35"/>
  <c r="J102" i="35"/>
  <c r="I102" i="35"/>
  <c r="H102" i="35"/>
  <c r="G102" i="35"/>
  <c r="E102" i="35"/>
  <c r="D102" i="35"/>
  <c r="C102" i="35"/>
  <c r="B102" i="35"/>
  <c r="A102" i="35"/>
  <c r="Y101" i="35"/>
  <c r="X101" i="35"/>
  <c r="W101" i="35"/>
  <c r="U101" i="35"/>
  <c r="Q101" i="35"/>
  <c r="P101" i="35"/>
  <c r="O101" i="35"/>
  <c r="N101" i="35"/>
  <c r="M101" i="35"/>
  <c r="L101" i="35"/>
  <c r="K101" i="35"/>
  <c r="J101" i="35"/>
  <c r="I101" i="35"/>
  <c r="H101" i="35"/>
  <c r="G101" i="35"/>
  <c r="E101" i="35"/>
  <c r="D101" i="35"/>
  <c r="C101" i="35"/>
  <c r="B101" i="35"/>
  <c r="A101" i="35"/>
  <c r="Y100" i="35"/>
  <c r="X100" i="35"/>
  <c r="W100" i="35"/>
  <c r="U100" i="35"/>
  <c r="Q100" i="35"/>
  <c r="P100" i="35"/>
  <c r="O100" i="35"/>
  <c r="N100" i="35"/>
  <c r="M100" i="35"/>
  <c r="L100" i="35"/>
  <c r="K100" i="35"/>
  <c r="J100" i="35"/>
  <c r="I100" i="35"/>
  <c r="H100" i="35"/>
  <c r="G100" i="35"/>
  <c r="F100" i="35"/>
  <c r="E100" i="35"/>
  <c r="D100" i="35"/>
  <c r="C100" i="35"/>
  <c r="B100" i="35"/>
  <c r="A100" i="35"/>
  <c r="Y99" i="35"/>
  <c r="X99" i="35"/>
  <c r="W99" i="35"/>
  <c r="V99" i="35"/>
  <c r="U99" i="35"/>
  <c r="T99" i="35"/>
  <c r="S99" i="35"/>
  <c r="Q99" i="35"/>
  <c r="P99" i="35"/>
  <c r="O99" i="35"/>
  <c r="N99" i="35"/>
  <c r="M99" i="35"/>
  <c r="L99" i="35"/>
  <c r="K99" i="35"/>
  <c r="J99" i="35"/>
  <c r="I99" i="35"/>
  <c r="H99" i="35"/>
  <c r="G99" i="35"/>
  <c r="F99" i="35"/>
  <c r="E99" i="35"/>
  <c r="D99" i="35"/>
  <c r="C99" i="35"/>
  <c r="B99" i="35"/>
  <c r="A99" i="35"/>
  <c r="Y98" i="35"/>
  <c r="X98" i="35"/>
  <c r="W98" i="35"/>
  <c r="V98" i="35"/>
  <c r="U98" i="35"/>
  <c r="T98" i="35"/>
  <c r="S98" i="35"/>
  <c r="Q98" i="35"/>
  <c r="P98" i="35"/>
  <c r="O98" i="35"/>
  <c r="N98" i="35"/>
  <c r="M98" i="35"/>
  <c r="L98" i="35"/>
  <c r="K98" i="35"/>
  <c r="J98" i="35"/>
  <c r="I98" i="35"/>
  <c r="H98" i="35"/>
  <c r="G98" i="35"/>
  <c r="F98" i="35"/>
  <c r="E98" i="35"/>
  <c r="D98" i="35"/>
  <c r="C98" i="35"/>
  <c r="B98" i="35"/>
  <c r="A98" i="35"/>
  <c r="Y97" i="35"/>
  <c r="X97" i="35"/>
  <c r="W97" i="35"/>
  <c r="V97" i="35"/>
  <c r="U97" i="35"/>
  <c r="T97" i="35"/>
  <c r="S97" i="35"/>
  <c r="Q97" i="35"/>
  <c r="P97" i="35"/>
  <c r="O97" i="35"/>
  <c r="N97" i="35"/>
  <c r="M97" i="35"/>
  <c r="L97" i="35"/>
  <c r="K97" i="35"/>
  <c r="J97" i="35"/>
  <c r="I97" i="35"/>
  <c r="H97" i="35"/>
  <c r="G97" i="35"/>
  <c r="F97" i="35"/>
  <c r="E97" i="35"/>
  <c r="D97" i="35"/>
  <c r="C97" i="35"/>
  <c r="B97" i="35"/>
  <c r="A97" i="35"/>
  <c r="Y96" i="35"/>
  <c r="X96" i="35"/>
  <c r="W96" i="35"/>
  <c r="V96" i="35"/>
  <c r="U96" i="35"/>
  <c r="T96" i="35"/>
  <c r="S96" i="35"/>
  <c r="Q96" i="35"/>
  <c r="P96" i="35"/>
  <c r="O96" i="35"/>
  <c r="N96" i="35"/>
  <c r="M96" i="35"/>
  <c r="L96" i="35"/>
  <c r="K96" i="35"/>
  <c r="J96" i="35"/>
  <c r="I96" i="35"/>
  <c r="H96" i="35"/>
  <c r="G96" i="35"/>
  <c r="F96" i="35"/>
  <c r="E96" i="35"/>
  <c r="D96" i="35"/>
  <c r="C96" i="35"/>
  <c r="B96" i="35"/>
  <c r="A96" i="35"/>
  <c r="Y95" i="35"/>
  <c r="X95" i="35"/>
  <c r="W95" i="35"/>
  <c r="V95" i="35"/>
  <c r="U95" i="35"/>
  <c r="T95" i="35"/>
  <c r="S95" i="35"/>
  <c r="Q95" i="35"/>
  <c r="P95" i="35"/>
  <c r="O95" i="35"/>
  <c r="N95" i="35"/>
  <c r="M95" i="35"/>
  <c r="L95" i="35"/>
  <c r="K95" i="35"/>
  <c r="J95" i="35"/>
  <c r="I95" i="35"/>
  <c r="H95" i="35"/>
  <c r="G95" i="35"/>
  <c r="F95" i="35"/>
  <c r="E95" i="35"/>
  <c r="D95" i="35"/>
  <c r="C95" i="35"/>
  <c r="B95" i="35"/>
  <c r="A95" i="35"/>
  <c r="Y94" i="35"/>
  <c r="X94" i="35"/>
  <c r="W94" i="35"/>
  <c r="V94" i="35"/>
  <c r="U94" i="35"/>
  <c r="T94" i="35"/>
  <c r="S94" i="35"/>
  <c r="Q94" i="35"/>
  <c r="P94" i="35"/>
  <c r="O94" i="35"/>
  <c r="N94" i="35"/>
  <c r="M94" i="35"/>
  <c r="L94" i="35"/>
  <c r="K94" i="35"/>
  <c r="J94" i="35"/>
  <c r="I94" i="35"/>
  <c r="H94" i="35"/>
  <c r="G94" i="35"/>
  <c r="F94" i="35"/>
  <c r="E94" i="35"/>
  <c r="D94" i="35"/>
  <c r="C94" i="35"/>
  <c r="B94" i="35"/>
  <c r="A94" i="35"/>
  <c r="Y93" i="35"/>
  <c r="X93" i="35"/>
  <c r="W93" i="35"/>
  <c r="U93" i="35"/>
  <c r="S93" i="35"/>
  <c r="Q93" i="35"/>
  <c r="P93" i="35"/>
  <c r="O93" i="35"/>
  <c r="N93" i="35"/>
  <c r="M93" i="35"/>
  <c r="L93" i="35"/>
  <c r="K93" i="35"/>
  <c r="J93" i="35"/>
  <c r="I93" i="35"/>
  <c r="H93" i="35"/>
  <c r="G93" i="35"/>
  <c r="F93" i="35"/>
  <c r="E93" i="35"/>
  <c r="D93" i="35"/>
  <c r="C93" i="35"/>
  <c r="B93" i="35"/>
  <c r="A93" i="35"/>
  <c r="Y92" i="35"/>
  <c r="X92" i="35"/>
  <c r="W92" i="35"/>
  <c r="V92" i="35"/>
  <c r="U92" i="35"/>
  <c r="T92" i="35"/>
  <c r="S92" i="35"/>
  <c r="Q92" i="35"/>
  <c r="P92" i="35"/>
  <c r="O92" i="35"/>
  <c r="N92" i="35"/>
  <c r="M92" i="35"/>
  <c r="L92" i="35"/>
  <c r="K92" i="35"/>
  <c r="J92" i="35"/>
  <c r="I92" i="35"/>
  <c r="H92" i="35"/>
  <c r="G92" i="35"/>
  <c r="F92" i="35"/>
  <c r="E92" i="35"/>
  <c r="D92" i="35"/>
  <c r="C92" i="35"/>
  <c r="B92" i="35"/>
  <c r="A92" i="35"/>
  <c r="Y91" i="35"/>
  <c r="X91" i="35"/>
  <c r="W91" i="35"/>
  <c r="V91" i="35"/>
  <c r="U91" i="35"/>
  <c r="T91" i="35"/>
  <c r="S91" i="35"/>
  <c r="Q91" i="35"/>
  <c r="P91" i="35"/>
  <c r="O91" i="35"/>
  <c r="N91" i="35"/>
  <c r="M91" i="35"/>
  <c r="L91" i="35"/>
  <c r="K91" i="35"/>
  <c r="J91" i="35"/>
  <c r="I91" i="35"/>
  <c r="H91" i="35"/>
  <c r="G91" i="35"/>
  <c r="F91" i="35"/>
  <c r="E91" i="35"/>
  <c r="D91" i="35"/>
  <c r="C91" i="35"/>
  <c r="B91" i="35"/>
  <c r="A91" i="35"/>
  <c r="Y90" i="35"/>
  <c r="X90" i="35"/>
  <c r="W90" i="35"/>
  <c r="U90" i="35"/>
  <c r="S90" i="35"/>
  <c r="Q90" i="35"/>
  <c r="P90" i="35"/>
  <c r="O90" i="35"/>
  <c r="N90" i="35"/>
  <c r="M90" i="35"/>
  <c r="L90" i="35"/>
  <c r="K90" i="35"/>
  <c r="J90" i="35"/>
  <c r="I90" i="35"/>
  <c r="H90" i="35"/>
  <c r="G90" i="35"/>
  <c r="F90" i="35"/>
  <c r="E90" i="35"/>
  <c r="D90" i="35"/>
  <c r="C90" i="35"/>
  <c r="B90" i="35"/>
  <c r="A90" i="35"/>
  <c r="Y89" i="35"/>
  <c r="X89" i="35"/>
  <c r="W89" i="35"/>
  <c r="V89" i="35"/>
  <c r="U89" i="35"/>
  <c r="T89" i="35"/>
  <c r="S89" i="35"/>
  <c r="Q89" i="35"/>
  <c r="P89" i="35"/>
  <c r="O89" i="35"/>
  <c r="N89" i="35"/>
  <c r="M89" i="35"/>
  <c r="L89" i="35"/>
  <c r="K89" i="35"/>
  <c r="J89" i="35"/>
  <c r="I89" i="35"/>
  <c r="H89" i="35"/>
  <c r="G89" i="35"/>
  <c r="F89" i="35"/>
  <c r="E89" i="35"/>
  <c r="D89" i="35"/>
  <c r="C89" i="35"/>
  <c r="B89" i="35"/>
  <c r="A89" i="35"/>
  <c r="Y88" i="35"/>
  <c r="X88" i="35"/>
  <c r="W88" i="35"/>
  <c r="V88" i="35"/>
  <c r="U88" i="35"/>
  <c r="T88" i="35"/>
  <c r="S88" i="35"/>
  <c r="Q88" i="35"/>
  <c r="P88" i="35"/>
  <c r="O88" i="35"/>
  <c r="N88" i="35"/>
  <c r="M88" i="35"/>
  <c r="L88" i="35"/>
  <c r="K88" i="35"/>
  <c r="J88" i="35"/>
  <c r="I88" i="35"/>
  <c r="H88" i="35"/>
  <c r="G88" i="35"/>
  <c r="F88" i="35"/>
  <c r="E88" i="35"/>
  <c r="D88" i="35"/>
  <c r="C88" i="35"/>
  <c r="B88" i="35"/>
  <c r="A88" i="35"/>
  <c r="Y87" i="35"/>
  <c r="X87" i="35"/>
  <c r="W87" i="35"/>
  <c r="V87" i="35"/>
  <c r="U87" i="35"/>
  <c r="T87" i="35"/>
  <c r="S87" i="35"/>
  <c r="Q87" i="35"/>
  <c r="P87" i="35"/>
  <c r="O87" i="35"/>
  <c r="N87" i="35"/>
  <c r="M87" i="35"/>
  <c r="L87" i="35"/>
  <c r="K87" i="35"/>
  <c r="J87" i="35"/>
  <c r="I87" i="35"/>
  <c r="H87" i="35"/>
  <c r="G87" i="35"/>
  <c r="F87" i="35"/>
  <c r="E87" i="35"/>
  <c r="D87" i="35"/>
  <c r="C87" i="35"/>
  <c r="B87" i="35"/>
  <c r="A87" i="35"/>
  <c r="Y86" i="35"/>
  <c r="X86" i="35"/>
  <c r="W86" i="35"/>
  <c r="V86" i="35"/>
  <c r="U86" i="35"/>
  <c r="T86" i="35"/>
  <c r="S86" i="35"/>
  <c r="Q86" i="35"/>
  <c r="P86" i="35"/>
  <c r="O86" i="35"/>
  <c r="N86" i="35"/>
  <c r="M86" i="35"/>
  <c r="L86" i="35"/>
  <c r="K86" i="35"/>
  <c r="J86" i="35"/>
  <c r="I86" i="35"/>
  <c r="H86" i="35"/>
  <c r="G86" i="35"/>
  <c r="F86" i="35"/>
  <c r="E86" i="35"/>
  <c r="D86" i="35"/>
  <c r="C86" i="35"/>
  <c r="B86" i="35"/>
  <c r="A86" i="35"/>
  <c r="Y85" i="35"/>
  <c r="X85" i="35"/>
  <c r="W85" i="35"/>
  <c r="V85" i="35"/>
  <c r="T85" i="35"/>
  <c r="S85" i="35"/>
  <c r="Q85" i="35"/>
  <c r="P85" i="35"/>
  <c r="O85" i="35"/>
  <c r="N85" i="35"/>
  <c r="M85" i="35"/>
  <c r="L85" i="35"/>
  <c r="K85" i="35"/>
  <c r="J85" i="35"/>
  <c r="I85" i="35"/>
  <c r="H85" i="35"/>
  <c r="G85" i="35"/>
  <c r="F85" i="35"/>
  <c r="E85" i="35"/>
  <c r="D85" i="35"/>
  <c r="C85" i="35"/>
  <c r="B85" i="35"/>
  <c r="A85" i="35"/>
  <c r="Y84" i="35"/>
  <c r="X84" i="35"/>
  <c r="W84" i="35"/>
  <c r="V84" i="35"/>
  <c r="U84" i="35"/>
  <c r="T84" i="35"/>
  <c r="S84" i="35"/>
  <c r="Q84" i="35"/>
  <c r="P84" i="35"/>
  <c r="O84" i="35"/>
  <c r="N84" i="35"/>
  <c r="M84" i="35"/>
  <c r="L84" i="35"/>
  <c r="K84" i="35"/>
  <c r="J84" i="35"/>
  <c r="I84" i="35"/>
  <c r="H84" i="35"/>
  <c r="G84" i="35"/>
  <c r="F84" i="35"/>
  <c r="E84" i="35"/>
  <c r="D84" i="35"/>
  <c r="C84" i="35"/>
  <c r="B84" i="35"/>
  <c r="A84" i="35"/>
  <c r="Y83" i="35"/>
  <c r="X83" i="35"/>
  <c r="W83" i="35"/>
  <c r="V83" i="35"/>
  <c r="T83" i="35"/>
  <c r="S83" i="35"/>
  <c r="Q83" i="35"/>
  <c r="P83" i="35"/>
  <c r="O83" i="35"/>
  <c r="N83" i="35"/>
  <c r="M83" i="35"/>
  <c r="L83" i="35"/>
  <c r="K83" i="35"/>
  <c r="J83" i="35"/>
  <c r="I83" i="35"/>
  <c r="H83" i="35"/>
  <c r="G83" i="35"/>
  <c r="F83" i="35"/>
  <c r="E83" i="35"/>
  <c r="D83" i="35"/>
  <c r="C83" i="35"/>
  <c r="B83" i="35"/>
  <c r="A83" i="35"/>
  <c r="Y82" i="35"/>
  <c r="X82" i="35"/>
  <c r="W82" i="35"/>
  <c r="U82" i="35"/>
  <c r="S82" i="35"/>
  <c r="Q82" i="35"/>
  <c r="P82" i="35"/>
  <c r="O82" i="35"/>
  <c r="N82" i="35"/>
  <c r="M82" i="35"/>
  <c r="L82" i="35"/>
  <c r="K82" i="35"/>
  <c r="J82" i="35"/>
  <c r="I82" i="35"/>
  <c r="H82" i="35"/>
  <c r="G82" i="35"/>
  <c r="F82" i="35"/>
  <c r="E82" i="35"/>
  <c r="D82" i="35"/>
  <c r="C82" i="35"/>
  <c r="B82" i="35"/>
  <c r="A82" i="35"/>
  <c r="Y81" i="35"/>
  <c r="X81" i="35"/>
  <c r="W81" i="35"/>
  <c r="U81" i="35"/>
  <c r="S81" i="35"/>
  <c r="Q81" i="35"/>
  <c r="P81" i="35"/>
  <c r="O81" i="35"/>
  <c r="N81" i="35"/>
  <c r="M81" i="35"/>
  <c r="L81" i="35"/>
  <c r="K81" i="35"/>
  <c r="J81" i="35"/>
  <c r="I81" i="35"/>
  <c r="H81" i="35"/>
  <c r="G81" i="35"/>
  <c r="F81" i="35"/>
  <c r="E81" i="35"/>
  <c r="D81" i="35"/>
  <c r="C81" i="35"/>
  <c r="B81" i="35"/>
  <c r="A81" i="35"/>
  <c r="Y80" i="35"/>
  <c r="X80" i="35"/>
  <c r="W80" i="35"/>
  <c r="V80" i="35"/>
  <c r="U80" i="35"/>
  <c r="T80" i="35"/>
  <c r="S80" i="35"/>
  <c r="Q80" i="35"/>
  <c r="P80" i="35"/>
  <c r="O80" i="35"/>
  <c r="N80" i="35"/>
  <c r="M80" i="35"/>
  <c r="L80" i="35"/>
  <c r="K80" i="35"/>
  <c r="J80" i="35"/>
  <c r="I80" i="35"/>
  <c r="H80" i="35"/>
  <c r="G80" i="35"/>
  <c r="F80" i="35"/>
  <c r="E80" i="35"/>
  <c r="D80" i="35"/>
  <c r="C80" i="35"/>
  <c r="B80" i="35"/>
  <c r="A80" i="35"/>
  <c r="Y79" i="35"/>
  <c r="X79" i="35"/>
  <c r="W79" i="35"/>
  <c r="V79" i="35"/>
  <c r="U79" i="35"/>
  <c r="T79" i="35"/>
  <c r="S79" i="35"/>
  <c r="Q79" i="35"/>
  <c r="P79" i="35"/>
  <c r="O79" i="35"/>
  <c r="N79" i="35"/>
  <c r="M79" i="35"/>
  <c r="L79" i="35"/>
  <c r="K79" i="35"/>
  <c r="J79" i="35"/>
  <c r="I79" i="35"/>
  <c r="H79" i="35"/>
  <c r="G79" i="35"/>
  <c r="F79" i="35"/>
  <c r="E79" i="35"/>
  <c r="D79" i="35"/>
  <c r="C79" i="35"/>
  <c r="B79" i="35"/>
  <c r="A79" i="35"/>
  <c r="Y78" i="35"/>
  <c r="X78" i="35"/>
  <c r="W78" i="35"/>
  <c r="Q78" i="35"/>
  <c r="P78" i="35"/>
  <c r="O78" i="35"/>
  <c r="N78" i="35"/>
  <c r="M78" i="35"/>
  <c r="L78" i="35"/>
  <c r="K78" i="35"/>
  <c r="J78" i="35"/>
  <c r="I78" i="35"/>
  <c r="H78" i="35"/>
  <c r="G78" i="35"/>
  <c r="F78" i="35"/>
  <c r="E78" i="35"/>
  <c r="D78" i="35"/>
  <c r="C78" i="35"/>
  <c r="B78" i="35"/>
  <c r="A78" i="35"/>
  <c r="Y77" i="35"/>
  <c r="X77" i="35"/>
  <c r="W77" i="35"/>
  <c r="V77" i="35"/>
  <c r="U77" i="35"/>
  <c r="T77" i="35"/>
  <c r="S77" i="35"/>
  <c r="Q77" i="35"/>
  <c r="P77" i="35"/>
  <c r="O77" i="35"/>
  <c r="N77" i="35"/>
  <c r="M77" i="35"/>
  <c r="L77" i="35"/>
  <c r="K77" i="35"/>
  <c r="J77" i="35"/>
  <c r="I77" i="35"/>
  <c r="H77" i="35"/>
  <c r="G77" i="35"/>
  <c r="F77" i="35"/>
  <c r="E77" i="35"/>
  <c r="D77" i="35"/>
  <c r="C77" i="35"/>
  <c r="B77" i="35"/>
  <c r="A77" i="35"/>
  <c r="Y76" i="35"/>
  <c r="X76" i="35"/>
  <c r="W76" i="35"/>
  <c r="V76" i="35"/>
  <c r="U76" i="35"/>
  <c r="T76" i="35"/>
  <c r="S76" i="35"/>
  <c r="Q76" i="35"/>
  <c r="P76" i="35"/>
  <c r="O76" i="35"/>
  <c r="N76" i="35"/>
  <c r="M76" i="35"/>
  <c r="L76" i="35"/>
  <c r="K76" i="35"/>
  <c r="J76" i="35"/>
  <c r="I76" i="35"/>
  <c r="H76" i="35"/>
  <c r="G76" i="35"/>
  <c r="F76" i="35"/>
  <c r="E76" i="35"/>
  <c r="D76" i="35"/>
  <c r="C76" i="35"/>
  <c r="B76" i="35"/>
  <c r="A76" i="35"/>
  <c r="Y75" i="35"/>
  <c r="X75" i="35"/>
  <c r="W75" i="35"/>
  <c r="V75" i="35"/>
  <c r="U75" i="35"/>
  <c r="T75" i="35"/>
  <c r="S75" i="35"/>
  <c r="Q75" i="35"/>
  <c r="P75" i="35"/>
  <c r="O75" i="35"/>
  <c r="N75" i="35"/>
  <c r="M75" i="35"/>
  <c r="L75" i="35"/>
  <c r="K75" i="35"/>
  <c r="J75" i="35"/>
  <c r="I75" i="35"/>
  <c r="H75" i="35"/>
  <c r="G75" i="35"/>
  <c r="F75" i="35"/>
  <c r="E75" i="35"/>
  <c r="D75" i="35"/>
  <c r="C75" i="35"/>
  <c r="B75" i="35"/>
  <c r="A75" i="35"/>
  <c r="Y74" i="35"/>
  <c r="X74" i="35"/>
  <c r="W74" i="35"/>
  <c r="V74" i="35"/>
  <c r="U74" i="35"/>
  <c r="T74" i="35"/>
  <c r="S74" i="35"/>
  <c r="Q74" i="35"/>
  <c r="P74" i="35"/>
  <c r="O74" i="35"/>
  <c r="N74" i="35"/>
  <c r="M74" i="35"/>
  <c r="L74" i="35"/>
  <c r="K74" i="35"/>
  <c r="J74" i="35"/>
  <c r="I74" i="35"/>
  <c r="H74" i="35"/>
  <c r="G74" i="35"/>
  <c r="F74" i="35"/>
  <c r="E74" i="35"/>
  <c r="D74" i="35"/>
  <c r="C74" i="35"/>
  <c r="B74" i="35"/>
  <c r="A74" i="35"/>
  <c r="Y73" i="35"/>
  <c r="X73" i="35"/>
  <c r="W73" i="35"/>
  <c r="V73" i="35"/>
  <c r="U73" i="35"/>
  <c r="T73" i="35"/>
  <c r="S73" i="35"/>
  <c r="Q73" i="35"/>
  <c r="P73" i="35"/>
  <c r="O73" i="35"/>
  <c r="N73" i="35"/>
  <c r="M73" i="35"/>
  <c r="L73" i="35"/>
  <c r="K73" i="35"/>
  <c r="J73" i="35"/>
  <c r="I73" i="35"/>
  <c r="H73" i="35"/>
  <c r="G73" i="35"/>
  <c r="F73" i="35"/>
  <c r="E73" i="35"/>
  <c r="D73" i="35"/>
  <c r="C73" i="35"/>
  <c r="B73" i="35"/>
  <c r="A73" i="35"/>
  <c r="Y72" i="35"/>
  <c r="X72" i="35"/>
  <c r="W72" i="35"/>
  <c r="S72" i="35"/>
  <c r="Q72" i="35"/>
  <c r="P72" i="35"/>
  <c r="O72" i="35"/>
  <c r="N72" i="35"/>
  <c r="M72" i="35"/>
  <c r="L72" i="35"/>
  <c r="K72" i="35"/>
  <c r="J72" i="35"/>
  <c r="I72" i="35"/>
  <c r="H72" i="35"/>
  <c r="G72" i="35"/>
  <c r="F72" i="35"/>
  <c r="E72" i="35"/>
  <c r="D72" i="35"/>
  <c r="C72" i="35"/>
  <c r="B72" i="35"/>
  <c r="A72" i="35"/>
  <c r="Y71" i="35"/>
  <c r="X71" i="35"/>
  <c r="W71" i="35"/>
  <c r="V71" i="35"/>
  <c r="U71" i="35"/>
  <c r="T71" i="35"/>
  <c r="S71" i="35"/>
  <c r="Q71" i="35"/>
  <c r="P71" i="35"/>
  <c r="O71" i="35"/>
  <c r="N71" i="35"/>
  <c r="M71" i="35"/>
  <c r="L71" i="35"/>
  <c r="K71" i="35"/>
  <c r="J71" i="35"/>
  <c r="I71" i="35"/>
  <c r="H71" i="35"/>
  <c r="G71" i="35"/>
  <c r="F71" i="35"/>
  <c r="E71" i="35"/>
  <c r="D71" i="35"/>
  <c r="C71" i="35"/>
  <c r="B71" i="35"/>
  <c r="A71" i="35"/>
  <c r="Y70" i="35"/>
  <c r="X70" i="35"/>
  <c r="W70" i="35"/>
  <c r="S70" i="35"/>
  <c r="Q70" i="35"/>
  <c r="P70" i="35"/>
  <c r="O70" i="35"/>
  <c r="N70" i="35"/>
  <c r="M70" i="35"/>
  <c r="L70" i="35"/>
  <c r="K70" i="35"/>
  <c r="J70" i="35"/>
  <c r="I70" i="35"/>
  <c r="H70" i="35"/>
  <c r="G70" i="35"/>
  <c r="F70" i="35"/>
  <c r="E70" i="35"/>
  <c r="D70" i="35"/>
  <c r="C70" i="35"/>
  <c r="B70" i="35"/>
  <c r="A70" i="35"/>
  <c r="Y69" i="35"/>
  <c r="X69" i="35"/>
  <c r="W69" i="35"/>
  <c r="V69" i="35"/>
  <c r="U69" i="35"/>
  <c r="T69" i="35"/>
  <c r="S69" i="35"/>
  <c r="Q69" i="35"/>
  <c r="P69" i="35"/>
  <c r="O69" i="35"/>
  <c r="N69" i="35"/>
  <c r="M69" i="35"/>
  <c r="L69" i="35"/>
  <c r="K69" i="35"/>
  <c r="J69" i="35"/>
  <c r="I69" i="35"/>
  <c r="H69" i="35"/>
  <c r="G69" i="35"/>
  <c r="F69" i="35"/>
  <c r="E69" i="35"/>
  <c r="D69" i="35"/>
  <c r="C69" i="35"/>
  <c r="B69" i="35"/>
  <c r="A69" i="35"/>
  <c r="Y68" i="35"/>
  <c r="X68" i="35"/>
  <c r="W68" i="35"/>
  <c r="V68" i="35"/>
  <c r="U68" i="35"/>
  <c r="T68" i="35"/>
  <c r="S68" i="35"/>
  <c r="Q68" i="35"/>
  <c r="P68" i="35"/>
  <c r="O68" i="35"/>
  <c r="N68" i="35"/>
  <c r="M68" i="35"/>
  <c r="L68" i="35"/>
  <c r="K68" i="35"/>
  <c r="J68" i="35"/>
  <c r="I68" i="35"/>
  <c r="H68" i="35"/>
  <c r="G68" i="35"/>
  <c r="F68" i="35"/>
  <c r="E68" i="35"/>
  <c r="D68" i="35"/>
  <c r="C68" i="35"/>
  <c r="B68" i="35"/>
  <c r="A68" i="35"/>
  <c r="Y67" i="35"/>
  <c r="X67" i="35"/>
  <c r="W67" i="35"/>
  <c r="V67" i="35"/>
  <c r="U67" i="35"/>
  <c r="T67" i="35"/>
  <c r="S67" i="35"/>
  <c r="Q67" i="35"/>
  <c r="P67" i="35"/>
  <c r="O67" i="35"/>
  <c r="N67" i="35"/>
  <c r="M67" i="35"/>
  <c r="L67" i="35"/>
  <c r="K67" i="35"/>
  <c r="J67" i="35"/>
  <c r="I67" i="35"/>
  <c r="H67" i="35"/>
  <c r="G67" i="35"/>
  <c r="F67" i="35"/>
  <c r="E67" i="35"/>
  <c r="D67" i="35"/>
  <c r="C67" i="35"/>
  <c r="B67" i="35"/>
  <c r="A67" i="35"/>
  <c r="Y66" i="35"/>
  <c r="X66" i="35"/>
  <c r="W66" i="35"/>
  <c r="V66" i="35"/>
  <c r="U66" i="35"/>
  <c r="T66" i="35"/>
  <c r="S66" i="35"/>
  <c r="Q66" i="35"/>
  <c r="P66" i="35"/>
  <c r="O66" i="35"/>
  <c r="N66" i="35"/>
  <c r="M66" i="35"/>
  <c r="L66" i="35"/>
  <c r="K66" i="35"/>
  <c r="J66" i="35"/>
  <c r="I66" i="35"/>
  <c r="H66" i="35"/>
  <c r="G66" i="35"/>
  <c r="F66" i="35"/>
  <c r="E66" i="35"/>
  <c r="D66" i="35"/>
  <c r="C66" i="35"/>
  <c r="B66" i="35"/>
  <c r="A66" i="35"/>
  <c r="Y65" i="35"/>
  <c r="X65" i="35"/>
  <c r="W65" i="35"/>
  <c r="V65" i="35"/>
  <c r="U65" i="35"/>
  <c r="T65" i="35"/>
  <c r="S65" i="35"/>
  <c r="Q65" i="35"/>
  <c r="P65" i="35"/>
  <c r="O65" i="35"/>
  <c r="N65" i="35"/>
  <c r="M65" i="35"/>
  <c r="L65" i="35"/>
  <c r="K65" i="35"/>
  <c r="J65" i="35"/>
  <c r="I65" i="35"/>
  <c r="H65" i="35"/>
  <c r="G65" i="35"/>
  <c r="F65" i="35"/>
  <c r="E65" i="35"/>
  <c r="D65" i="35"/>
  <c r="C65" i="35"/>
  <c r="B65" i="35"/>
  <c r="A65" i="35"/>
  <c r="Y64" i="35"/>
  <c r="X64" i="35"/>
  <c r="W64" i="35"/>
  <c r="V64" i="35"/>
  <c r="U64" i="35"/>
  <c r="T64" i="35"/>
  <c r="S64" i="35"/>
  <c r="Q64" i="35"/>
  <c r="P64" i="35"/>
  <c r="O64" i="35"/>
  <c r="N64" i="35"/>
  <c r="M64" i="35"/>
  <c r="L64" i="35"/>
  <c r="K64" i="35"/>
  <c r="J64" i="35"/>
  <c r="I64" i="35"/>
  <c r="H64" i="35"/>
  <c r="G64" i="35"/>
  <c r="F64" i="35"/>
  <c r="E64" i="35"/>
  <c r="D64" i="35"/>
  <c r="C64" i="35"/>
  <c r="B64" i="35"/>
  <c r="A64" i="35"/>
  <c r="Y63" i="35"/>
  <c r="X63" i="35"/>
  <c r="W63" i="35"/>
  <c r="V63" i="35"/>
  <c r="U63" i="35"/>
  <c r="T63" i="35"/>
  <c r="S63" i="35"/>
  <c r="Q63" i="35"/>
  <c r="P63" i="35"/>
  <c r="O63" i="35"/>
  <c r="N63" i="35"/>
  <c r="M63" i="35"/>
  <c r="L63" i="35"/>
  <c r="K63" i="35"/>
  <c r="J63" i="35"/>
  <c r="I63" i="35"/>
  <c r="H63" i="35"/>
  <c r="G63" i="35"/>
  <c r="F63" i="35"/>
  <c r="E63" i="35"/>
  <c r="D63" i="35"/>
  <c r="C63" i="35"/>
  <c r="B63" i="35"/>
  <c r="A63" i="35"/>
  <c r="Y62" i="35"/>
  <c r="X62" i="35"/>
  <c r="W62" i="35"/>
  <c r="V62" i="35"/>
  <c r="U62" i="35"/>
  <c r="T62" i="35"/>
  <c r="S62" i="35"/>
  <c r="Q62" i="35"/>
  <c r="P62" i="35"/>
  <c r="O62" i="35"/>
  <c r="N62" i="35"/>
  <c r="M62" i="35"/>
  <c r="L62" i="35"/>
  <c r="K62" i="35"/>
  <c r="J62" i="35"/>
  <c r="I62" i="35"/>
  <c r="H62" i="35"/>
  <c r="G62" i="35"/>
  <c r="F62" i="35"/>
  <c r="E62" i="35"/>
  <c r="D62" i="35"/>
  <c r="C62" i="35"/>
  <c r="B62" i="35"/>
  <c r="A62" i="35"/>
  <c r="Y61" i="35"/>
  <c r="X61" i="35"/>
  <c r="W61" i="35"/>
  <c r="V61" i="35"/>
  <c r="U61" i="35"/>
  <c r="T61" i="35"/>
  <c r="S61" i="35"/>
  <c r="Q61" i="35"/>
  <c r="P61" i="35"/>
  <c r="O61" i="35"/>
  <c r="N61" i="35"/>
  <c r="M61" i="35"/>
  <c r="L61" i="35"/>
  <c r="K61" i="35"/>
  <c r="J61" i="35"/>
  <c r="I61" i="35"/>
  <c r="H61" i="35"/>
  <c r="G61" i="35"/>
  <c r="F61" i="35"/>
  <c r="E61" i="35"/>
  <c r="D61" i="35"/>
  <c r="C61" i="35"/>
  <c r="B61" i="35"/>
  <c r="A61" i="35"/>
  <c r="Y60" i="35"/>
  <c r="X60" i="35"/>
  <c r="W60" i="35"/>
  <c r="S60" i="35"/>
  <c r="Q60" i="35"/>
  <c r="P60" i="35"/>
  <c r="O60" i="35"/>
  <c r="N60" i="35"/>
  <c r="M60" i="35"/>
  <c r="L60" i="35"/>
  <c r="K60" i="35"/>
  <c r="J60" i="35"/>
  <c r="I60" i="35"/>
  <c r="H60" i="35"/>
  <c r="G60" i="35"/>
  <c r="F60" i="35"/>
  <c r="E60" i="35"/>
  <c r="D60" i="35"/>
  <c r="C60" i="35"/>
  <c r="B60" i="35"/>
  <c r="A60" i="35"/>
  <c r="Y59" i="35"/>
  <c r="X59" i="35"/>
  <c r="W59" i="35"/>
  <c r="V59" i="35"/>
  <c r="U59" i="35"/>
  <c r="T59" i="35"/>
  <c r="S59" i="35"/>
  <c r="Q59" i="35"/>
  <c r="P59" i="35"/>
  <c r="O59" i="35"/>
  <c r="N59" i="35"/>
  <c r="M59" i="35"/>
  <c r="L59" i="35"/>
  <c r="K59" i="35"/>
  <c r="J59" i="35"/>
  <c r="I59" i="35"/>
  <c r="H59" i="35"/>
  <c r="G59" i="35"/>
  <c r="F59" i="35"/>
  <c r="E59" i="35"/>
  <c r="D59" i="35"/>
  <c r="C59" i="35"/>
  <c r="B59" i="35"/>
  <c r="A59" i="35"/>
  <c r="Y58" i="35"/>
  <c r="X58" i="35"/>
  <c r="W58" i="35"/>
  <c r="V58" i="35"/>
  <c r="U58" i="35"/>
  <c r="T58" i="35"/>
  <c r="S58" i="35"/>
  <c r="Q58" i="35"/>
  <c r="P58" i="35"/>
  <c r="O58" i="35"/>
  <c r="N58" i="35"/>
  <c r="M58" i="35"/>
  <c r="L58" i="35"/>
  <c r="K58" i="35"/>
  <c r="J58" i="35"/>
  <c r="I58" i="35"/>
  <c r="H58" i="35"/>
  <c r="G58" i="35"/>
  <c r="F58" i="35"/>
  <c r="E58" i="35"/>
  <c r="D58" i="35"/>
  <c r="C58" i="35"/>
  <c r="B58" i="35"/>
  <c r="A58" i="35"/>
  <c r="Y57" i="35"/>
  <c r="X57" i="35"/>
  <c r="W57" i="35"/>
  <c r="V57" i="35"/>
  <c r="U57" i="35"/>
  <c r="T57" i="35"/>
  <c r="S57" i="35"/>
  <c r="Q57" i="35"/>
  <c r="P57" i="35"/>
  <c r="O57" i="35"/>
  <c r="N57" i="35"/>
  <c r="M57" i="35"/>
  <c r="L57" i="35"/>
  <c r="K57" i="35"/>
  <c r="J57" i="35"/>
  <c r="I57" i="35"/>
  <c r="H57" i="35"/>
  <c r="G57" i="35"/>
  <c r="F57" i="35"/>
  <c r="E57" i="35"/>
  <c r="D57" i="35"/>
  <c r="C57" i="35"/>
  <c r="B57" i="35"/>
  <c r="A57" i="35"/>
  <c r="Y56" i="35"/>
  <c r="X56" i="35"/>
  <c r="W56" i="35"/>
  <c r="V56" i="35"/>
  <c r="U56" i="35"/>
  <c r="T56" i="35"/>
  <c r="S56" i="35"/>
  <c r="Q56" i="35"/>
  <c r="P56" i="35"/>
  <c r="O56" i="35"/>
  <c r="N56" i="35"/>
  <c r="M56" i="35"/>
  <c r="L56" i="35"/>
  <c r="K56" i="35"/>
  <c r="J56" i="35"/>
  <c r="I56" i="35"/>
  <c r="H56" i="35"/>
  <c r="G56" i="35"/>
  <c r="F56" i="35"/>
  <c r="E56" i="35"/>
  <c r="D56" i="35"/>
  <c r="C56" i="35"/>
  <c r="B56" i="35"/>
  <c r="A56" i="35"/>
  <c r="Y55" i="35"/>
  <c r="X55" i="35"/>
  <c r="W55" i="35"/>
  <c r="V55" i="35"/>
  <c r="U55" i="35"/>
  <c r="T55" i="35"/>
  <c r="S55" i="35"/>
  <c r="Q55" i="35"/>
  <c r="P55" i="35"/>
  <c r="O55" i="35"/>
  <c r="N55" i="35"/>
  <c r="M55" i="35"/>
  <c r="L55" i="35"/>
  <c r="K55" i="35"/>
  <c r="J55" i="35"/>
  <c r="I55" i="35"/>
  <c r="H55" i="35"/>
  <c r="G55" i="35"/>
  <c r="F55" i="35"/>
  <c r="E55" i="35"/>
  <c r="D55" i="35"/>
  <c r="C55" i="35"/>
  <c r="B55" i="35"/>
  <c r="A55" i="35"/>
  <c r="Y54" i="35"/>
  <c r="X54" i="35"/>
  <c r="W54" i="35"/>
  <c r="V54" i="35"/>
  <c r="U54" i="35"/>
  <c r="T54" i="35"/>
  <c r="S54" i="35"/>
  <c r="Q54" i="35"/>
  <c r="P54" i="35"/>
  <c r="O54" i="35"/>
  <c r="N54" i="35"/>
  <c r="M54" i="35"/>
  <c r="L54" i="35"/>
  <c r="K54" i="35"/>
  <c r="J54" i="35"/>
  <c r="I54" i="35"/>
  <c r="H54" i="35"/>
  <c r="G54" i="35"/>
  <c r="F54" i="35"/>
  <c r="E54" i="35"/>
  <c r="D54" i="35"/>
  <c r="C54" i="35"/>
  <c r="B54" i="35"/>
  <c r="A54" i="35"/>
  <c r="Y53" i="35"/>
  <c r="X53" i="35"/>
  <c r="W53" i="35"/>
  <c r="V53" i="35"/>
  <c r="U53" i="35"/>
  <c r="T53" i="35"/>
  <c r="S53" i="35"/>
  <c r="Q53" i="35"/>
  <c r="P53" i="35"/>
  <c r="O53" i="35"/>
  <c r="N53" i="35"/>
  <c r="M53" i="35"/>
  <c r="L53" i="35"/>
  <c r="K53" i="35"/>
  <c r="J53" i="35"/>
  <c r="I53" i="35"/>
  <c r="H53" i="35"/>
  <c r="G53" i="35"/>
  <c r="F53" i="35"/>
  <c r="E53" i="35"/>
  <c r="D53" i="35"/>
  <c r="C53" i="35"/>
  <c r="B53" i="35"/>
  <c r="A53" i="35"/>
  <c r="Y52" i="35"/>
  <c r="X52" i="35"/>
  <c r="W52" i="35"/>
  <c r="V52" i="35"/>
  <c r="U52" i="35"/>
  <c r="T52" i="35"/>
  <c r="S52" i="35"/>
  <c r="Q52" i="35"/>
  <c r="P52" i="35"/>
  <c r="O52" i="35"/>
  <c r="N52" i="35"/>
  <c r="M52" i="35"/>
  <c r="L52" i="35"/>
  <c r="K52" i="35"/>
  <c r="J52" i="35"/>
  <c r="I52" i="35"/>
  <c r="H52" i="35"/>
  <c r="G52" i="35"/>
  <c r="F52" i="35"/>
  <c r="E52" i="35"/>
  <c r="D52" i="35"/>
  <c r="C52" i="35"/>
  <c r="B52" i="35"/>
  <c r="A52" i="35"/>
  <c r="Y51" i="35"/>
  <c r="X51" i="35"/>
  <c r="W51" i="35"/>
  <c r="S51" i="35"/>
  <c r="Q51" i="35"/>
  <c r="P51" i="35"/>
  <c r="O51" i="35"/>
  <c r="N51" i="35"/>
  <c r="M51" i="35"/>
  <c r="L51" i="35"/>
  <c r="K51" i="35"/>
  <c r="J51" i="35"/>
  <c r="I51" i="35"/>
  <c r="H51" i="35"/>
  <c r="G51" i="35"/>
  <c r="F51" i="35"/>
  <c r="E51" i="35"/>
  <c r="D51" i="35"/>
  <c r="C51" i="35"/>
  <c r="B51" i="35"/>
  <c r="A51" i="35"/>
  <c r="Y50" i="35"/>
  <c r="X50" i="35"/>
  <c r="W50" i="35"/>
  <c r="V50" i="35"/>
  <c r="U50" i="35"/>
  <c r="T50" i="35"/>
  <c r="S50" i="35"/>
  <c r="Q50" i="35"/>
  <c r="P50" i="35"/>
  <c r="O50" i="35"/>
  <c r="N50" i="35"/>
  <c r="M50" i="35"/>
  <c r="L50" i="35"/>
  <c r="K50" i="35"/>
  <c r="J50" i="35"/>
  <c r="I50" i="35"/>
  <c r="H50" i="35"/>
  <c r="G50" i="35"/>
  <c r="F50" i="35"/>
  <c r="E50" i="35"/>
  <c r="D50" i="35"/>
  <c r="C50" i="35"/>
  <c r="B50" i="35"/>
  <c r="A50" i="35"/>
  <c r="Y49" i="35"/>
  <c r="X49" i="35"/>
  <c r="W49" i="35"/>
  <c r="V49" i="35"/>
  <c r="U49" i="35"/>
  <c r="T49" i="35"/>
  <c r="S49" i="35"/>
  <c r="Q49" i="35"/>
  <c r="P49" i="35"/>
  <c r="O49" i="35"/>
  <c r="N49" i="35"/>
  <c r="M49" i="35"/>
  <c r="L49" i="35"/>
  <c r="K49" i="35"/>
  <c r="J49" i="35"/>
  <c r="I49" i="35"/>
  <c r="H49" i="35"/>
  <c r="G49" i="35"/>
  <c r="F49" i="35"/>
  <c r="E49" i="35"/>
  <c r="D49" i="35"/>
  <c r="C49" i="35"/>
  <c r="B49" i="35"/>
  <c r="A49" i="35"/>
  <c r="Y48" i="35"/>
  <c r="X48" i="35"/>
  <c r="W48" i="35"/>
  <c r="V48" i="35"/>
  <c r="U48" i="35"/>
  <c r="T48" i="35"/>
  <c r="S48" i="35"/>
  <c r="Q48" i="35"/>
  <c r="P48" i="35"/>
  <c r="O48" i="35"/>
  <c r="N48" i="35"/>
  <c r="M48" i="35"/>
  <c r="L48" i="35"/>
  <c r="K48" i="35"/>
  <c r="J48" i="35"/>
  <c r="I48" i="35"/>
  <c r="H48" i="35"/>
  <c r="G48" i="35"/>
  <c r="F48" i="35"/>
  <c r="E48" i="35"/>
  <c r="D48" i="35"/>
  <c r="C48" i="35"/>
  <c r="B48" i="35"/>
  <c r="A48" i="35"/>
  <c r="Y47" i="35"/>
  <c r="X47" i="35"/>
  <c r="W47" i="35"/>
  <c r="V47" i="35"/>
  <c r="U47" i="35"/>
  <c r="T47" i="35"/>
  <c r="S47" i="35"/>
  <c r="Q47" i="35"/>
  <c r="P47" i="35"/>
  <c r="O47" i="35"/>
  <c r="N47" i="35"/>
  <c r="M47" i="35"/>
  <c r="L47" i="35"/>
  <c r="K47" i="35"/>
  <c r="J47" i="35"/>
  <c r="I47" i="35"/>
  <c r="H47" i="35"/>
  <c r="G47" i="35"/>
  <c r="F47" i="35"/>
  <c r="E47" i="35"/>
  <c r="D47" i="35"/>
  <c r="C47" i="35"/>
  <c r="B47" i="35"/>
  <c r="A47" i="35"/>
  <c r="Y46" i="35"/>
  <c r="X46" i="35"/>
  <c r="W46" i="35"/>
  <c r="V46" i="35"/>
  <c r="U46" i="35"/>
  <c r="T46" i="35"/>
  <c r="S46" i="35"/>
  <c r="Q46" i="35"/>
  <c r="P46" i="35"/>
  <c r="O46" i="35"/>
  <c r="N46" i="35"/>
  <c r="M46" i="35"/>
  <c r="L46" i="35"/>
  <c r="K46" i="35"/>
  <c r="J46" i="35"/>
  <c r="I46" i="35"/>
  <c r="H46" i="35"/>
  <c r="G46" i="35"/>
  <c r="F46" i="35"/>
  <c r="E46" i="35"/>
  <c r="D46" i="35"/>
  <c r="C46" i="35"/>
  <c r="B46" i="35"/>
  <c r="A46" i="35"/>
  <c r="Y45" i="35"/>
  <c r="X45" i="35"/>
  <c r="W45" i="35"/>
  <c r="V45" i="35"/>
  <c r="U45" i="35"/>
  <c r="T45" i="35"/>
  <c r="S45" i="35"/>
  <c r="Q45" i="35"/>
  <c r="P45" i="35"/>
  <c r="O45" i="35"/>
  <c r="N45" i="35"/>
  <c r="M45" i="35"/>
  <c r="L45" i="35"/>
  <c r="K45" i="35"/>
  <c r="J45" i="35"/>
  <c r="I45" i="35"/>
  <c r="H45" i="35"/>
  <c r="G45" i="35"/>
  <c r="F45" i="35"/>
  <c r="E45" i="35"/>
  <c r="D45" i="35"/>
  <c r="C45" i="35"/>
  <c r="B45" i="35"/>
  <c r="A45" i="35"/>
  <c r="Y44" i="35"/>
  <c r="X44" i="35"/>
  <c r="W44" i="35"/>
  <c r="S44" i="35"/>
  <c r="Q44" i="35"/>
  <c r="P44" i="35"/>
  <c r="O44" i="35"/>
  <c r="N44" i="35"/>
  <c r="M44" i="35"/>
  <c r="L44" i="35"/>
  <c r="K44" i="35"/>
  <c r="J44" i="35"/>
  <c r="I44" i="35"/>
  <c r="H44" i="35"/>
  <c r="G44" i="35"/>
  <c r="F44" i="35"/>
  <c r="E44" i="35"/>
  <c r="D44" i="35"/>
  <c r="C44" i="35"/>
  <c r="B44" i="35"/>
  <c r="A44" i="35"/>
  <c r="Y43" i="35"/>
  <c r="X43" i="35"/>
  <c r="W43" i="35"/>
  <c r="V43" i="35"/>
  <c r="U43" i="35"/>
  <c r="T43" i="35"/>
  <c r="S43" i="35"/>
  <c r="Q43" i="35"/>
  <c r="P43" i="35"/>
  <c r="O43" i="35"/>
  <c r="N43" i="35"/>
  <c r="M43" i="35"/>
  <c r="L43" i="35"/>
  <c r="K43" i="35"/>
  <c r="J43" i="35"/>
  <c r="I43" i="35"/>
  <c r="H43" i="35"/>
  <c r="G43" i="35"/>
  <c r="F43" i="35"/>
  <c r="E43" i="35"/>
  <c r="D43" i="35"/>
  <c r="C43" i="35"/>
  <c r="B43" i="35"/>
  <c r="A43" i="35"/>
  <c r="Y42" i="35"/>
  <c r="X42" i="35"/>
  <c r="W42" i="35"/>
  <c r="V42" i="35"/>
  <c r="U42" i="35"/>
  <c r="T42" i="35"/>
  <c r="S42" i="35"/>
  <c r="Q42" i="35"/>
  <c r="P42" i="35"/>
  <c r="O42" i="35"/>
  <c r="N42" i="35"/>
  <c r="M42" i="35"/>
  <c r="L42" i="35"/>
  <c r="K42" i="35"/>
  <c r="J42" i="35"/>
  <c r="I42" i="35"/>
  <c r="H42" i="35"/>
  <c r="G42" i="35"/>
  <c r="F42" i="35"/>
  <c r="E42" i="35"/>
  <c r="D42" i="35"/>
  <c r="C42" i="35"/>
  <c r="B42" i="35"/>
  <c r="A42" i="35"/>
  <c r="Y41" i="35"/>
  <c r="X41" i="35"/>
  <c r="W41" i="35"/>
  <c r="V41" i="35"/>
  <c r="U41" i="35"/>
  <c r="T41" i="35"/>
  <c r="S41" i="35"/>
  <c r="Q41" i="35"/>
  <c r="P41" i="35"/>
  <c r="O41" i="35"/>
  <c r="N41" i="35"/>
  <c r="M41" i="35"/>
  <c r="L41" i="35"/>
  <c r="K41" i="35"/>
  <c r="J41" i="35"/>
  <c r="I41" i="35"/>
  <c r="H41" i="35"/>
  <c r="G41" i="35"/>
  <c r="F41" i="35"/>
  <c r="E41" i="35"/>
  <c r="D41" i="35"/>
  <c r="C41" i="35"/>
  <c r="B41" i="35"/>
  <c r="A41" i="35"/>
  <c r="Y40" i="35"/>
  <c r="X40" i="35"/>
  <c r="W40" i="35"/>
  <c r="V40" i="35"/>
  <c r="U40" i="35"/>
  <c r="T40" i="35"/>
  <c r="S40" i="35"/>
  <c r="Q40" i="35"/>
  <c r="P40" i="35"/>
  <c r="O40" i="35"/>
  <c r="N40" i="35"/>
  <c r="M40" i="35"/>
  <c r="L40" i="35"/>
  <c r="K40" i="35"/>
  <c r="J40" i="35"/>
  <c r="I40" i="35"/>
  <c r="H40" i="35"/>
  <c r="G40" i="35"/>
  <c r="F40" i="35"/>
  <c r="E40" i="35"/>
  <c r="D40" i="35"/>
  <c r="C40" i="35"/>
  <c r="B40" i="35"/>
  <c r="A40" i="35"/>
  <c r="Y39" i="35"/>
  <c r="X39" i="35"/>
  <c r="W39" i="35"/>
  <c r="V39" i="35"/>
  <c r="U39" i="35"/>
  <c r="T39" i="35"/>
  <c r="S39" i="35"/>
  <c r="Q39" i="35"/>
  <c r="P39" i="35"/>
  <c r="O39" i="35"/>
  <c r="N39" i="35"/>
  <c r="M39" i="35"/>
  <c r="L39" i="35"/>
  <c r="K39" i="35"/>
  <c r="J39" i="35"/>
  <c r="I39" i="35"/>
  <c r="H39" i="35"/>
  <c r="G39" i="35"/>
  <c r="F39" i="35"/>
  <c r="E39" i="35"/>
  <c r="D39" i="35"/>
  <c r="C39" i="35"/>
  <c r="B39" i="35"/>
  <c r="A39" i="35"/>
  <c r="Y38" i="35"/>
  <c r="X38" i="35"/>
  <c r="W38" i="35"/>
  <c r="U38" i="35"/>
  <c r="S38" i="35"/>
  <c r="Q38" i="35"/>
  <c r="P38" i="35"/>
  <c r="O38" i="35"/>
  <c r="N38" i="35"/>
  <c r="M38" i="35"/>
  <c r="L38" i="35"/>
  <c r="K38" i="35"/>
  <c r="J38" i="35"/>
  <c r="I38" i="35"/>
  <c r="H38" i="35"/>
  <c r="G38" i="35"/>
  <c r="F38" i="35"/>
  <c r="E38" i="35"/>
  <c r="D38" i="35"/>
  <c r="C38" i="35"/>
  <c r="B38" i="35"/>
  <c r="A38" i="35"/>
  <c r="Y37" i="35"/>
  <c r="X37" i="35"/>
  <c r="W37" i="35"/>
  <c r="V37" i="35"/>
  <c r="T37" i="35"/>
  <c r="S37" i="35"/>
  <c r="Q37" i="35"/>
  <c r="P37" i="35"/>
  <c r="O37" i="35"/>
  <c r="N37" i="35"/>
  <c r="M37" i="35"/>
  <c r="L37" i="35"/>
  <c r="K37" i="35"/>
  <c r="J37" i="35"/>
  <c r="I37" i="35"/>
  <c r="H37" i="35"/>
  <c r="G37" i="35"/>
  <c r="F37" i="35"/>
  <c r="E37" i="35"/>
  <c r="D37" i="35"/>
  <c r="C37" i="35"/>
  <c r="B37" i="35"/>
  <c r="A37" i="35"/>
  <c r="Y36" i="35"/>
  <c r="X36" i="35"/>
  <c r="W36" i="35"/>
  <c r="V36" i="35"/>
  <c r="U36" i="35"/>
  <c r="T36" i="35"/>
  <c r="S36" i="35"/>
  <c r="Q36" i="35"/>
  <c r="P36" i="35"/>
  <c r="O36" i="35"/>
  <c r="N36" i="35"/>
  <c r="M36" i="35"/>
  <c r="L36" i="35"/>
  <c r="K36" i="35"/>
  <c r="J36" i="35"/>
  <c r="I36" i="35"/>
  <c r="H36" i="35"/>
  <c r="G36" i="35"/>
  <c r="F36" i="35"/>
  <c r="E36" i="35"/>
  <c r="D36" i="35"/>
  <c r="C36" i="35"/>
  <c r="B36" i="35"/>
  <c r="A36" i="35"/>
  <c r="Y35" i="35"/>
  <c r="X35" i="35"/>
  <c r="W35" i="35"/>
  <c r="V35" i="35"/>
  <c r="U35" i="35"/>
  <c r="T35" i="35"/>
  <c r="S35" i="35"/>
  <c r="Q35" i="35"/>
  <c r="P35" i="35"/>
  <c r="O35" i="35"/>
  <c r="N35" i="35"/>
  <c r="M35" i="35"/>
  <c r="L35" i="35"/>
  <c r="K35" i="35"/>
  <c r="J35" i="35"/>
  <c r="I35" i="35"/>
  <c r="H35" i="35"/>
  <c r="G35" i="35"/>
  <c r="F35" i="35"/>
  <c r="E35" i="35"/>
  <c r="D35" i="35"/>
  <c r="C35" i="35"/>
  <c r="B35" i="35"/>
  <c r="A35" i="35"/>
  <c r="Y34" i="35"/>
  <c r="X34" i="35"/>
  <c r="W34" i="35"/>
  <c r="V34" i="35"/>
  <c r="U34" i="35"/>
  <c r="T34" i="35"/>
  <c r="S34" i="35"/>
  <c r="Q34" i="35"/>
  <c r="P34" i="35"/>
  <c r="O34" i="35"/>
  <c r="N34" i="35"/>
  <c r="M34" i="35"/>
  <c r="L34" i="35"/>
  <c r="K34" i="35"/>
  <c r="J34" i="35"/>
  <c r="I34" i="35"/>
  <c r="H34" i="35"/>
  <c r="G34" i="35"/>
  <c r="F34" i="35"/>
  <c r="E34" i="35"/>
  <c r="D34" i="35"/>
  <c r="C34" i="35"/>
  <c r="B34" i="35"/>
  <c r="A34" i="35"/>
  <c r="Y33" i="35"/>
  <c r="X33" i="35"/>
  <c r="W33" i="35"/>
  <c r="V33" i="35"/>
  <c r="U33" i="35"/>
  <c r="T33" i="35"/>
  <c r="S33" i="35"/>
  <c r="Q33" i="35"/>
  <c r="P33" i="35"/>
  <c r="O33" i="35"/>
  <c r="N33" i="35"/>
  <c r="M33" i="35"/>
  <c r="L33" i="35"/>
  <c r="K33" i="35"/>
  <c r="J33" i="35"/>
  <c r="I33" i="35"/>
  <c r="H33" i="35"/>
  <c r="G33" i="35"/>
  <c r="F33" i="35"/>
  <c r="E33" i="35"/>
  <c r="D33" i="35"/>
  <c r="C33" i="35"/>
  <c r="B33" i="35"/>
  <c r="A33" i="35"/>
  <c r="Y32" i="35"/>
  <c r="X32" i="35"/>
  <c r="W32" i="35"/>
  <c r="V32" i="35"/>
  <c r="U32" i="35"/>
  <c r="T32" i="35"/>
  <c r="S32" i="35"/>
  <c r="Q32" i="35"/>
  <c r="P32" i="35"/>
  <c r="O32" i="35"/>
  <c r="N32" i="35"/>
  <c r="M32" i="35"/>
  <c r="L32" i="35"/>
  <c r="K32" i="35"/>
  <c r="J32" i="35"/>
  <c r="I32" i="35"/>
  <c r="H32" i="35"/>
  <c r="G32" i="35"/>
  <c r="F32" i="35"/>
  <c r="E32" i="35"/>
  <c r="D32" i="35"/>
  <c r="C32" i="35"/>
  <c r="B32" i="35"/>
  <c r="A32" i="35"/>
  <c r="Y31" i="35"/>
  <c r="X31" i="35"/>
  <c r="W31" i="35"/>
  <c r="V31" i="35"/>
  <c r="U31" i="35"/>
  <c r="T31" i="35"/>
  <c r="S31" i="35"/>
  <c r="Q31" i="35"/>
  <c r="P31" i="35"/>
  <c r="O31" i="35"/>
  <c r="N31" i="35"/>
  <c r="M31" i="35"/>
  <c r="L31" i="35"/>
  <c r="K31" i="35"/>
  <c r="J31" i="35"/>
  <c r="I31" i="35"/>
  <c r="H31" i="35"/>
  <c r="G31" i="35"/>
  <c r="F31" i="35"/>
  <c r="E31" i="35"/>
  <c r="D31" i="35"/>
  <c r="C31" i="35"/>
  <c r="B31" i="35"/>
  <c r="A31" i="35"/>
  <c r="Y30" i="35"/>
  <c r="X30" i="35"/>
  <c r="W30" i="35"/>
  <c r="V30" i="35"/>
  <c r="U30" i="35"/>
  <c r="T30" i="35"/>
  <c r="S30" i="35"/>
  <c r="Q30" i="35"/>
  <c r="P30" i="35"/>
  <c r="O30" i="35"/>
  <c r="N30" i="35"/>
  <c r="M30" i="35"/>
  <c r="L30" i="35"/>
  <c r="K30" i="35"/>
  <c r="J30" i="35"/>
  <c r="I30" i="35"/>
  <c r="H30" i="35"/>
  <c r="G30" i="35"/>
  <c r="F30" i="35"/>
  <c r="E30" i="35"/>
  <c r="D30" i="35"/>
  <c r="C30" i="35"/>
  <c r="B30" i="35"/>
  <c r="A30" i="35"/>
  <c r="Y29" i="35"/>
  <c r="X29" i="35"/>
  <c r="W29" i="35"/>
  <c r="V29" i="35"/>
  <c r="U29" i="35"/>
  <c r="T29" i="35"/>
  <c r="S29" i="35"/>
  <c r="Q29" i="35"/>
  <c r="P29" i="35"/>
  <c r="O29" i="35"/>
  <c r="N29" i="35"/>
  <c r="M29" i="35"/>
  <c r="L29" i="35"/>
  <c r="K29" i="35"/>
  <c r="J29" i="35"/>
  <c r="I29" i="35"/>
  <c r="H29" i="35"/>
  <c r="G29" i="35"/>
  <c r="F29" i="35"/>
  <c r="E29" i="35"/>
  <c r="D29" i="35"/>
  <c r="C29" i="35"/>
  <c r="B29" i="35"/>
  <c r="A29" i="35"/>
  <c r="Y28" i="35"/>
  <c r="X28" i="35"/>
  <c r="W28" i="35"/>
  <c r="V28" i="35"/>
  <c r="U28" i="35"/>
  <c r="T28" i="35"/>
  <c r="S28" i="35"/>
  <c r="Q28" i="35"/>
  <c r="P28" i="35"/>
  <c r="O28" i="35"/>
  <c r="N28" i="35"/>
  <c r="M28" i="35"/>
  <c r="L28" i="35"/>
  <c r="K28" i="35"/>
  <c r="J28" i="35"/>
  <c r="I28" i="35"/>
  <c r="H28" i="35"/>
  <c r="G28" i="35"/>
  <c r="F28" i="35"/>
  <c r="E28" i="35"/>
  <c r="D28" i="35"/>
  <c r="C28" i="35"/>
  <c r="B28" i="35"/>
  <c r="A28" i="35"/>
  <c r="Y27" i="35"/>
  <c r="X27" i="35"/>
  <c r="W27" i="35"/>
  <c r="V27" i="35"/>
  <c r="U27" i="35"/>
  <c r="T27" i="35"/>
  <c r="S27" i="35"/>
  <c r="Q27" i="35"/>
  <c r="P27" i="35"/>
  <c r="O27" i="35"/>
  <c r="N27" i="35"/>
  <c r="M27" i="35"/>
  <c r="L27" i="35"/>
  <c r="K27" i="35"/>
  <c r="J27" i="35"/>
  <c r="I27" i="35"/>
  <c r="H27" i="35"/>
  <c r="G27" i="35"/>
  <c r="F27" i="35"/>
  <c r="E27" i="35"/>
  <c r="D27" i="35"/>
  <c r="C27" i="35"/>
  <c r="B27" i="35"/>
  <c r="A27" i="35"/>
  <c r="Y26" i="35"/>
  <c r="X26" i="35"/>
  <c r="W26" i="35"/>
  <c r="V26" i="35"/>
  <c r="U26" i="35"/>
  <c r="T26" i="35"/>
  <c r="S26" i="35"/>
  <c r="Q26" i="35"/>
  <c r="P26" i="35"/>
  <c r="O26" i="35"/>
  <c r="N26" i="35"/>
  <c r="M26" i="35"/>
  <c r="L26" i="35"/>
  <c r="K26" i="35"/>
  <c r="J26" i="35"/>
  <c r="I26" i="35"/>
  <c r="H26" i="35"/>
  <c r="G26" i="35"/>
  <c r="F26" i="35"/>
  <c r="E26" i="35"/>
  <c r="D26" i="35"/>
  <c r="C26" i="35"/>
  <c r="B26" i="35"/>
  <c r="A26" i="35"/>
  <c r="Y25" i="35"/>
  <c r="X25" i="35"/>
  <c r="W25" i="35"/>
  <c r="V25" i="35"/>
  <c r="U25" i="35"/>
  <c r="T25" i="35"/>
  <c r="S25" i="35"/>
  <c r="Q25" i="35"/>
  <c r="P25" i="35"/>
  <c r="O25" i="35"/>
  <c r="N25" i="35"/>
  <c r="M25" i="35"/>
  <c r="L25" i="35"/>
  <c r="K25" i="35"/>
  <c r="J25" i="35"/>
  <c r="I25" i="35"/>
  <c r="H25" i="35"/>
  <c r="G25" i="35"/>
  <c r="F25" i="35"/>
  <c r="E25" i="35"/>
  <c r="D25" i="35"/>
  <c r="C25" i="35"/>
  <c r="B25" i="35"/>
  <c r="A25" i="35"/>
  <c r="Y24" i="35"/>
  <c r="X24" i="35"/>
  <c r="W24" i="35"/>
  <c r="V24" i="35"/>
  <c r="U24" i="35"/>
  <c r="T24" i="35"/>
  <c r="S24" i="35"/>
  <c r="Q24" i="35"/>
  <c r="P24" i="35"/>
  <c r="O24" i="35"/>
  <c r="N24" i="35"/>
  <c r="M24" i="35"/>
  <c r="L24" i="35"/>
  <c r="K24" i="35"/>
  <c r="J24" i="35"/>
  <c r="I24" i="35"/>
  <c r="H24" i="35"/>
  <c r="G24" i="35"/>
  <c r="F24" i="35"/>
  <c r="E24" i="35"/>
  <c r="D24" i="35"/>
  <c r="C24" i="35"/>
  <c r="B24" i="35"/>
  <c r="A24" i="35"/>
  <c r="Y23" i="35"/>
  <c r="X23" i="35"/>
  <c r="W23" i="35"/>
  <c r="V23" i="35"/>
  <c r="U23" i="35"/>
  <c r="T23" i="35"/>
  <c r="S23" i="35"/>
  <c r="Q23" i="35"/>
  <c r="P23" i="35"/>
  <c r="O23" i="35"/>
  <c r="N23" i="35"/>
  <c r="M23" i="35"/>
  <c r="L23" i="35"/>
  <c r="K23" i="35"/>
  <c r="J23" i="35"/>
  <c r="I23" i="35"/>
  <c r="H23" i="35"/>
  <c r="G23" i="35"/>
  <c r="F23" i="35"/>
  <c r="E23" i="35"/>
  <c r="D23" i="35"/>
  <c r="C23" i="35"/>
  <c r="B23" i="35"/>
  <c r="A23" i="35"/>
  <c r="Y22" i="35"/>
  <c r="X22" i="35"/>
  <c r="W22" i="35"/>
  <c r="V22" i="35"/>
  <c r="U22" i="35"/>
  <c r="T22" i="35"/>
  <c r="S22" i="35"/>
  <c r="Q22" i="35"/>
  <c r="P22" i="35"/>
  <c r="O22" i="35"/>
  <c r="N22" i="35"/>
  <c r="M22" i="35"/>
  <c r="L22" i="35"/>
  <c r="K22" i="35"/>
  <c r="J22" i="35"/>
  <c r="I22" i="35"/>
  <c r="H22" i="35"/>
  <c r="G22" i="35"/>
  <c r="F22" i="35"/>
  <c r="E22" i="35"/>
  <c r="D22" i="35"/>
  <c r="C22" i="35"/>
  <c r="B22" i="35"/>
  <c r="A22" i="35"/>
  <c r="Y21" i="35"/>
  <c r="X21" i="35"/>
  <c r="W21" i="35"/>
  <c r="V21" i="35"/>
  <c r="U21" i="35"/>
  <c r="T21" i="35"/>
  <c r="S21" i="35"/>
  <c r="Q21" i="35"/>
  <c r="P21" i="35"/>
  <c r="O21" i="35"/>
  <c r="N21" i="35"/>
  <c r="M21" i="35"/>
  <c r="L21" i="35"/>
  <c r="K21" i="35"/>
  <c r="J21" i="35"/>
  <c r="I21" i="35"/>
  <c r="H21" i="35"/>
  <c r="G21" i="35"/>
  <c r="F21" i="35"/>
  <c r="E21" i="35"/>
  <c r="D21" i="35"/>
  <c r="C21" i="35"/>
  <c r="B21" i="35"/>
  <c r="A21" i="35"/>
  <c r="Y20" i="35"/>
  <c r="X20" i="35"/>
  <c r="W20" i="35"/>
  <c r="V20" i="35"/>
  <c r="U20" i="35"/>
  <c r="T20" i="35"/>
  <c r="S20" i="35"/>
  <c r="Q20" i="35"/>
  <c r="P20" i="35"/>
  <c r="O20" i="35"/>
  <c r="N20" i="35"/>
  <c r="M20" i="35"/>
  <c r="L20" i="35"/>
  <c r="K20" i="35"/>
  <c r="J20" i="35"/>
  <c r="I20" i="35"/>
  <c r="H20" i="35"/>
  <c r="G20" i="35"/>
  <c r="F20" i="35"/>
  <c r="E20" i="35"/>
  <c r="D20" i="35"/>
  <c r="C20" i="35"/>
  <c r="B20" i="35"/>
  <c r="A20" i="35"/>
  <c r="Y19" i="35"/>
  <c r="X19" i="35"/>
  <c r="W19" i="35"/>
  <c r="V19" i="35"/>
  <c r="U19" i="35"/>
  <c r="T19" i="35"/>
  <c r="S19" i="35"/>
  <c r="Q19" i="35"/>
  <c r="P19" i="35"/>
  <c r="O19" i="35"/>
  <c r="N19" i="35"/>
  <c r="M19" i="35"/>
  <c r="L19" i="35"/>
  <c r="K19" i="35"/>
  <c r="J19" i="35"/>
  <c r="I19" i="35"/>
  <c r="H19" i="35"/>
  <c r="G19" i="35"/>
  <c r="F19" i="35"/>
  <c r="E19" i="35"/>
  <c r="D19" i="35"/>
  <c r="C19" i="35"/>
  <c r="B19" i="35"/>
  <c r="A19" i="35"/>
  <c r="Y18" i="35"/>
  <c r="X18" i="35"/>
  <c r="W18" i="35"/>
  <c r="V18" i="35"/>
  <c r="U18" i="35"/>
  <c r="T18" i="35"/>
  <c r="S18" i="35"/>
  <c r="Q18" i="35"/>
  <c r="P18" i="35"/>
  <c r="O18" i="35"/>
  <c r="N18" i="35"/>
  <c r="M18" i="35"/>
  <c r="L18" i="35"/>
  <c r="K18" i="35"/>
  <c r="J18" i="35"/>
  <c r="I18" i="35"/>
  <c r="H18" i="35"/>
  <c r="G18" i="35"/>
  <c r="F18" i="35"/>
  <c r="E18" i="35"/>
  <c r="D18" i="35"/>
  <c r="C18" i="35"/>
  <c r="B18" i="35"/>
  <c r="A18" i="35"/>
  <c r="Y17" i="35"/>
  <c r="X17" i="35"/>
  <c r="W17" i="35"/>
  <c r="V17" i="35"/>
  <c r="U17" i="35"/>
  <c r="T17" i="35"/>
  <c r="S17" i="35"/>
  <c r="Q17" i="35"/>
  <c r="P17" i="35"/>
  <c r="O17" i="35"/>
  <c r="N17" i="35"/>
  <c r="M17" i="35"/>
  <c r="L17" i="35"/>
  <c r="K17" i="35"/>
  <c r="J17" i="35"/>
  <c r="I17" i="35"/>
  <c r="H17" i="35"/>
  <c r="G17" i="35"/>
  <c r="F17" i="35"/>
  <c r="E17" i="35"/>
  <c r="D17" i="35"/>
  <c r="C17" i="35"/>
  <c r="B17" i="35"/>
  <c r="A17" i="35"/>
  <c r="Y16" i="35"/>
  <c r="X16" i="35"/>
  <c r="W16" i="35"/>
  <c r="V16" i="35"/>
  <c r="U16" i="35"/>
  <c r="T16" i="35"/>
  <c r="S16" i="35"/>
  <c r="Q16" i="35"/>
  <c r="P16" i="35"/>
  <c r="O16" i="35"/>
  <c r="N16" i="35"/>
  <c r="M16" i="35"/>
  <c r="L16" i="35"/>
  <c r="K16" i="35"/>
  <c r="J16" i="35"/>
  <c r="I16" i="35"/>
  <c r="H16" i="35"/>
  <c r="G16" i="35"/>
  <c r="F16" i="35"/>
  <c r="E16" i="35"/>
  <c r="D16" i="35"/>
  <c r="C16" i="35"/>
  <c r="B16" i="35"/>
  <c r="A16" i="35"/>
  <c r="Y15" i="35"/>
  <c r="X15" i="35"/>
  <c r="W15" i="35"/>
  <c r="V15" i="35"/>
  <c r="U15" i="35"/>
  <c r="T15" i="35"/>
  <c r="S15" i="35"/>
  <c r="Q15" i="35"/>
  <c r="P15" i="35"/>
  <c r="O15" i="35"/>
  <c r="N15" i="35"/>
  <c r="M15" i="35"/>
  <c r="L15" i="35"/>
  <c r="K15" i="35"/>
  <c r="J15" i="35"/>
  <c r="I15" i="35"/>
  <c r="H15" i="35"/>
  <c r="G15" i="35"/>
  <c r="F15" i="35"/>
  <c r="E15" i="35"/>
  <c r="D15" i="35"/>
  <c r="C15" i="35"/>
  <c r="B15" i="35"/>
  <c r="A15" i="35"/>
  <c r="Y14" i="35"/>
  <c r="X14" i="35"/>
  <c r="W14" i="35"/>
  <c r="V14" i="35"/>
  <c r="U14" i="35"/>
  <c r="T14" i="35"/>
  <c r="S14" i="35"/>
  <c r="Q14" i="35"/>
  <c r="P14" i="35"/>
  <c r="O14" i="35"/>
  <c r="N14" i="35"/>
  <c r="M14" i="35"/>
  <c r="L14" i="35"/>
  <c r="K14" i="35"/>
  <c r="J14" i="35"/>
  <c r="I14" i="35"/>
  <c r="H14" i="35"/>
  <c r="G14" i="35"/>
  <c r="F14" i="35"/>
  <c r="E14" i="35"/>
  <c r="D14" i="35"/>
  <c r="C14" i="35"/>
  <c r="B14" i="35"/>
  <c r="A14" i="35"/>
  <c r="Y13" i="35"/>
  <c r="X13" i="35"/>
  <c r="W13" i="35"/>
  <c r="V13" i="35"/>
  <c r="U13" i="35"/>
  <c r="T13" i="35"/>
  <c r="S13" i="35"/>
  <c r="Q13" i="35"/>
  <c r="P13" i="35"/>
  <c r="O13" i="35"/>
  <c r="N13" i="35"/>
  <c r="M13" i="35"/>
  <c r="L13" i="35"/>
  <c r="K13" i="35"/>
  <c r="J13" i="35"/>
  <c r="I13" i="35"/>
  <c r="H13" i="35"/>
  <c r="G13" i="35"/>
  <c r="F13" i="35"/>
  <c r="E13" i="35"/>
  <c r="D13" i="35"/>
  <c r="C13" i="35"/>
  <c r="B13" i="35"/>
  <c r="A13" i="35"/>
  <c r="Y12" i="35"/>
  <c r="X12" i="35"/>
  <c r="W12" i="35"/>
  <c r="U12" i="35"/>
  <c r="S12" i="35"/>
  <c r="Q12" i="35"/>
  <c r="P12" i="35"/>
  <c r="O12" i="35"/>
  <c r="N12" i="35"/>
  <c r="M12" i="35"/>
  <c r="L12" i="35"/>
  <c r="K12" i="35"/>
  <c r="J12" i="35"/>
  <c r="I12" i="35"/>
  <c r="H12" i="35"/>
  <c r="G12" i="35"/>
  <c r="F12" i="35"/>
  <c r="E12" i="35"/>
  <c r="D12" i="35"/>
  <c r="C12" i="35"/>
  <c r="B12" i="35"/>
  <c r="A12" i="35"/>
  <c r="Y11" i="35"/>
  <c r="X11" i="35"/>
  <c r="W11" i="35"/>
  <c r="V11" i="35"/>
  <c r="U11" i="35"/>
  <c r="T11" i="35"/>
  <c r="S11" i="35"/>
  <c r="Q11" i="35"/>
  <c r="P11" i="35"/>
  <c r="O11" i="35"/>
  <c r="N11" i="35"/>
  <c r="M11" i="35"/>
  <c r="L11" i="35"/>
  <c r="K11" i="35"/>
  <c r="J11" i="35"/>
  <c r="I11" i="35"/>
  <c r="H11" i="35"/>
  <c r="G11" i="35"/>
  <c r="F11" i="35"/>
  <c r="E11" i="35"/>
  <c r="D11" i="35"/>
  <c r="C11" i="35"/>
  <c r="B11" i="35"/>
  <c r="A11" i="35"/>
  <c r="Y10" i="35"/>
  <c r="X10" i="35"/>
  <c r="W10" i="35"/>
  <c r="V10" i="35"/>
  <c r="U10" i="35"/>
  <c r="T10" i="35"/>
  <c r="S10" i="35"/>
  <c r="Q10" i="35"/>
  <c r="P10" i="35"/>
  <c r="O10" i="35"/>
  <c r="N10" i="35"/>
  <c r="M10" i="35"/>
  <c r="L10" i="35"/>
  <c r="K10" i="35"/>
  <c r="J10" i="35"/>
  <c r="I10" i="35"/>
  <c r="H10" i="35"/>
  <c r="G10" i="35"/>
  <c r="F10" i="35"/>
  <c r="E10" i="35"/>
  <c r="D10" i="35"/>
  <c r="C10" i="35"/>
  <c r="B10" i="35"/>
  <c r="A10" i="35"/>
  <c r="Y9" i="35"/>
  <c r="X9" i="35"/>
  <c r="W9" i="35"/>
  <c r="V9" i="35"/>
  <c r="U9" i="35"/>
  <c r="T9" i="35"/>
  <c r="S9" i="35"/>
  <c r="Q9" i="35"/>
  <c r="P9" i="35"/>
  <c r="O9" i="35"/>
  <c r="N9" i="35"/>
  <c r="M9" i="35"/>
  <c r="L9" i="35"/>
  <c r="K9" i="35"/>
  <c r="J9" i="35"/>
  <c r="I9" i="35"/>
  <c r="H9" i="35"/>
  <c r="G9" i="35"/>
  <c r="F9" i="35"/>
  <c r="E9" i="35"/>
  <c r="D9" i="35"/>
  <c r="C9" i="35"/>
  <c r="B9" i="35"/>
  <c r="A9" i="35"/>
  <c r="Y8" i="35"/>
  <c r="X8" i="35"/>
  <c r="W8" i="35"/>
  <c r="U8" i="35"/>
  <c r="T8" i="35"/>
  <c r="S8" i="35"/>
  <c r="Q8" i="35"/>
  <c r="P8" i="35"/>
  <c r="O8" i="35"/>
  <c r="N8" i="35"/>
  <c r="M8" i="35"/>
  <c r="L8" i="35"/>
  <c r="K8" i="35"/>
  <c r="J8" i="35"/>
  <c r="I8" i="35"/>
  <c r="H8" i="35"/>
  <c r="G8" i="35"/>
  <c r="F8" i="35"/>
  <c r="E8" i="35"/>
  <c r="D8" i="35"/>
  <c r="C8" i="35"/>
  <c r="B8" i="35"/>
  <c r="A8" i="35"/>
  <c r="Y7" i="35"/>
  <c r="X7" i="35"/>
  <c r="W7" i="35"/>
  <c r="V7" i="35"/>
  <c r="U7" i="35"/>
  <c r="T7" i="35"/>
  <c r="S7" i="35"/>
  <c r="Q7" i="35"/>
  <c r="P7" i="35"/>
  <c r="O7" i="35"/>
  <c r="N7" i="35"/>
  <c r="M7" i="35"/>
  <c r="L7" i="35"/>
  <c r="K7" i="35"/>
  <c r="J7" i="35"/>
  <c r="I7" i="35"/>
  <c r="H7" i="35"/>
  <c r="G7" i="35"/>
  <c r="F7" i="35"/>
  <c r="E7" i="35"/>
  <c r="D7" i="35"/>
  <c r="C7" i="35"/>
  <c r="B7" i="35"/>
  <c r="A7" i="35"/>
  <c r="Y6" i="35"/>
  <c r="X6" i="35"/>
  <c r="W6" i="35"/>
  <c r="V6" i="35"/>
  <c r="U6" i="35"/>
  <c r="T6" i="35"/>
  <c r="S6" i="35"/>
  <c r="Q6" i="35"/>
  <c r="P6" i="35"/>
  <c r="O6" i="35"/>
  <c r="N6" i="35"/>
  <c r="M6" i="35"/>
  <c r="L6" i="35"/>
  <c r="K6" i="35"/>
  <c r="J6" i="35"/>
  <c r="I6" i="35"/>
  <c r="H6" i="35"/>
  <c r="G6" i="35"/>
  <c r="F6" i="35"/>
  <c r="E6" i="35"/>
  <c r="D6" i="35"/>
  <c r="C6" i="35"/>
  <c r="B6" i="35"/>
  <c r="A6" i="35"/>
  <c r="Y5" i="35"/>
  <c r="X5" i="35"/>
  <c r="W5" i="35"/>
  <c r="V5" i="35"/>
  <c r="U5" i="35"/>
  <c r="T5" i="35"/>
  <c r="S5" i="35"/>
  <c r="Q5" i="35"/>
  <c r="P5" i="35"/>
  <c r="O5" i="35"/>
  <c r="N5" i="35"/>
  <c r="M5" i="35"/>
  <c r="L5" i="35"/>
  <c r="K5" i="35"/>
  <c r="J5" i="35"/>
  <c r="I5" i="35"/>
  <c r="H5" i="35"/>
  <c r="G5" i="35"/>
  <c r="F5" i="35"/>
  <c r="E5" i="35"/>
  <c r="D5" i="35"/>
  <c r="C5" i="35"/>
  <c r="B5" i="35"/>
  <c r="A5" i="35"/>
  <c r="Y4" i="35"/>
  <c r="X4" i="35"/>
  <c r="W4" i="35"/>
  <c r="V4" i="35"/>
  <c r="U4" i="35"/>
  <c r="T4" i="35"/>
  <c r="S4" i="35"/>
  <c r="Q4" i="35"/>
  <c r="P4" i="35"/>
  <c r="O4" i="35"/>
  <c r="N4" i="35"/>
  <c r="M4" i="35"/>
  <c r="L4" i="35"/>
  <c r="K4" i="35"/>
  <c r="J4" i="35"/>
  <c r="I4" i="35"/>
  <c r="H4" i="35"/>
  <c r="G4" i="35"/>
  <c r="F4" i="35"/>
  <c r="E4" i="35"/>
  <c r="D4" i="35"/>
  <c r="C4" i="35"/>
  <c r="B4" i="35"/>
  <c r="A4" i="35"/>
  <c r="I8" i="32" l="1"/>
  <c r="I9" i="32" s="1"/>
  <c r="H8" i="32"/>
  <c r="H9" i="32" s="1"/>
  <c r="G8" i="32"/>
  <c r="G9" i="32" s="1"/>
  <c r="F8" i="32"/>
  <c r="F9" i="32" s="1"/>
  <c r="E8" i="32"/>
  <c r="E9" i="32" s="1"/>
  <c r="D8" i="32"/>
  <c r="D9" i="32" s="1"/>
  <c r="C8" i="32"/>
  <c r="C9" i="32" s="1"/>
  <c r="B8" i="32"/>
  <c r="B9" i="32" s="1"/>
  <c r="E13" i="31" l="1"/>
  <c r="M13" i="31" s="1"/>
  <c r="O11" i="31"/>
  <c r="L11" i="31"/>
  <c r="K11" i="31"/>
  <c r="J11" i="31"/>
  <c r="I11" i="31"/>
  <c r="H11" i="31"/>
  <c r="G11" i="31"/>
  <c r="F11" i="31"/>
  <c r="D11" i="31"/>
  <c r="C11" i="31"/>
  <c r="B11" i="31"/>
  <c r="A11" i="31"/>
  <c r="E9" i="31"/>
  <c r="M9" i="31" s="1"/>
  <c r="Y8" i="31"/>
  <c r="E8" i="31"/>
  <c r="M8" i="31" s="1"/>
  <c r="Y7" i="31"/>
  <c r="E7" i="31"/>
  <c r="M7" i="31" s="1"/>
  <c r="X7" i="31" s="1"/>
  <c r="Y6" i="31"/>
  <c r="Y9" i="31" s="1"/>
  <c r="E6" i="31"/>
  <c r="M6" i="31" s="1"/>
  <c r="Y5" i="31"/>
  <c r="E5" i="31"/>
  <c r="M5" i="31" s="1"/>
  <c r="E4" i="31"/>
  <c r="M4" i="31" s="1"/>
  <c r="E3" i="31"/>
  <c r="M3" i="31" s="1"/>
  <c r="M11" i="31" l="1"/>
  <c r="R3" i="31" s="1"/>
  <c r="S3" i="31"/>
  <c r="S6" i="31"/>
  <c r="R6" i="31"/>
  <c r="S8" i="31"/>
  <c r="R8" i="31"/>
  <c r="S9" i="31"/>
  <c r="R9" i="31"/>
  <c r="E11" i="31"/>
  <c r="S11" i="31" l="1"/>
  <c r="R11" i="31"/>
  <c r="C13" i="29" l="1"/>
  <c r="H141" i="26" l="1"/>
  <c r="G141" i="26"/>
  <c r="F141" i="26"/>
  <c r="H140" i="26"/>
  <c r="G140" i="26"/>
  <c r="F140" i="26"/>
  <c r="H139" i="26"/>
  <c r="G139" i="26"/>
  <c r="F139" i="26"/>
  <c r="H138" i="26"/>
  <c r="G138" i="26"/>
  <c r="F138" i="26"/>
  <c r="H137" i="26"/>
  <c r="G137" i="26"/>
  <c r="F137" i="26"/>
  <c r="H136" i="26"/>
  <c r="G136" i="26"/>
  <c r="F136" i="26"/>
  <c r="H135" i="26"/>
  <c r="G135" i="26"/>
  <c r="F135" i="26"/>
  <c r="H134" i="26"/>
  <c r="G134" i="26"/>
  <c r="F134" i="26"/>
  <c r="H133" i="26"/>
  <c r="G133" i="26"/>
  <c r="F133" i="26"/>
  <c r="H132" i="26"/>
  <c r="G132" i="26"/>
  <c r="F132" i="26"/>
  <c r="H131" i="26"/>
  <c r="G131" i="26"/>
  <c r="F131" i="26"/>
  <c r="H130" i="26"/>
  <c r="G130" i="26"/>
  <c r="F130" i="26"/>
  <c r="H129" i="26"/>
  <c r="G129" i="26"/>
  <c r="F129" i="26"/>
  <c r="H128" i="26"/>
  <c r="G128" i="26"/>
  <c r="F128" i="26"/>
  <c r="H127" i="26"/>
  <c r="G127" i="26"/>
  <c r="F127" i="26"/>
  <c r="H126" i="26"/>
  <c r="G126" i="26"/>
  <c r="F126" i="26"/>
  <c r="H125" i="26"/>
  <c r="G125" i="26"/>
  <c r="F125" i="26"/>
  <c r="H124" i="26"/>
  <c r="G124" i="26"/>
  <c r="F124" i="26"/>
  <c r="H123" i="26"/>
  <c r="G123" i="26"/>
  <c r="F123" i="26"/>
  <c r="H122" i="26"/>
  <c r="G122" i="26"/>
  <c r="F122" i="26"/>
  <c r="H121" i="26"/>
  <c r="G121" i="26"/>
  <c r="F121" i="26"/>
  <c r="H120" i="26"/>
  <c r="G120" i="26"/>
  <c r="F120" i="26"/>
  <c r="H119" i="26"/>
  <c r="G119" i="26"/>
  <c r="F119" i="26"/>
  <c r="H118" i="26"/>
  <c r="G118" i="26"/>
  <c r="F118" i="26"/>
  <c r="H117" i="26"/>
  <c r="G117" i="26"/>
  <c r="F117" i="26"/>
  <c r="H116" i="26"/>
  <c r="G116" i="26"/>
  <c r="F116" i="26"/>
  <c r="H115" i="26"/>
  <c r="G115" i="26"/>
  <c r="F115" i="26"/>
  <c r="H114" i="26"/>
  <c r="G114" i="26"/>
  <c r="F114" i="26"/>
  <c r="H113" i="26"/>
  <c r="G113" i="26"/>
  <c r="F113" i="26"/>
  <c r="H112" i="26"/>
  <c r="G112" i="26"/>
  <c r="F112" i="26"/>
  <c r="H111" i="26"/>
  <c r="G111" i="26"/>
  <c r="F111" i="26"/>
  <c r="H110" i="26"/>
  <c r="G110" i="26"/>
  <c r="F110" i="26"/>
  <c r="H109" i="26"/>
  <c r="G109" i="26"/>
  <c r="F109" i="26"/>
  <c r="H108" i="26"/>
  <c r="G108" i="26"/>
  <c r="F108" i="26"/>
  <c r="H107" i="26"/>
  <c r="G107" i="26"/>
  <c r="F107" i="26"/>
  <c r="H106" i="26"/>
  <c r="G106" i="26"/>
  <c r="F106" i="26"/>
  <c r="H105" i="26"/>
  <c r="G105" i="26"/>
  <c r="F105" i="26"/>
  <c r="H104" i="26"/>
  <c r="G104" i="26"/>
  <c r="F104" i="26"/>
  <c r="H103" i="26"/>
  <c r="G103" i="26"/>
  <c r="F103" i="26"/>
  <c r="H102" i="26"/>
  <c r="G102" i="26"/>
  <c r="F102" i="26"/>
  <c r="H101" i="26"/>
  <c r="G101" i="26"/>
  <c r="F101" i="26"/>
  <c r="H100" i="26"/>
  <c r="G100" i="26"/>
  <c r="F100" i="26"/>
  <c r="H99" i="26"/>
  <c r="G99" i="26"/>
  <c r="F99" i="26"/>
  <c r="H98" i="26"/>
  <c r="G98" i="26"/>
  <c r="F98" i="26"/>
  <c r="H97" i="26"/>
  <c r="G97" i="26"/>
  <c r="F97" i="26"/>
  <c r="H96" i="26"/>
  <c r="G96" i="26"/>
  <c r="F96" i="26"/>
  <c r="H95" i="26"/>
  <c r="G95" i="26"/>
  <c r="F95" i="26"/>
  <c r="H94" i="26"/>
  <c r="G94" i="26"/>
  <c r="F94" i="26"/>
  <c r="H93" i="26"/>
  <c r="G93" i="26"/>
  <c r="F93" i="26"/>
  <c r="H92" i="26"/>
  <c r="G92" i="26"/>
  <c r="F92" i="26"/>
  <c r="H91" i="26"/>
  <c r="G91" i="26"/>
  <c r="F91" i="26"/>
  <c r="H90" i="26"/>
  <c r="G90" i="26"/>
  <c r="F90" i="26"/>
  <c r="H89" i="26"/>
  <c r="G89" i="26"/>
  <c r="F89" i="26"/>
  <c r="H88" i="26"/>
  <c r="G88" i="26"/>
  <c r="F88" i="26"/>
  <c r="H87" i="26"/>
  <c r="G87" i="26"/>
  <c r="F87" i="26"/>
  <c r="H86" i="26"/>
  <c r="G86" i="26"/>
  <c r="F86" i="26"/>
  <c r="H85" i="26"/>
  <c r="G85" i="26"/>
  <c r="F85" i="26"/>
  <c r="H84" i="26"/>
  <c r="G84" i="26"/>
  <c r="F84" i="26"/>
  <c r="H83" i="26"/>
  <c r="G83" i="26"/>
  <c r="F83" i="26"/>
  <c r="H82" i="26"/>
  <c r="G82" i="26"/>
  <c r="F82" i="26"/>
  <c r="H81" i="26"/>
  <c r="G81" i="26"/>
  <c r="F81" i="26"/>
  <c r="H80" i="26"/>
  <c r="G80" i="26"/>
  <c r="F80" i="26"/>
  <c r="H79" i="26"/>
  <c r="G79" i="26"/>
  <c r="F79" i="26"/>
  <c r="H78" i="26"/>
  <c r="G78" i="26"/>
  <c r="F78" i="26"/>
  <c r="H77" i="26"/>
  <c r="G77" i="26"/>
  <c r="F77" i="26"/>
  <c r="H76" i="26"/>
  <c r="G76" i="26"/>
  <c r="F76" i="26"/>
  <c r="H75" i="26"/>
  <c r="G75" i="26"/>
  <c r="F75" i="26"/>
  <c r="H74" i="26"/>
  <c r="G74" i="26"/>
  <c r="F74" i="26"/>
  <c r="H73" i="26"/>
  <c r="G73" i="26"/>
  <c r="F73" i="26"/>
  <c r="H72" i="26"/>
  <c r="G72" i="26"/>
  <c r="F72" i="26"/>
  <c r="H71" i="26"/>
  <c r="G71" i="26"/>
  <c r="F71" i="26"/>
  <c r="H70" i="26"/>
  <c r="G70" i="26"/>
  <c r="F70" i="26"/>
  <c r="H69" i="26"/>
  <c r="G69" i="26"/>
  <c r="F69" i="26"/>
  <c r="H68" i="26"/>
  <c r="G68" i="26"/>
  <c r="F68" i="26"/>
  <c r="H67" i="26"/>
  <c r="G67" i="26"/>
  <c r="F67" i="26"/>
  <c r="H66" i="26"/>
  <c r="G66" i="26"/>
  <c r="F66" i="26"/>
  <c r="H65" i="26"/>
  <c r="G65" i="26"/>
  <c r="F65" i="26"/>
  <c r="H64" i="26"/>
  <c r="G64" i="26"/>
  <c r="F64" i="26"/>
  <c r="H63" i="26"/>
  <c r="G63" i="26"/>
  <c r="F63" i="26"/>
  <c r="H62" i="26"/>
  <c r="G62" i="26"/>
  <c r="F62" i="26"/>
  <c r="H61" i="26"/>
  <c r="G61" i="26"/>
  <c r="F61" i="26"/>
  <c r="H60" i="26"/>
  <c r="G60" i="26"/>
  <c r="F60" i="26"/>
  <c r="H59" i="26"/>
  <c r="G59" i="26"/>
  <c r="F59" i="26"/>
  <c r="H58" i="26"/>
  <c r="G58" i="26"/>
  <c r="F58" i="26"/>
  <c r="H57" i="26"/>
  <c r="G57" i="26"/>
  <c r="F57" i="26"/>
  <c r="H56" i="26"/>
  <c r="G56" i="26"/>
  <c r="F56" i="26"/>
  <c r="H55" i="26"/>
  <c r="G55" i="26"/>
  <c r="F55" i="26"/>
  <c r="H54" i="26"/>
  <c r="G54" i="26"/>
  <c r="F54" i="26"/>
  <c r="H53" i="26"/>
  <c r="G53" i="26"/>
  <c r="F53" i="26"/>
  <c r="H52" i="26"/>
  <c r="G52" i="26"/>
  <c r="F52" i="26"/>
  <c r="H51" i="26"/>
  <c r="G51" i="26"/>
  <c r="F51" i="26"/>
  <c r="H50" i="26"/>
  <c r="G50" i="26"/>
  <c r="F50" i="26"/>
  <c r="H49" i="26"/>
  <c r="G49" i="26"/>
  <c r="F49" i="26"/>
  <c r="H48" i="26"/>
  <c r="G48" i="26"/>
  <c r="F48" i="26"/>
  <c r="H47" i="26"/>
  <c r="G47" i="26"/>
  <c r="F47" i="26"/>
  <c r="H46" i="26"/>
  <c r="G46" i="26"/>
  <c r="F46" i="26"/>
  <c r="H45" i="26"/>
  <c r="G45" i="26"/>
  <c r="F45" i="26"/>
  <c r="H44" i="26"/>
  <c r="G44" i="26"/>
  <c r="F44" i="26"/>
  <c r="H43" i="26"/>
  <c r="G43" i="26"/>
  <c r="F43" i="26"/>
  <c r="H42" i="26"/>
  <c r="G42" i="26"/>
  <c r="F42" i="26"/>
  <c r="H41" i="26"/>
  <c r="G41" i="26"/>
  <c r="F41" i="26"/>
  <c r="H40" i="26"/>
  <c r="G40" i="26"/>
  <c r="F40" i="26"/>
  <c r="H39" i="26"/>
  <c r="G39" i="26"/>
  <c r="F39" i="26"/>
  <c r="H38" i="26"/>
  <c r="G38" i="26"/>
  <c r="F38" i="26"/>
  <c r="H37" i="26"/>
  <c r="G37" i="26"/>
  <c r="F37" i="26"/>
  <c r="H36" i="26"/>
  <c r="G36" i="26"/>
  <c r="F36" i="26"/>
  <c r="H35" i="26"/>
  <c r="G35" i="26"/>
  <c r="F35" i="26"/>
  <c r="H34" i="26"/>
  <c r="G34" i="26"/>
  <c r="F34" i="26"/>
  <c r="H33" i="26"/>
  <c r="G33" i="26"/>
  <c r="F33" i="26"/>
  <c r="H32" i="26"/>
  <c r="G32" i="26"/>
  <c r="F32" i="26"/>
  <c r="H31" i="26"/>
  <c r="G31" i="26"/>
  <c r="F31" i="26"/>
  <c r="H30" i="26"/>
  <c r="G30" i="26"/>
  <c r="F30" i="26"/>
  <c r="H29" i="26"/>
  <c r="G29" i="26"/>
  <c r="F29" i="26"/>
  <c r="H28" i="26"/>
  <c r="G28" i="26"/>
  <c r="F28" i="26"/>
  <c r="H27" i="26"/>
  <c r="G27" i="26"/>
  <c r="F27" i="26"/>
  <c r="H26" i="26"/>
  <c r="G26" i="26"/>
  <c r="F26" i="26"/>
  <c r="H25" i="26"/>
  <c r="G25" i="26"/>
  <c r="F25" i="26"/>
  <c r="H24" i="26"/>
  <c r="G24" i="26"/>
  <c r="F24" i="26"/>
  <c r="H23" i="26"/>
  <c r="G23" i="26"/>
  <c r="F23" i="26"/>
  <c r="H22" i="26"/>
  <c r="G22" i="26"/>
  <c r="F22" i="26"/>
  <c r="H21" i="26"/>
  <c r="G21" i="26"/>
  <c r="F21" i="26"/>
  <c r="H20" i="26"/>
  <c r="G20" i="26"/>
  <c r="F20" i="26"/>
  <c r="H19" i="26"/>
  <c r="G19" i="26"/>
  <c r="F19" i="26"/>
  <c r="H18" i="26"/>
  <c r="G18" i="26"/>
  <c r="F18" i="26"/>
  <c r="H17" i="26"/>
  <c r="G17" i="26"/>
  <c r="F17" i="26"/>
  <c r="H16" i="26"/>
  <c r="G16" i="26"/>
  <c r="F16" i="26"/>
  <c r="H15" i="26"/>
  <c r="G15" i="26"/>
  <c r="F15" i="26"/>
  <c r="H14" i="26"/>
  <c r="G14" i="26"/>
  <c r="F14" i="26"/>
  <c r="H13" i="26"/>
  <c r="G13" i="26"/>
  <c r="F13" i="26"/>
  <c r="H12" i="26"/>
  <c r="G12" i="26"/>
  <c r="F12" i="26"/>
  <c r="H11" i="26"/>
  <c r="G11" i="26"/>
  <c r="F11" i="26"/>
  <c r="H10" i="26"/>
  <c r="G10" i="26"/>
  <c r="F10" i="26"/>
  <c r="H9" i="26"/>
  <c r="G9" i="26"/>
  <c r="F9" i="26"/>
  <c r="H8" i="26"/>
  <c r="G8" i="26"/>
  <c r="F8" i="26"/>
  <c r="H7" i="26"/>
  <c r="G7" i="26"/>
  <c r="F7" i="26"/>
  <c r="H6" i="26"/>
  <c r="G6" i="26"/>
  <c r="F6" i="26"/>
  <c r="H5" i="26"/>
  <c r="G5" i="26"/>
  <c r="F5" i="26"/>
  <c r="H4" i="26"/>
  <c r="G4" i="26"/>
  <c r="F4" i="26"/>
</calcChain>
</file>

<file path=xl/comments1.xml><?xml version="1.0" encoding="utf-8"?>
<comments xmlns="http://schemas.openxmlformats.org/spreadsheetml/2006/main">
  <authors>
    <author>acerTH</author>
  </authors>
  <commentList>
    <comment ref="O4" authorId="0" shapeId="0">
      <text>
        <r>
          <rPr>
            <b/>
            <sz val="9"/>
            <color indexed="81"/>
            <rFont val="Tahoma"/>
            <family val="2"/>
          </rPr>
          <t>acerTH:</t>
        </r>
        <r>
          <rPr>
            <sz val="9"/>
            <color indexed="81"/>
            <rFont val="Tahoma"/>
            <family val="2"/>
          </rPr>
          <t xml:space="preserve">
do we add LBTG?</t>
        </r>
      </text>
    </comment>
    <comment ref="M6" authorId="0" shapeId="0">
      <text>
        <r>
          <rPr>
            <b/>
            <sz val="9"/>
            <color indexed="81"/>
            <rFont val="Tahoma"/>
            <family val="2"/>
          </rPr>
          <t>acerTH:</t>
        </r>
        <r>
          <rPr>
            <sz val="9"/>
            <color indexed="81"/>
            <rFont val="Tahoma"/>
            <family val="2"/>
          </rPr>
          <t xml:space="preserve">
correction -1 in order to not count congestion at Oberkappel exit OGE twice</t>
        </r>
      </text>
    </comment>
  </commentList>
</comments>
</file>

<file path=xl/comments2.xml><?xml version="1.0" encoding="utf-8"?>
<comments xmlns="http://schemas.openxmlformats.org/spreadsheetml/2006/main">
  <authors>
    <author>ACER (TH)</author>
    <author>ACER</author>
  </authors>
  <commentList>
    <comment ref="BR3" authorId="0" shapeId="0">
      <text>
        <r>
          <rPr>
            <b/>
            <sz val="9"/>
            <color indexed="81"/>
            <rFont val="Tahoma"/>
            <family val="2"/>
          </rPr>
          <t>ACER (TH):</t>
        </r>
        <r>
          <rPr>
            <sz val="9"/>
            <color indexed="81"/>
            <rFont val="Tahoma"/>
            <family val="2"/>
          </rPr>
          <t xml:space="preserve">
GUD: Before 11/2015 interruptible capacity was offered via FCFS and not via auctions. 
Since November 2015 interruptible capacity is offered in regular auctions like firm capacity.</t>
        </r>
      </text>
    </comment>
    <comment ref="AG76" authorId="0" shapeId="0">
      <text>
        <r>
          <rPr>
            <b/>
            <sz val="9"/>
            <color indexed="81"/>
            <rFont val="Tahoma"/>
            <family val="2"/>
          </rPr>
          <t>ACER (TH):</t>
        </r>
        <r>
          <rPr>
            <sz val="9"/>
            <color indexed="81"/>
            <rFont val="Tahoma"/>
            <family val="2"/>
          </rPr>
          <t xml:space="preserve">
no technical firm at all as of 1.4.16</t>
        </r>
      </text>
    </comment>
    <comment ref="BC81" authorId="0" shapeId="0">
      <text>
        <r>
          <rPr>
            <b/>
            <sz val="9"/>
            <color indexed="81"/>
            <rFont val="Tahoma"/>
            <family val="2"/>
          </rPr>
          <t>ACER (TH):</t>
        </r>
        <r>
          <rPr>
            <sz val="9"/>
            <color indexed="81"/>
            <rFont val="Tahoma"/>
            <family val="2"/>
          </rPr>
          <t xml:space="preserve">
2015 + 2016</t>
        </r>
      </text>
    </comment>
    <comment ref="BD86" authorId="0" shapeId="0">
      <text>
        <r>
          <rPr>
            <b/>
            <sz val="9"/>
            <color indexed="81"/>
            <rFont val="Tahoma"/>
            <family val="2"/>
          </rPr>
          <t>ACER (TH):</t>
        </r>
        <r>
          <rPr>
            <sz val="9"/>
            <color indexed="81"/>
            <rFont val="Tahoma"/>
            <family val="2"/>
          </rPr>
          <t xml:space="preserve">
terranets: Yes
</t>
        </r>
      </text>
    </comment>
    <comment ref="BE86" authorId="0" shapeId="0">
      <text>
        <r>
          <rPr>
            <b/>
            <sz val="9"/>
            <color indexed="81"/>
            <rFont val="Tahoma"/>
            <family val="2"/>
          </rPr>
          <t>ACER (TH):</t>
        </r>
        <r>
          <rPr>
            <sz val="9"/>
            <color indexed="81"/>
            <rFont val="Tahoma"/>
            <family val="2"/>
          </rPr>
          <t xml:space="preserve">
terranets: Yes
</t>
        </r>
      </text>
    </comment>
    <comment ref="BF86" authorId="0" shapeId="0">
      <text>
        <r>
          <rPr>
            <b/>
            <sz val="9"/>
            <color indexed="81"/>
            <rFont val="Tahoma"/>
            <family val="2"/>
          </rPr>
          <t>ACER (TH):</t>
        </r>
        <r>
          <rPr>
            <sz val="9"/>
            <color indexed="81"/>
            <rFont val="Tahoma"/>
            <family val="2"/>
          </rPr>
          <t xml:space="preserve">
terranets: Yes
</t>
        </r>
      </text>
    </comment>
    <comment ref="BG86" authorId="0" shapeId="0">
      <text>
        <r>
          <rPr>
            <b/>
            <sz val="9"/>
            <color indexed="81"/>
            <rFont val="Tahoma"/>
            <family val="2"/>
          </rPr>
          <t>ACER (TH):</t>
        </r>
        <r>
          <rPr>
            <sz val="9"/>
            <color indexed="81"/>
            <rFont val="Tahoma"/>
            <family val="2"/>
          </rPr>
          <t xml:space="preserve">
terranets: Yes
</t>
        </r>
      </text>
    </comment>
    <comment ref="BH86" authorId="0" shapeId="0">
      <text>
        <r>
          <rPr>
            <b/>
            <sz val="9"/>
            <color indexed="81"/>
            <rFont val="Tahoma"/>
            <family val="2"/>
          </rPr>
          <t>ACER (TH):</t>
        </r>
        <r>
          <rPr>
            <sz val="9"/>
            <color indexed="81"/>
            <rFont val="Tahoma"/>
            <family val="2"/>
          </rPr>
          <t xml:space="preserve">
terranets: Yes
</t>
        </r>
      </text>
    </comment>
    <comment ref="BI86" authorId="0" shapeId="0">
      <text>
        <r>
          <rPr>
            <b/>
            <sz val="9"/>
            <color indexed="81"/>
            <rFont val="Tahoma"/>
            <family val="2"/>
          </rPr>
          <t>ACER (TH):</t>
        </r>
        <r>
          <rPr>
            <sz val="9"/>
            <color indexed="81"/>
            <rFont val="Tahoma"/>
            <family val="2"/>
          </rPr>
          <t xml:space="preserve">
terranets: Yes
</t>
        </r>
      </text>
    </comment>
    <comment ref="BC106" authorId="0" shapeId="0">
      <text>
        <r>
          <rPr>
            <b/>
            <sz val="9"/>
            <color indexed="81"/>
            <rFont val="Tahoma"/>
            <family val="2"/>
          </rPr>
          <t>ACER (TH):</t>
        </r>
        <r>
          <rPr>
            <sz val="9"/>
            <color indexed="81"/>
            <rFont val="Tahoma"/>
            <family val="2"/>
          </rPr>
          <t xml:space="preserve">
until end of 2015</t>
        </r>
      </text>
    </comment>
    <comment ref="BC107" authorId="0" shapeId="0">
      <text>
        <r>
          <rPr>
            <b/>
            <sz val="9"/>
            <color indexed="81"/>
            <rFont val="Tahoma"/>
            <family val="2"/>
          </rPr>
          <t>ACER (TH):</t>
        </r>
        <r>
          <rPr>
            <sz val="9"/>
            <color indexed="81"/>
            <rFont val="Tahoma"/>
            <family val="2"/>
          </rPr>
          <t xml:space="preserve">
until end of 2015</t>
        </r>
      </text>
    </comment>
    <comment ref="BA120" authorId="0" shapeId="0">
      <text>
        <r>
          <rPr>
            <b/>
            <sz val="9"/>
            <color indexed="81"/>
            <rFont val="Tahoma"/>
            <family val="2"/>
          </rPr>
          <t>ACER (TH):</t>
        </r>
        <r>
          <rPr>
            <sz val="9"/>
            <color indexed="81"/>
            <rFont val="Tahoma"/>
            <family val="2"/>
          </rPr>
          <t xml:space="preserve">
terranets: YES</t>
        </r>
      </text>
    </comment>
    <comment ref="BB120" authorId="0" shapeId="0">
      <text>
        <r>
          <rPr>
            <b/>
            <sz val="9"/>
            <color indexed="81"/>
            <rFont val="Tahoma"/>
            <family val="2"/>
          </rPr>
          <t>ACER (TH):</t>
        </r>
        <r>
          <rPr>
            <sz val="9"/>
            <color indexed="81"/>
            <rFont val="Tahoma"/>
            <family val="2"/>
          </rPr>
          <t xml:space="preserve">
terranets: YES</t>
        </r>
      </text>
    </comment>
    <comment ref="BD120" authorId="0" shapeId="0">
      <text>
        <r>
          <rPr>
            <b/>
            <sz val="9"/>
            <color indexed="81"/>
            <rFont val="Tahoma"/>
            <family val="2"/>
          </rPr>
          <t>ACER (TH):</t>
        </r>
        <r>
          <rPr>
            <sz val="9"/>
            <color indexed="81"/>
            <rFont val="Tahoma"/>
            <family val="2"/>
          </rPr>
          <t xml:space="preserve">
terranets: Yes
</t>
        </r>
      </text>
    </comment>
    <comment ref="BE120" authorId="0" shapeId="0">
      <text>
        <r>
          <rPr>
            <b/>
            <sz val="9"/>
            <color indexed="81"/>
            <rFont val="Tahoma"/>
            <family val="2"/>
          </rPr>
          <t>ACER (TH):</t>
        </r>
        <r>
          <rPr>
            <sz val="9"/>
            <color indexed="81"/>
            <rFont val="Tahoma"/>
            <family val="2"/>
          </rPr>
          <t xml:space="preserve">
terranets: Yes
</t>
        </r>
      </text>
    </comment>
    <comment ref="BF120" authorId="0" shapeId="0">
      <text>
        <r>
          <rPr>
            <b/>
            <sz val="9"/>
            <color indexed="81"/>
            <rFont val="Tahoma"/>
            <family val="2"/>
          </rPr>
          <t>ACER (TH):</t>
        </r>
        <r>
          <rPr>
            <sz val="9"/>
            <color indexed="81"/>
            <rFont val="Tahoma"/>
            <family val="2"/>
          </rPr>
          <t xml:space="preserve">
terranets: Yes
</t>
        </r>
      </text>
    </comment>
    <comment ref="BG120" authorId="0" shapeId="0">
      <text>
        <r>
          <rPr>
            <b/>
            <sz val="9"/>
            <color indexed="81"/>
            <rFont val="Tahoma"/>
            <family val="2"/>
          </rPr>
          <t>ACER (TH):</t>
        </r>
        <r>
          <rPr>
            <sz val="9"/>
            <color indexed="81"/>
            <rFont val="Tahoma"/>
            <family val="2"/>
          </rPr>
          <t xml:space="preserve">
terranets: Yes
</t>
        </r>
      </text>
    </comment>
    <comment ref="BH120" authorId="0" shapeId="0">
      <text>
        <r>
          <rPr>
            <b/>
            <sz val="9"/>
            <color indexed="81"/>
            <rFont val="Tahoma"/>
            <family val="2"/>
          </rPr>
          <t>ACER (TH):</t>
        </r>
        <r>
          <rPr>
            <sz val="9"/>
            <color indexed="81"/>
            <rFont val="Tahoma"/>
            <family val="2"/>
          </rPr>
          <t xml:space="preserve">
terranets: YES</t>
        </r>
      </text>
    </comment>
    <comment ref="BI120" authorId="0" shapeId="0">
      <text>
        <r>
          <rPr>
            <b/>
            <sz val="9"/>
            <color indexed="81"/>
            <rFont val="Tahoma"/>
            <family val="2"/>
          </rPr>
          <t>ACER (TH):</t>
        </r>
        <r>
          <rPr>
            <sz val="9"/>
            <color indexed="81"/>
            <rFont val="Tahoma"/>
            <family val="2"/>
          </rPr>
          <t xml:space="preserve">
terranets: Yes
</t>
        </r>
      </text>
    </comment>
    <comment ref="BI206" authorId="1" shapeId="0">
      <text>
        <r>
          <rPr>
            <b/>
            <sz val="9"/>
            <color indexed="81"/>
            <rFont val="Tahoma"/>
            <family val="2"/>
          </rPr>
          <t>ACER:</t>
        </r>
        <r>
          <rPr>
            <sz val="9"/>
            <color indexed="81"/>
            <rFont val="Tahoma"/>
            <family val="2"/>
          </rPr>
          <t xml:space="preserve">
no offer and no bookings</t>
        </r>
      </text>
    </comment>
    <comment ref="BG210" authorId="0" shapeId="0">
      <text>
        <r>
          <rPr>
            <b/>
            <sz val="9"/>
            <color indexed="81"/>
            <rFont val="Tahoma"/>
            <family val="2"/>
          </rPr>
          <t>ACER (TH):</t>
        </r>
        <r>
          <rPr>
            <sz val="9"/>
            <color indexed="81"/>
            <rFont val="Tahoma"/>
            <family val="2"/>
          </rPr>
          <t xml:space="preserve">
GazSystem: yes</t>
        </r>
      </text>
    </comment>
    <comment ref="BC251" authorId="0" shapeId="0">
      <text>
        <r>
          <rPr>
            <b/>
            <sz val="9"/>
            <color indexed="81"/>
            <rFont val="Tahoma"/>
            <family val="2"/>
          </rPr>
          <t>ACER (TH):</t>
        </r>
        <r>
          <rPr>
            <sz val="9"/>
            <color indexed="81"/>
            <rFont val="Tahoma"/>
            <family val="2"/>
          </rPr>
          <t xml:space="preserve">
until March 16 offered</t>
        </r>
      </text>
    </comment>
    <comment ref="BC265" authorId="0" shapeId="0">
      <text>
        <r>
          <rPr>
            <b/>
            <sz val="9"/>
            <color indexed="81"/>
            <rFont val="Tahoma"/>
            <family val="2"/>
          </rPr>
          <t>ACER (TH):</t>
        </r>
        <r>
          <rPr>
            <sz val="9"/>
            <color indexed="81"/>
            <rFont val="Tahoma"/>
            <family val="2"/>
          </rPr>
          <t xml:space="preserve">
2015 + 2016</t>
        </r>
      </text>
    </comment>
    <comment ref="BO268" authorId="0" shapeId="0">
      <text>
        <r>
          <rPr>
            <b/>
            <sz val="9"/>
            <color indexed="81"/>
            <rFont val="Tahoma"/>
            <family val="2"/>
          </rPr>
          <t>ACER (TH):</t>
        </r>
        <r>
          <rPr>
            <sz val="9"/>
            <color indexed="81"/>
            <rFont val="Tahoma"/>
            <family val="2"/>
          </rPr>
          <t xml:space="preserve">
terranets: for GY15/16</t>
        </r>
      </text>
    </comment>
    <comment ref="BC272" authorId="1" shapeId="0">
      <text>
        <r>
          <rPr>
            <b/>
            <sz val="9"/>
            <color indexed="81"/>
            <rFont val="Tahoma"/>
            <family val="2"/>
          </rPr>
          <t>ACER:</t>
        </r>
        <r>
          <rPr>
            <sz val="9"/>
            <color indexed="81"/>
            <rFont val="Tahoma"/>
            <family val="2"/>
          </rPr>
          <t xml:space="preserve">
until 1.4.16</t>
        </r>
      </text>
    </comment>
    <comment ref="BC284" authorId="0" shapeId="0">
      <text>
        <r>
          <rPr>
            <b/>
            <sz val="9"/>
            <color indexed="81"/>
            <rFont val="Tahoma"/>
            <family val="2"/>
          </rPr>
          <t>ACER (TH):</t>
        </r>
        <r>
          <rPr>
            <sz val="9"/>
            <color indexed="81"/>
            <rFont val="Tahoma"/>
            <family val="2"/>
          </rPr>
          <t xml:space="preserve">
2015 + 2016</t>
        </r>
      </text>
    </comment>
    <comment ref="BC285" authorId="0" shapeId="0">
      <text>
        <r>
          <rPr>
            <b/>
            <sz val="9"/>
            <color indexed="81"/>
            <rFont val="Tahoma"/>
            <family val="2"/>
          </rPr>
          <t>ACER (TH):</t>
        </r>
        <r>
          <rPr>
            <sz val="9"/>
            <color indexed="81"/>
            <rFont val="Tahoma"/>
            <family val="2"/>
          </rPr>
          <t xml:space="preserve">
2015 + 2016</t>
        </r>
      </text>
    </comment>
  </commentList>
</comments>
</file>

<file path=xl/sharedStrings.xml><?xml version="1.0" encoding="utf-8"?>
<sst xmlns="http://schemas.openxmlformats.org/spreadsheetml/2006/main" count="16722" uniqueCount="1797">
  <si>
    <t>Bocholtz - Exit/BOCHOLTZ TENP (OGE - ENI)</t>
  </si>
  <si>
    <t>BOCHOLTZ TENP (OGE-ENI)</t>
  </si>
  <si>
    <t>Bocholtz/BOCHOLTZ TENP (OGE - ENI)</t>
  </si>
  <si>
    <t>Ceršak SI -&gt; AT</t>
  </si>
  <si>
    <t>Dragør Entry</t>
  </si>
  <si>
    <t>Elten/ZEVENAAR</t>
  </si>
  <si>
    <t>EMSBUEREN-BERGE/Emsbüren</t>
  </si>
  <si>
    <t>Eynatten - Exit/Eynatten 2</t>
  </si>
  <si>
    <t>Gela</t>
  </si>
  <si>
    <t>Gernsheim (Plan)</t>
  </si>
  <si>
    <t>Gernsheim NCG/Gernsheim (Plan)</t>
  </si>
  <si>
    <t>Greifswald - Entry</t>
  </si>
  <si>
    <t>Greifswald-NEL</t>
  </si>
  <si>
    <t>Lampertheim I / Lampertheim I</t>
  </si>
  <si>
    <t>Lampertheim IV - Entry</t>
  </si>
  <si>
    <t>Medelsheim</t>
  </si>
  <si>
    <t>Mosonmagyarovar HU-&gt;AT virtual</t>
  </si>
  <si>
    <t>Murfeld SI-&gt;AT virtual</t>
  </si>
  <si>
    <t>OUDE STATENZIJL (GASCADE-H)/Bunde</t>
  </si>
  <si>
    <t>OUDE STATENZIJL (GASCADE-H)[WINGAS-H]</t>
  </si>
  <si>
    <t>Oude Statenzijl/OUDE STATENZIJL (GTG NORD-G)</t>
  </si>
  <si>
    <t>Petrzalka AT-&gt;SK</t>
  </si>
  <si>
    <t>Rogatec CRO -&gt; SI</t>
  </si>
  <si>
    <t>'s Gravenvoeren/S-GRAVENVOEREN (FLUXYS)</t>
  </si>
  <si>
    <t>Taisnières H/Blaregnies Troll</t>
  </si>
  <si>
    <t>Tarvisio (esportazione)</t>
  </si>
  <si>
    <t>Überackern 2</t>
  </si>
  <si>
    <t>Überackern 2/Überackern SUDAL DE-&gt;AT</t>
  </si>
  <si>
    <t>Überackern ABG AT-&gt;DE</t>
  </si>
  <si>
    <t>Überackern ABG AT-&gt;DE/Überackern</t>
  </si>
  <si>
    <t>Überackern ABG DE-&gt;AT</t>
  </si>
  <si>
    <t>Überackern SUDAL AT-&gt;DE</t>
  </si>
  <si>
    <t>Überackern SUDAL AT-&gt;DE/Überackern 2</t>
  </si>
  <si>
    <t>Vreden/WINTERSWIJK (OGE)</t>
  </si>
  <si>
    <t>Wallbach - Entry</t>
  </si>
  <si>
    <t>ZEVENAAR (OGE THYSSENGAS)</t>
  </si>
  <si>
    <t>ZEVENAAR (OGE)/Elten</t>
  </si>
  <si>
    <t>ZEVENAAR (OGE)/Zevenaar</t>
  </si>
  <si>
    <t>ZEVENAAR (OGE/THYSSENGAS)</t>
  </si>
  <si>
    <t>bundeled - one side FZK other backhaul - only DA</t>
  </si>
  <si>
    <t>only DA (firm)/ non-bundled</t>
  </si>
  <si>
    <t>only DA (FZK)/ bundled</t>
  </si>
  <si>
    <t>this direction not in CAM list/ only interruptible</t>
  </si>
  <si>
    <t>IP name</t>
  </si>
  <si>
    <t>Remarks</t>
  </si>
  <si>
    <t>only DA (FZK) / bundled</t>
  </si>
  <si>
    <t>only DA (BZK) / bundled</t>
  </si>
  <si>
    <t>only interruptible / non-bundled</t>
  </si>
  <si>
    <t>only DA (FZK) / non-bundled</t>
  </si>
  <si>
    <t>only DA (DZK) / bundled</t>
  </si>
  <si>
    <t>only DA (BZK) / non-bundled</t>
  </si>
  <si>
    <t>DZK???</t>
  </si>
  <si>
    <t>only DA (firm) / bundled</t>
  </si>
  <si>
    <t>only interruptible</t>
  </si>
  <si>
    <r>
      <t xml:space="preserve">only interruptible / bundled - </t>
    </r>
    <r>
      <rPr>
        <sz val="11"/>
        <color rgb="FFFF0000"/>
        <rFont val="Calibri"/>
        <family val="2"/>
        <scheme val="minor"/>
      </rPr>
      <t>in CAM list only opposite direction</t>
    </r>
  </si>
  <si>
    <t>only DA (firm+interruptible) / non-bundled</t>
  </si>
  <si>
    <t>BZK???</t>
  </si>
  <si>
    <t>need to be explained</t>
  </si>
  <si>
    <t>D category of CMP GL</t>
  </si>
  <si>
    <t>plus non-PRISMA TSO Ips</t>
  </si>
  <si>
    <t>plus PRISMA TSO Ips which are not auctioned (yet)</t>
  </si>
  <si>
    <t>delta from CAM list</t>
  </si>
  <si>
    <t>Ahlten</t>
  </si>
  <si>
    <t>Baumgarten</t>
  </si>
  <si>
    <t>Bunder-Tief</t>
  </si>
  <si>
    <t>n/a</t>
  </si>
  <si>
    <t>Emden (EPT1)</t>
  </si>
  <si>
    <t>Emsbüren-Berge</t>
  </si>
  <si>
    <t>Etzel</t>
  </si>
  <si>
    <t>Haanrade</t>
  </si>
  <si>
    <t>Kienbaum</t>
  </si>
  <si>
    <t>Reckrod I</t>
  </si>
  <si>
    <t>Tegelen</t>
  </si>
  <si>
    <t>Wardenburg</t>
  </si>
  <si>
    <t>Wardenburg RG</t>
  </si>
  <si>
    <t>but unbundled was not congested</t>
  </si>
  <si>
    <t>Column1</t>
  </si>
  <si>
    <t>but bundled was not congested</t>
  </si>
  <si>
    <t>bundled - 2 monthly products offered</t>
  </si>
  <si>
    <t>all products offered but interruptible</t>
  </si>
  <si>
    <t>only DA (FZK) / bundled / bidirectional</t>
  </si>
  <si>
    <t>no bundeld offer - exit from Russia, other entries of this IP not congested</t>
  </si>
  <si>
    <t>Gernsheim (Plan) / GASCADE to GRT DE</t>
  </si>
  <si>
    <t>Gernsheim NCG/Gernsheim (Plan) / GTR DE to Gascade</t>
  </si>
  <si>
    <t>only interruptible (monthly products) / non-bundled</t>
  </si>
  <si>
    <t>entry IT form third country</t>
  </si>
  <si>
    <r>
      <t xml:space="preserve">unbundled on Fluxys TENP not congested / no unbundled offere at Fluxys BE entry </t>
    </r>
    <r>
      <rPr>
        <b/>
        <sz val="11"/>
        <color theme="1"/>
        <rFont val="Calibri"/>
        <family val="2"/>
        <scheme val="minor"/>
      </rPr>
      <t>(Fluxys CASE)</t>
    </r>
  </si>
  <si>
    <t>only DA (BZK) / bundled (Fluxys TENP to Fluxys BE)</t>
  </si>
  <si>
    <t>no unbundled products</t>
  </si>
  <si>
    <t>only on unbundled exit Gascade 1 monthy product offered (no unbundled offer on the entry of OGE)</t>
  </si>
  <si>
    <t>Lampertheim I</t>
  </si>
  <si>
    <t>bundled not congested</t>
  </si>
  <si>
    <t>Petrzalka</t>
  </si>
  <si>
    <t>Bocholtz</t>
  </si>
  <si>
    <t>NOT in CAM list</t>
  </si>
  <si>
    <t>Zevenaar</t>
  </si>
  <si>
    <t>Opal (DE)/Brandov Opal (CZ)</t>
  </si>
  <si>
    <t>OPAL Gastransport</t>
  </si>
  <si>
    <t>Interruptible capacity</t>
  </si>
  <si>
    <t>Available firm capacity?</t>
  </si>
  <si>
    <t>yes</t>
  </si>
  <si>
    <t>no</t>
  </si>
  <si>
    <t>y</t>
  </si>
  <si>
    <t>p</t>
  </si>
  <si>
    <t>eustream</t>
  </si>
  <si>
    <t>Fluxys Belgium</t>
  </si>
  <si>
    <t>-</t>
  </si>
  <si>
    <t>GAZ-SYSTEM</t>
  </si>
  <si>
    <t>Greifswald</t>
  </si>
  <si>
    <t>Gubin</t>
  </si>
  <si>
    <t>Bulgartransgaz</t>
  </si>
  <si>
    <t>GRTgaz</t>
  </si>
  <si>
    <t>Mallnow</t>
  </si>
  <si>
    <t>Mosonmagyarovar</t>
  </si>
  <si>
    <t>FGSZ</t>
  </si>
  <si>
    <t>Transgaz</t>
  </si>
  <si>
    <t>Oberkappel</t>
  </si>
  <si>
    <t>Rogatec</t>
  </si>
  <si>
    <t>ONTRAS</t>
  </si>
  <si>
    <t>Wallbach</t>
  </si>
  <si>
    <t>Interconnector</t>
  </si>
  <si>
    <t>no data</t>
  </si>
  <si>
    <t>IP name/ location</t>
  </si>
  <si>
    <t>Bacton (IUK)</t>
  </si>
  <si>
    <t>21Z000000000084N</t>
  </si>
  <si>
    <t>UK</t>
  </si>
  <si>
    <t>Bacton BBL</t>
  </si>
  <si>
    <t>BBL company</t>
  </si>
  <si>
    <t>NL</t>
  </si>
  <si>
    <t>21Z000000000088F</t>
  </si>
  <si>
    <t>cross-border</t>
  </si>
  <si>
    <t>SK</t>
  </si>
  <si>
    <t>AT</t>
  </si>
  <si>
    <t>Blaregnies (BE) / Taisnières (H) (FR) (Segeo/Troll)</t>
  </si>
  <si>
    <t>21Z000000000012B</t>
  </si>
  <si>
    <t>BE</t>
  </si>
  <si>
    <t>FR</t>
  </si>
  <si>
    <t>virtual</t>
  </si>
  <si>
    <t>Creos Luxembourg</t>
  </si>
  <si>
    <t>LU</t>
  </si>
  <si>
    <t>NET4GAS</t>
  </si>
  <si>
    <t>CZ</t>
  </si>
  <si>
    <t>GASCADE Gastransport</t>
  </si>
  <si>
    <t>DE</t>
  </si>
  <si>
    <t>Cieszyn (PL) / Český Těšín (CZ)</t>
  </si>
  <si>
    <t>21Z000000000239K</t>
  </si>
  <si>
    <t>PL</t>
  </si>
  <si>
    <t>Csanadpalota</t>
  </si>
  <si>
    <t>21Z000000000236Q</t>
  </si>
  <si>
    <t>HU</t>
  </si>
  <si>
    <t>RO</t>
  </si>
  <si>
    <t>Eynatten 1 (BE) // Lichtenbusch / Raeren (DE)</t>
  </si>
  <si>
    <t>21Z0000000000155</t>
  </si>
  <si>
    <t>Hora Svaté Kateřiny (CZ) / Deutschneudorf (Sayda) (DE)</t>
  </si>
  <si>
    <t>21Z0000000000228</t>
  </si>
  <si>
    <t>Kulata (BG) / Sidirokastron (GR)</t>
  </si>
  <si>
    <t>21Z000000000020C</t>
  </si>
  <si>
    <t>BG</t>
  </si>
  <si>
    <t>DESFA</t>
  </si>
  <si>
    <t>GR</t>
  </si>
  <si>
    <t>Lanžhot</t>
  </si>
  <si>
    <t>21Z000000000061Z</t>
  </si>
  <si>
    <t>21Z000000000056S</t>
  </si>
  <si>
    <t>GAZ-SYSTEM (ISO)</t>
  </si>
  <si>
    <t>IE</t>
  </si>
  <si>
    <t>Negru Voda I (RO) / Kardam (BG)</t>
  </si>
  <si>
    <t>21Z000000000159I</t>
  </si>
  <si>
    <t>Negru Voda II, III (RO) / Kardam (BG)</t>
  </si>
  <si>
    <t>21Z0000000003030</t>
  </si>
  <si>
    <t>LBTG</t>
  </si>
  <si>
    <t>21Z000000000242V</t>
  </si>
  <si>
    <t>27ZG007P0000062W</t>
  </si>
  <si>
    <t>Point of Interconnection (PWP)</t>
  </si>
  <si>
    <t>Gaz-System (ISO)</t>
  </si>
  <si>
    <t>Ruse (BG) / Giurgiu (RO)</t>
  </si>
  <si>
    <t>RU</t>
  </si>
  <si>
    <t>South North CSEP</t>
  </si>
  <si>
    <t>21Z000000000283H</t>
  </si>
  <si>
    <t>21Z0000000000074</t>
  </si>
  <si>
    <t>21Z000000000019Y</t>
  </si>
  <si>
    <t>Gasunie Transport Services</t>
  </si>
  <si>
    <t>Ukrtransgaz</t>
  </si>
  <si>
    <t>UA</t>
  </si>
  <si>
    <t xml:space="preserve">Drozdovichi (UA)  -Drozdowicze (PL) </t>
  </si>
  <si>
    <t>21Z000000000143X</t>
  </si>
  <si>
    <t>s Gravenvoeren Dilsen (BE) // 's Gravenvoeren/Obbicht (NL)</t>
  </si>
  <si>
    <t>21Z000000000169F</t>
  </si>
  <si>
    <t>Entry</t>
  </si>
  <si>
    <t>Nordstream AG</t>
  </si>
  <si>
    <t>Julianadorp (GTS) /Balgzand (BBL)</t>
  </si>
  <si>
    <t>21Z000000000087H</t>
  </si>
  <si>
    <t>Kondratki</t>
  </si>
  <si>
    <t>Gazprom Transgaz Belarus</t>
  </si>
  <si>
    <t>BY</t>
  </si>
  <si>
    <t>21Z0000000000066</t>
  </si>
  <si>
    <t>Lasów</t>
  </si>
  <si>
    <t>21Z000000000057Q</t>
  </si>
  <si>
    <t>21Z000000000003C</t>
  </si>
  <si>
    <t>Gas Connect Austria</t>
  </si>
  <si>
    <t>21Z000000000175K</t>
  </si>
  <si>
    <t>Tieterowka</t>
  </si>
  <si>
    <t>21Z0000000001321</t>
  </si>
  <si>
    <r>
      <t xml:space="preserve">Key:
Black TSO = </t>
    </r>
    <r>
      <rPr>
        <b/>
        <u/>
        <sz val="11"/>
        <color theme="1"/>
        <rFont val="Calibri"/>
        <family val="2"/>
      </rPr>
      <t>relevant</t>
    </r>
    <r>
      <rPr>
        <b/>
        <sz val="11"/>
        <color theme="1"/>
        <rFont val="Calibri"/>
        <family val="2"/>
      </rPr>
      <t xml:space="preserve"> side to be 
                      considered in each line
 </t>
    </r>
    <r>
      <rPr>
        <b/>
        <sz val="11"/>
        <color theme="1" tint="0.499984740745262"/>
        <rFont val="Calibri"/>
        <family val="2"/>
      </rPr>
      <t>Grey TSO = other side for info only</t>
    </r>
  </si>
  <si>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</si>
  <si>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</si>
  <si>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</si>
  <si>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</si>
  <si>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</si>
  <si>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</si>
  <si>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</si>
  <si>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</si>
  <si>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</si>
  <si>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</si>
  <si>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</si>
  <si>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</si>
  <si>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</si>
  <si>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</si>
  <si>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</si>
  <si>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</si>
  <si>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</si>
  <si>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</si>
  <si>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</si>
  <si>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</si>
  <si>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</si>
  <si>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</si>
  <si>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</si>
  <si>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</si>
  <si>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Auction Premium occured for which products (types)?</t>
  </si>
  <si>
    <t>OS</t>
  </si>
  <si>
    <t>SURRENDER</t>
  </si>
  <si>
    <t>Booked for 2016</t>
  </si>
  <si>
    <t>&lt;1%</t>
  </si>
  <si>
    <t>Broichweiden Süd</t>
  </si>
  <si>
    <t>Eynatten 2 (BE) // Lichtenbusch / Raeren (DE)</t>
  </si>
  <si>
    <t>Jura</t>
  </si>
  <si>
    <t>Überackern ABG (AT) / Burghausen (DE) (1)</t>
  </si>
  <si>
    <t>Poppel (BE) // Hilvarenbeek/Zandvliet-L (NL)</t>
  </si>
  <si>
    <t>RC Basel</t>
  </si>
  <si>
    <t>RC Thayngen-Fallentor</t>
  </si>
  <si>
    <t>terranets bw</t>
  </si>
  <si>
    <t>Gernsheim</t>
  </si>
  <si>
    <t>Bunde (DE) / Oude Statenzijl (H) (NL) (GASCADE)</t>
  </si>
  <si>
    <t>VIP PIRINEOS</t>
  </si>
  <si>
    <t>Überackern SUDAL (AT) / Burghausen (DE) (2)</t>
  </si>
  <si>
    <t>GY-15/16</t>
  </si>
  <si>
    <t>GY-14/15</t>
  </si>
  <si>
    <t>Number of congested IP sides</t>
  </si>
  <si>
    <t>Justification / Trigger</t>
  </si>
  <si>
    <t>Data Source</t>
  </si>
  <si>
    <r>
      <rPr>
        <b/>
        <sz val="11"/>
        <color theme="1"/>
        <rFont val="Calibri"/>
        <family val="2"/>
        <scheme val="minor"/>
      </rPr>
      <t>ENTSOG TP</t>
    </r>
    <r>
      <rPr>
        <sz val="11"/>
        <color theme="1"/>
        <rFont val="Calibri"/>
        <family val="2"/>
        <scheme val="minor"/>
      </rPr>
      <t xml:space="preserve"> (non-/availability of firm capacity)</t>
    </r>
  </si>
  <si>
    <r>
      <t xml:space="preserve">Only firm DA capacity was offered in </t>
    </r>
    <r>
      <rPr>
        <b/>
        <sz val="11"/>
        <color theme="1"/>
        <rFont val="Calibri"/>
        <family val="2"/>
        <scheme val="minor"/>
      </rPr>
      <t xml:space="preserve">PRISMA's 2014 auctions  </t>
    </r>
    <r>
      <rPr>
        <sz val="11"/>
        <color theme="1"/>
        <rFont val="Calibri"/>
        <family val="2"/>
        <scheme val="minor"/>
      </rPr>
      <t xml:space="preserve"> 
(no offers of months, quarters, years)</t>
    </r>
  </si>
  <si>
    <t>PRISMA auction reports 2014</t>
  </si>
  <si>
    <r>
      <rPr>
        <b/>
        <sz val="11"/>
        <color theme="1"/>
        <rFont val="Calibri"/>
        <family val="2"/>
        <scheme val="minor"/>
      </rPr>
      <t>ENTSOG TP</t>
    </r>
    <r>
      <rPr>
        <sz val="11"/>
        <color theme="1"/>
        <rFont val="Calibri"/>
        <family val="2"/>
        <scheme val="minor"/>
      </rPr>
      <t xml:space="preserve"> (non-/availability of firm capacity + unsuccessful request + auction premium)</t>
    </r>
  </si>
  <si>
    <t>"close to be congested" 
(at times &lt;1% of technical cap. available)</t>
  </si>
  <si>
    <t>Unsuccessful Requests</t>
  </si>
  <si>
    <t>Auction Premia</t>
  </si>
  <si>
    <t>Nonavailability</t>
  </si>
  <si>
    <t>Secondary Capacity Trading</t>
  </si>
  <si>
    <t>ENTSOG comments</t>
  </si>
  <si>
    <t>Has this IP side been (indicatively) contractually congested in Q4/13 ?</t>
  </si>
  <si>
    <t>LT UIOLI</t>
  </si>
  <si>
    <t>FDA UIOLI</t>
  </si>
  <si>
    <t>number</t>
  </si>
  <si>
    <t># of IP sides</t>
  </si>
  <si>
    <t>entries</t>
  </si>
  <si>
    <r>
      <rPr>
        <b/>
        <sz val="11"/>
        <color theme="1"/>
        <rFont val="Calibri"/>
        <family val="2"/>
        <scheme val="minor"/>
      </rPr>
      <t>no offer</t>
    </r>
    <r>
      <rPr>
        <sz val="11"/>
        <color theme="1"/>
        <rFont val="Calibri"/>
        <family val="2"/>
        <scheme val="minor"/>
      </rPr>
      <t xml:space="preserve"> of a firm product &gt;= 1 month for 2014 or 2015 or 2016 </t>
    </r>
  </si>
  <si>
    <t>CMP category</t>
  </si>
  <si>
    <r>
      <rPr>
        <b/>
        <sz val="11"/>
        <color theme="1"/>
        <rFont val="Calibri"/>
        <family val="2"/>
        <scheme val="minor"/>
      </rPr>
      <t>auction premium</t>
    </r>
    <r>
      <rPr>
        <sz val="11"/>
        <color theme="1"/>
        <rFont val="Calibri"/>
        <family val="2"/>
        <scheme val="minor"/>
      </rPr>
      <t xml:space="preserve"> occured for at least 3 </t>
    </r>
    <r>
      <rPr>
        <b/>
        <sz val="11"/>
        <color rgb="FFFF0000"/>
        <rFont val="Calibri"/>
        <family val="2"/>
        <scheme val="minor"/>
      </rPr>
      <t>monthly,</t>
    </r>
    <r>
      <rPr>
        <sz val="11"/>
        <color theme="1"/>
        <rFont val="Calibri"/>
        <family val="2"/>
        <scheme val="minor"/>
      </rPr>
      <t xml:space="preserve"> 
2 </t>
    </r>
    <r>
      <rPr>
        <b/>
        <sz val="11"/>
        <color rgb="FFFF0000"/>
        <rFont val="Calibri"/>
        <family val="2"/>
        <scheme val="minor"/>
      </rPr>
      <t>quarterly</t>
    </r>
    <r>
      <rPr>
        <sz val="11"/>
        <color theme="1"/>
        <rFont val="Calibri"/>
        <family val="2"/>
        <scheme val="minor"/>
      </rPr>
      <t xml:space="preserve"> or
one </t>
    </r>
    <r>
      <rPr>
        <b/>
        <sz val="11"/>
        <color rgb="FFFF0000"/>
        <rFont val="Calibri"/>
        <family val="2"/>
        <scheme val="minor"/>
      </rPr>
      <t>yearly</t>
    </r>
    <r>
      <rPr>
        <sz val="11"/>
        <color theme="1"/>
        <rFont val="Calibri"/>
        <family val="2"/>
        <scheme val="minor"/>
      </rPr>
      <t xml:space="preserve"> product (for 2014-2016 in </t>
    </r>
    <r>
      <rPr>
        <b/>
        <sz val="11"/>
        <color theme="1"/>
        <rFont val="Calibri"/>
        <family val="2"/>
        <scheme val="minor"/>
      </rPr>
      <t>PRISMA</t>
    </r>
    <r>
      <rPr>
        <sz val="11"/>
        <color theme="1"/>
        <rFont val="Calibri"/>
        <family val="2"/>
        <scheme val="minor"/>
      </rPr>
      <t xml:space="preserve"> auctions)</t>
    </r>
  </si>
  <si>
    <r>
      <rPr>
        <b/>
        <sz val="11"/>
        <color theme="1" tint="0.499984740745262"/>
        <rFont val="Calibri"/>
        <family val="2"/>
        <scheme val="minor"/>
      </rPr>
      <t>ENTSOG TP</t>
    </r>
    <r>
      <rPr>
        <sz val="11"/>
        <color theme="1" tint="0.499984740745262"/>
        <rFont val="Calibri"/>
        <family val="2"/>
        <scheme val="minor"/>
      </rPr>
      <t xml:space="preserve"> (non-/availability of firm capacity)</t>
    </r>
  </si>
  <si>
    <r>
      <t xml:space="preserve">CMP GL 2.2.3.1 </t>
    </r>
    <r>
      <rPr>
        <b/>
        <sz val="11"/>
        <color rgb="FFFF0000"/>
        <rFont val="Calibri"/>
        <family val="2"/>
        <scheme val="minor"/>
      </rPr>
      <t>(a)</t>
    </r>
  </si>
  <si>
    <r>
      <t>CMP GL 2.2.3.1 (</t>
    </r>
    <r>
      <rPr>
        <b/>
        <sz val="11"/>
        <color rgb="FFFF0000"/>
        <rFont val="Calibri"/>
        <family val="2"/>
        <scheme val="minor"/>
      </rPr>
      <t>d</t>
    </r>
    <r>
      <rPr>
        <sz val="11"/>
        <color theme="1"/>
        <rFont val="Calibri"/>
        <family val="2"/>
        <scheme val="minor"/>
      </rPr>
      <t>)</t>
    </r>
  </si>
  <si>
    <r>
      <t>CMP GL 2.2.3.1 (</t>
    </r>
    <r>
      <rPr>
        <b/>
        <sz val="11"/>
        <color rgb="FFFF0000"/>
        <rFont val="Calibri"/>
        <family val="2"/>
        <scheme val="minor"/>
      </rPr>
      <t>a</t>
    </r>
    <r>
      <rPr>
        <sz val="11"/>
        <color theme="1"/>
        <rFont val="Calibri"/>
        <family val="2"/>
        <scheme val="minor"/>
      </rPr>
      <t>)</t>
    </r>
  </si>
  <si>
    <r>
      <t>CMP GL 2.2.3.1 (</t>
    </r>
    <r>
      <rPr>
        <b/>
        <sz val="11"/>
        <color rgb="FFFF0000"/>
        <rFont val="Calibri"/>
        <family val="2"/>
        <scheme val="minor"/>
      </rPr>
      <t>b</t>
    </r>
    <r>
      <rPr>
        <sz val="11"/>
        <color theme="1"/>
        <rFont val="Calibri"/>
        <family val="2"/>
        <scheme val="minor"/>
      </rPr>
      <t>)</t>
    </r>
  </si>
  <si>
    <r>
      <t>CMP GL 2.2.3.1 (</t>
    </r>
    <r>
      <rPr>
        <b/>
        <sz val="11"/>
        <color rgb="FFFF0000"/>
        <rFont val="Calibri"/>
        <family val="2"/>
        <scheme val="minor"/>
      </rPr>
      <t>c</t>
    </r>
    <r>
      <rPr>
        <sz val="11"/>
        <color theme="1"/>
        <rFont val="Calibri"/>
        <family val="2"/>
        <scheme val="minor"/>
      </rPr>
      <t>)</t>
    </r>
  </si>
  <si>
    <t>exits</t>
  </si>
  <si>
    <r>
      <t xml:space="preserve">Total IP sides </t>
    </r>
    <r>
      <rPr>
        <b/>
        <sz val="8"/>
        <color theme="1"/>
        <rFont val="Calibri"/>
        <family val="2"/>
        <scheme val="minor"/>
      </rPr>
      <t>(unbundled + 2 x bundled)</t>
    </r>
  </si>
  <si>
    <r>
      <t xml:space="preserve">% of congested IP sides </t>
    </r>
    <r>
      <rPr>
        <sz val="8"/>
        <color theme="1"/>
        <rFont val="Calibri"/>
        <family val="2"/>
        <scheme val="minor"/>
      </rPr>
      <t>(bundles counted as two sides)</t>
    </r>
  </si>
  <si>
    <t>IP sides</t>
  </si>
  <si>
    <t>CMP</t>
  </si>
  <si>
    <t>Surrender</t>
  </si>
  <si>
    <t>Thyssengas</t>
  </si>
  <si>
    <t>Dornum</t>
  </si>
  <si>
    <t>Ellund</t>
  </si>
  <si>
    <t>Emden (NPT)</t>
  </si>
  <si>
    <t>Gassco</t>
  </si>
  <si>
    <t>Fluxys TENP</t>
  </si>
  <si>
    <t>NEL Gastransport</t>
  </si>
  <si>
    <t>Enagas</t>
  </si>
  <si>
    <t>TIGF</t>
  </si>
  <si>
    <t>Kiefersfelden-Kufstein</t>
  </si>
  <si>
    <t>?</t>
  </si>
  <si>
    <t>Gasunie Deutschland Transport Services</t>
  </si>
  <si>
    <t>Open Grid Europe</t>
  </si>
  <si>
    <t>Remich</t>
  </si>
  <si>
    <t>Plinovodi</t>
  </si>
  <si>
    <t>Plinacro</t>
  </si>
  <si>
    <t>Steinitz</t>
  </si>
  <si>
    <t>bayernets</t>
  </si>
  <si>
    <t>Waidhaus</t>
  </si>
  <si>
    <t>Lampertheim IV</t>
  </si>
  <si>
    <t>Energinet.dk</t>
  </si>
  <si>
    <t>Oude Statenzijl</t>
  </si>
  <si>
    <t>Kamminke</t>
  </si>
  <si>
    <t>NO</t>
  </si>
  <si>
    <t>+2 x BBL?</t>
  </si>
  <si>
    <t>bundled cross-border</t>
  </si>
  <si>
    <t>third-country</t>
  </si>
  <si>
    <t>production</t>
  </si>
  <si>
    <t>bundled virtual</t>
  </si>
  <si>
    <t xml:space="preserve">(compared to 118 indications (out of 352) in 1st report) </t>
  </si>
  <si>
    <t>number of instances (days)</t>
  </si>
  <si>
    <t>TOTAL</t>
  </si>
  <si>
    <t>Congested IP sides</t>
  </si>
  <si>
    <t>at all IP sides in Q4/2013</t>
  </si>
  <si>
    <t>at all IP sides in 2014</t>
  </si>
  <si>
    <t>at congested IP sides in 2014</t>
  </si>
  <si>
    <t>Product</t>
  </si>
  <si>
    <t>Offered by TSO in general at this IP side?</t>
  </si>
  <si>
    <t>Yes</t>
  </si>
  <si>
    <t>no firm technical</t>
  </si>
  <si>
    <t>Oversub-scription</t>
  </si>
  <si>
    <t>in Q4 2013</t>
  </si>
  <si>
    <t>at non-congested IP sides in 2014</t>
  </si>
  <si>
    <t>VR</t>
  </si>
  <si>
    <t>FDA UIOLI already applied [# of IP sides]</t>
  </si>
  <si>
    <t>Total # of congested bundles (IP directions)</t>
  </si>
  <si>
    <t># of IP sides already congested in Q4/14</t>
  </si>
  <si>
    <t>substract total 33</t>
  </si>
  <si>
    <t>CAM list 305 IP sides minus: Petrzalka entry SK (to be removed from CAM list, only DSO); 4xRuse (operational only in 2016); Gela (to be removed from NC CAM list according to AEEGSI; 27 IP sides w/o technical firm)</t>
  </si>
  <si>
    <r>
      <rPr>
        <b/>
        <sz val="11"/>
        <color theme="1"/>
        <rFont val="Calibri"/>
        <family val="2"/>
        <scheme val="minor"/>
      </rPr>
      <t>auction premium</t>
    </r>
    <r>
      <rPr>
        <sz val="11"/>
        <color theme="1"/>
        <rFont val="Calibri"/>
        <family val="2"/>
        <scheme val="minor"/>
      </rPr>
      <t xml:space="preserve"> for at least 3 months (</t>
    </r>
    <r>
      <rPr>
        <b/>
        <sz val="11"/>
        <color theme="1"/>
        <rFont val="Calibri"/>
        <family val="2"/>
        <scheme val="minor"/>
      </rPr>
      <t xml:space="preserve">non-PRISMA </t>
    </r>
    <r>
      <rPr>
        <sz val="11"/>
        <color theme="1"/>
        <rFont val="Calibri"/>
        <family val="2"/>
        <scheme val="minor"/>
      </rPr>
      <t>auctions)</t>
    </r>
  </si>
  <si>
    <r>
      <t xml:space="preserve">Non-occurence of these IPs in </t>
    </r>
    <r>
      <rPr>
        <b/>
        <sz val="11"/>
        <color theme="1"/>
        <rFont val="Calibri"/>
        <family val="2"/>
        <scheme val="minor"/>
      </rPr>
      <t>PRISMA's 2014 auction reports</t>
    </r>
    <r>
      <rPr>
        <sz val="11"/>
        <color theme="1"/>
        <rFont val="Calibri"/>
        <family val="2"/>
        <scheme val="minor"/>
      </rPr>
      <t xml:space="preserve"> (although respective TSOs have to use PRISMA) </t>
    </r>
  </si>
  <si>
    <r>
      <t xml:space="preserve">occurence of auction premium for at least 3 </t>
    </r>
    <r>
      <rPr>
        <b/>
        <sz val="11"/>
        <color theme="1"/>
        <rFont val="Calibri"/>
        <family val="2"/>
        <scheme val="minor"/>
      </rPr>
      <t>monthly</t>
    </r>
    <r>
      <rPr>
        <sz val="11"/>
        <color theme="1"/>
        <rFont val="Calibri"/>
        <family val="2"/>
        <scheme val="minor"/>
      </rPr>
      <t xml:space="preserve"> products</t>
    </r>
  </si>
  <si>
    <r>
      <t xml:space="preserve">occurence of auction premium for at least 2 </t>
    </r>
    <r>
      <rPr>
        <b/>
        <sz val="11"/>
        <color theme="1"/>
        <rFont val="Calibri"/>
        <family val="2"/>
        <scheme val="minor"/>
      </rPr>
      <t>quarterly</t>
    </r>
    <r>
      <rPr>
        <sz val="11"/>
        <color theme="1"/>
        <rFont val="Calibri"/>
        <family val="2"/>
        <scheme val="minor"/>
      </rPr>
      <t xml:space="preserve"> products</t>
    </r>
  </si>
  <si>
    <r>
      <rPr>
        <b/>
        <sz val="11"/>
        <color theme="1"/>
        <rFont val="Calibri"/>
        <family val="2"/>
        <scheme val="minor"/>
      </rPr>
      <t>no</t>
    </r>
    <r>
      <rPr>
        <sz val="11"/>
        <color theme="1"/>
        <rFont val="Calibri"/>
        <family val="2"/>
        <scheme val="minor"/>
      </rPr>
      <t xml:space="preserve"> contractual congestion
(in the sense of CMP GL 2.2.3.1 a) - d))</t>
    </r>
  </si>
  <si>
    <t>bundled in-country cross-zonal</t>
  </si>
  <si>
    <t>in-country cross-zonal</t>
  </si>
  <si>
    <t>Gaznat</t>
  </si>
  <si>
    <t>CH</t>
  </si>
  <si>
    <t>SI</t>
  </si>
  <si>
    <t>HR</t>
  </si>
  <si>
    <t>ES</t>
  </si>
  <si>
    <t>Interruptible capacity per congested IP side</t>
  </si>
  <si>
    <t>As reported for the congested IP sides</t>
  </si>
  <si>
    <t>Total</t>
  </si>
  <si>
    <t xml:space="preserve">Offered interruptible capacity, % for 'yes' </t>
  </si>
  <si>
    <t>Note: partial bookings for a given period are included under "yes"</t>
  </si>
  <si>
    <t>Year</t>
  </si>
  <si>
    <t>Quarter</t>
  </si>
  <si>
    <t>Month</t>
  </si>
  <si>
    <t>Offered by TSO?</t>
  </si>
  <si>
    <t>Booked for 2016?</t>
  </si>
  <si>
    <t>Trades on PRISMA Secondary</t>
  </si>
  <si>
    <t># of IPs</t>
  </si>
  <si>
    <t>Other</t>
  </si>
  <si>
    <t>Timely implementation of OS/BB?</t>
  </si>
  <si>
    <t>Type of capacity (PRISMA Primary ONLY)</t>
  </si>
  <si>
    <t>Additional remarks (PRISMA Primary ONLY)</t>
  </si>
  <si>
    <t xml:space="preserve">Lowest priority 3: vivid 2ndard trade
Medium prority 2: interruptible is offered, but not booked
Highest priority 1: interruptible is booked, CMPs are not applied, already congested in the last report </t>
  </si>
  <si>
    <t>np</t>
  </si>
  <si>
    <r>
      <t xml:space="preserve">Key: Black TSO = </t>
    </r>
    <r>
      <rPr>
        <b/>
        <u/>
        <sz val="15"/>
        <color theme="1"/>
        <rFont val="Calibri"/>
        <family val="2"/>
      </rPr>
      <t>relevant</t>
    </r>
    <r>
      <rPr>
        <b/>
        <sz val="15"/>
        <color theme="1"/>
        <rFont val="Calibri"/>
        <family val="2"/>
      </rPr>
      <t xml:space="preserve"> IP side to be considered in each line / </t>
    </r>
    <r>
      <rPr>
        <b/>
        <sz val="15"/>
        <color theme="1" tint="0.499984740745262"/>
        <rFont val="Calibri"/>
        <family val="2"/>
      </rPr>
      <t>Grey TSO = other IP side (for information only)      'p' = partially; 'np' = not possible since not offered</t>
    </r>
  </si>
  <si>
    <t>substract another 15 (reverse bundles + GD LUX)</t>
  </si>
  <si>
    <r>
      <t xml:space="preserve">Total of contractually congested IP sides
</t>
    </r>
    <r>
      <rPr>
        <b/>
        <sz val="11"/>
        <rFont val="Calibri"/>
        <family val="2"/>
        <scheme val="minor"/>
      </rPr>
      <t xml:space="preserve">(out of </t>
    </r>
    <r>
      <rPr>
        <b/>
        <u/>
        <sz val="11"/>
        <rFont val="Calibri"/>
        <family val="2"/>
        <scheme val="minor"/>
      </rPr>
      <t>257</t>
    </r>
    <r>
      <rPr>
        <b/>
        <sz val="11"/>
        <rFont val="Calibri"/>
        <family val="2"/>
        <scheme val="minor"/>
      </rPr>
      <t xml:space="preserve"> qualifying IP sides of NC CAM IP scope list)</t>
    </r>
    <r>
      <rPr>
        <sz val="11"/>
        <rFont val="Calibri"/>
        <family val="2"/>
        <scheme val="minor"/>
      </rPr>
      <t/>
    </r>
  </si>
  <si>
    <r>
      <t xml:space="preserve">% of  NC CAM list IP sides considered </t>
    </r>
    <r>
      <rPr>
        <sz val="11"/>
        <color theme="1"/>
        <rFont val="Calibri"/>
        <family val="2"/>
        <scheme val="minor"/>
      </rPr>
      <t>(257)</t>
    </r>
  </si>
  <si>
    <t>FDA UIOLI already imple-mented?
[yes at AT and DE IP sides only]</t>
  </si>
  <si>
    <t>Jan-17</t>
  </si>
  <si>
    <t>Feb-17</t>
  </si>
  <si>
    <t>Mar-17</t>
  </si>
  <si>
    <t>Apr-17</t>
  </si>
  <si>
    <t>May-17</t>
  </si>
  <si>
    <t>Jun-17</t>
  </si>
  <si>
    <t>Jul-17</t>
  </si>
  <si>
    <t>Aug-17</t>
  </si>
  <si>
    <t>Sep-17</t>
  </si>
  <si>
    <t>Oct-17</t>
  </si>
  <si>
    <t>Nov-17</t>
  </si>
  <si>
    <t>Dec-17</t>
  </si>
  <si>
    <t>Booked for Q1/2015</t>
  </si>
  <si>
    <t>Booked for Q2/2015</t>
  </si>
  <si>
    <t>Booked for Q3/2015</t>
  </si>
  <si>
    <t>Booked for Q4/2015</t>
  </si>
  <si>
    <t>Booked for 2017</t>
  </si>
  <si>
    <t>Actual Inter-ruptions of int. cap. in 2015</t>
  </si>
  <si>
    <t>2014 report</t>
  </si>
  <si>
    <t>2015 report</t>
  </si>
  <si>
    <t>Has this IP side been (indicatively) contractually congested in 2014?</t>
  </si>
  <si>
    <t>Country1</t>
  </si>
  <si>
    <t>TSO1</t>
  </si>
  <si>
    <t>IP side / Direction</t>
  </si>
  <si>
    <t>to / from</t>
  </si>
  <si>
    <t>Connected TSO2</t>
  </si>
  <si>
    <t>EIC / identifier for connected TSO2</t>
  </si>
  <si>
    <t>Connected country2</t>
  </si>
  <si>
    <t>EIC / identifier for TSO1</t>
  </si>
  <si>
    <t>EIC / identifier for IP</t>
  </si>
  <si>
    <t>Exit</t>
  </si>
  <si>
    <t>37Z000000006231B</t>
  </si>
  <si>
    <t>Nowega</t>
  </si>
  <si>
    <t>21X000000001049B</t>
  </si>
  <si>
    <t>to</t>
  </si>
  <si>
    <t>21X-DE-C-A0A0A-T</t>
  </si>
  <si>
    <t>Alveringem</t>
  </si>
  <si>
    <t>21Z000000000359A</t>
  </si>
  <si>
    <t>21X-FR-A-A0A0A-S</t>
  </si>
  <si>
    <t>21X-BE-A-A0A0A-Y</t>
  </si>
  <si>
    <t>21X-GB-B-A0A0A-Z</t>
  </si>
  <si>
    <t>NationalGrid</t>
  </si>
  <si>
    <t>21X-GB-A-A0A0A-7</t>
  </si>
  <si>
    <t>21X-NL-B-A0A0A-Q</t>
  </si>
  <si>
    <t>Balassagyarmat - Vel’ké Zlievce</t>
  </si>
  <si>
    <t>21Z000000000358C</t>
  </si>
  <si>
    <t>Magyar Gáz Tranzit ZRt.</t>
  </si>
  <si>
    <t>21X000000001320N</t>
  </si>
  <si>
    <t>21X-SK-A-A0A0A-N</t>
  </si>
  <si>
    <t>21Z000000000163R</t>
  </si>
  <si>
    <t>21X-AT-B-A0A0A-K</t>
  </si>
  <si>
    <t xml:space="preserve">21Z000000000164P </t>
  </si>
  <si>
    <t>TAG</t>
  </si>
  <si>
    <t>21X-AT-C-A0A0A-B</t>
  </si>
  <si>
    <t>21Z0000000000600</t>
  </si>
  <si>
    <t>21Z000000000164P</t>
  </si>
  <si>
    <t>21Z000000000010F</t>
  </si>
  <si>
    <t>Blaregnies (BE) / Taisnières (L) (FR)</t>
  </si>
  <si>
    <t>21Z000000000011D</t>
  </si>
  <si>
    <t>21Z0000000002042</t>
  </si>
  <si>
    <t>21X-NL-A-A0A0A-Z</t>
  </si>
  <si>
    <t>21X000000001133M</t>
  </si>
  <si>
    <t>21Z000000000071W</t>
  </si>
  <si>
    <t xml:space="preserve">21Z000000000071W  </t>
  </si>
  <si>
    <t>Bocholtz-Vetschau</t>
  </si>
  <si>
    <t>21Z000000000170U</t>
  </si>
  <si>
    <t>21X-DE-G-A0A0A-U</t>
  </si>
  <si>
    <t>Brandov (CZ) / Stegal (DE)</t>
  </si>
  <si>
    <t>21Z000000000091Q</t>
  </si>
  <si>
    <t>21X000000001304L</t>
  </si>
  <si>
    <t>21X-DE-H-A0A0A-L</t>
  </si>
  <si>
    <t>37Z000000004913W</t>
  </si>
  <si>
    <t>21Z000000000074Q</t>
  </si>
  <si>
    <t>Bunde (DE) / Oude Statenzijl (H) (NL) (GUD)</t>
  </si>
  <si>
    <t>21Z000000000076M</t>
  </si>
  <si>
    <t>21X-DE-D-A0A0A-K</t>
  </si>
  <si>
    <t>Bunde (DE) / Oude Statenzijl (L) (NL) (GTG Nord)</t>
  </si>
  <si>
    <t>21Z000000000079G</t>
  </si>
  <si>
    <t>Gastransport Nord</t>
  </si>
  <si>
    <t>21X000000001132O</t>
  </si>
  <si>
    <t>Bunde (DE) / Oude Statenzijl (L) (NL) (GUD)</t>
  </si>
  <si>
    <t>21Z000000000078I</t>
  </si>
  <si>
    <t>37Z000000005000Z</t>
  </si>
  <si>
    <t>21X-PL-A-A0A0A-B</t>
  </si>
  <si>
    <t>21X-HU-A-A0A0A-8</t>
  </si>
  <si>
    <t>21X-RO-A-A0A0A-S</t>
  </si>
  <si>
    <t>21Z000000000053Y</t>
  </si>
  <si>
    <t>21X-NO-A-A0A0A-2</t>
  </si>
  <si>
    <t>Dragør</t>
  </si>
  <si>
    <t>21Z000000000027Z</t>
  </si>
  <si>
    <t>10X1001A1001A248</t>
  </si>
  <si>
    <t>DK</t>
  </si>
  <si>
    <t>Swedegas AB</t>
  </si>
  <si>
    <t>21X-SE-A-A0A0A-F</t>
  </si>
  <si>
    <t>SE</t>
  </si>
  <si>
    <t>Dravaszerdahely</t>
  </si>
  <si>
    <t>21Z000000000249H</t>
  </si>
  <si>
    <t>21X-HR-A-A0A0A-4</t>
  </si>
  <si>
    <t>21Z000000000144V</t>
  </si>
  <si>
    <t>21Z0000000000260</t>
  </si>
  <si>
    <t>21Z0000000000503</t>
  </si>
  <si>
    <t>21Z000000000055U</t>
  </si>
  <si>
    <t>21Z000000000048R</t>
  </si>
  <si>
    <t>37Z000000004972G</t>
  </si>
  <si>
    <t>37Z000000006559E</t>
  </si>
  <si>
    <t>jordgas Transport</t>
  </si>
  <si>
    <t>21X000000001189W</t>
  </si>
  <si>
    <t>jordgasTransport</t>
  </si>
  <si>
    <t>21Z000000000174M</t>
  </si>
  <si>
    <t>21Z0000000000163</t>
  </si>
  <si>
    <t>21Z000000000147P</t>
  </si>
  <si>
    <t>37Z000000006481P</t>
  </si>
  <si>
    <t>GRTgaz Deutschland</t>
  </si>
  <si>
    <t>21X000000001008P</t>
  </si>
  <si>
    <t>Gorizia (IT) /Šempeter (SI)</t>
  </si>
  <si>
    <t>21Z000000000044Z</t>
  </si>
  <si>
    <t>Snam Rete Gas</t>
  </si>
  <si>
    <t>21X-IT-A-A0A0A-7</t>
  </si>
  <si>
    <t>IT</t>
  </si>
  <si>
    <t>21X-SI-A-A0A0A-8</t>
  </si>
  <si>
    <t xml:space="preserve"> 21Z000000000089D</t>
  </si>
  <si>
    <t>21X-DE-F-A0A0A-2</t>
  </si>
  <si>
    <t>21Z000000000240Z</t>
  </si>
  <si>
    <t>Hilvarenbeek (BE)// Hilvarenbeek/Zandvliet-L (NL)</t>
  </si>
  <si>
    <t>21Z000000000243T</t>
  </si>
  <si>
    <t>Hilvarenbeek/Zandvliet-L (NL)</t>
  </si>
  <si>
    <t>21Z0000000000031</t>
  </si>
  <si>
    <t>21X000000001230O</t>
  </si>
  <si>
    <t xml:space="preserve">21Z000000000090S </t>
  </si>
  <si>
    <t>21Z000000000038U</t>
  </si>
  <si>
    <t>TIGAS</t>
  </si>
  <si>
    <t>--</t>
  </si>
  <si>
    <t>37Z000000001078I</t>
  </si>
  <si>
    <t>Kiskundorozsma</t>
  </si>
  <si>
    <t>21Z000000000154S</t>
  </si>
  <si>
    <t>Srbijagas</t>
  </si>
  <si>
    <t>21X-RS-A-A0A0A-L</t>
  </si>
  <si>
    <t>RS</t>
  </si>
  <si>
    <t>21X-BG-A-A0A0A-C</t>
  </si>
  <si>
    <t>21X-GR-A-A0A0A-G</t>
  </si>
  <si>
    <t>37Z0000000007905</t>
  </si>
  <si>
    <t>37Z000000001442N</t>
  </si>
  <si>
    <t>21X000000001163D</t>
  </si>
  <si>
    <t>21Z000000000166L</t>
  </si>
  <si>
    <t>21Z000000000165L</t>
  </si>
  <si>
    <t>Moffat</t>
  </si>
  <si>
    <t>21Z000000000081T</t>
  </si>
  <si>
    <t>Gas Networks Ireland</t>
  </si>
  <si>
    <t>47X0000000000576</t>
  </si>
  <si>
    <t>Premier Transmission Ltd.</t>
  </si>
  <si>
    <t>21X0000000013562</t>
  </si>
  <si>
    <t>Murfeld (AT) / Ceršak (SI)</t>
  </si>
  <si>
    <t>21Z0000000000058</t>
  </si>
  <si>
    <t>21Z0000000003022</t>
  </si>
  <si>
    <t>Obergailbach (FR) / Medelsheim (DE)</t>
  </si>
  <si>
    <t>21Z0000000001208</t>
  </si>
  <si>
    <t>21Z000000000039S</t>
  </si>
  <si>
    <t>21Z000000000161V</t>
  </si>
  <si>
    <t>21Z000000000001G</t>
  </si>
  <si>
    <t>Olbernhau (DE) / Hora Svaté Kateřiny (CZ)</t>
  </si>
  <si>
    <t>21Z000000000092O</t>
  </si>
  <si>
    <t>Oltingue (FR) / Rodersdorf (CH)</t>
  </si>
  <si>
    <t>21Z000000000037W</t>
  </si>
  <si>
    <t>FluxSwiss</t>
  </si>
  <si>
    <t>Swissgas</t>
  </si>
  <si>
    <t>21X-CH-B-A0A0A-H</t>
  </si>
  <si>
    <t>21X000000001309B</t>
  </si>
  <si>
    <t>21X0000000011845</t>
  </si>
  <si>
    <t>21Z000000000075O</t>
  </si>
  <si>
    <t>21Z000000000399Z</t>
  </si>
  <si>
    <t xml:space="preserve"> 21Z000000000067N</t>
  </si>
  <si>
    <t>21Z000000000253Q</t>
  </si>
  <si>
    <t>Gasverbund Mittelland AG</t>
  </si>
  <si>
    <t>RC Lindau</t>
  </si>
  <si>
    <t>21Z000000000252S</t>
  </si>
  <si>
    <t>Vorarlberger Energienetze GmbH</t>
  </si>
  <si>
    <t>21Z000000000254O</t>
  </si>
  <si>
    <t>Erdgas Ostschweiz AG</t>
  </si>
  <si>
    <t>21X000000001171E</t>
  </si>
  <si>
    <t>37Z000000004923T</t>
  </si>
  <si>
    <t>21Z0000000000406</t>
  </si>
  <si>
    <t>21X000000001333E</t>
  </si>
  <si>
    <t>21Z000000000128T</t>
  </si>
  <si>
    <t>21Z0000000002798</t>
  </si>
  <si>
    <t>GNI (UK)</t>
  </si>
  <si>
    <t>21X-GB-C-A0A0A-Q</t>
  </si>
  <si>
    <t>21Z000000000237O</t>
  </si>
  <si>
    <t>Tarvisio (IT) / Arnoldstein (AT)</t>
  </si>
  <si>
    <t>21Z000000000004A</t>
  </si>
  <si>
    <t>21Z000000000117Y</t>
  </si>
  <si>
    <t>21Z000000000002E</t>
  </si>
  <si>
    <t>21X-DE-A-A0A0A-A</t>
  </si>
  <si>
    <t>Überackern ABG (AT)</t>
  </si>
  <si>
    <t>21Z0000000001240</t>
  </si>
  <si>
    <t xml:space="preserve">Vel’ké Zlievce – Balassagyarmat </t>
  </si>
  <si>
    <t>VIP IBERICO</t>
  </si>
  <si>
    <t>21Z000000000282J</t>
  </si>
  <si>
    <t>21X-ES-A-A0A0A-T</t>
  </si>
  <si>
    <t>REN - Gasodutos</t>
  </si>
  <si>
    <t>21X-PT-A-A0A0A-Y</t>
  </si>
  <si>
    <t>PT</t>
  </si>
  <si>
    <t>VIP Kiefersfelden-Pfronten</t>
  </si>
  <si>
    <t>21Z0000000002895</t>
  </si>
  <si>
    <t>EVA / Tigas</t>
  </si>
  <si>
    <t>13Y0602055TIGAST</t>
  </si>
  <si>
    <t xml:space="preserve"> 21Z000000000285D</t>
  </si>
  <si>
    <t>21X-FR-B-A0A0A-J</t>
  </si>
  <si>
    <t>21Z0000000000244</t>
  </si>
  <si>
    <t>21Z0000000000236</t>
  </si>
  <si>
    <t>21Z0000000001216</t>
  </si>
  <si>
    <t>21Z0000000001232</t>
  </si>
  <si>
    <t>37Z000000006389D</t>
  </si>
  <si>
    <t>21Z000000000073S</t>
  </si>
  <si>
    <t>Zandvliet H-gas</t>
  </si>
  <si>
    <t>21Z0000000001062</t>
  </si>
  <si>
    <t>Zelzate 1 (BE) // Zelzate (NL)</t>
  </si>
  <si>
    <t>21Z000000000072U</t>
  </si>
  <si>
    <t>Zevenaar (NL) / Elten (DE)</t>
  </si>
  <si>
    <t>Zone OGE (L)/Zone GUD (L)</t>
  </si>
  <si>
    <t>37Y000000000288Q</t>
  </si>
  <si>
    <t>from</t>
  </si>
  <si>
    <t>Beregdaróc (HU) - Beregovo (UA)</t>
  </si>
  <si>
    <t>21Z000000000139O</t>
  </si>
  <si>
    <t>21X0000000013279</t>
  </si>
  <si>
    <t>21Z0000000000511</t>
  </si>
  <si>
    <t>21Z000000000145T</t>
  </si>
  <si>
    <t>21Z000000000049P</t>
  </si>
  <si>
    <t>21Z000000000054W</t>
  </si>
  <si>
    <t>21Z000000000255M</t>
  </si>
  <si>
    <t>Fluxys Deutschland</t>
  </si>
  <si>
    <t>21X0000000012388</t>
  </si>
  <si>
    <t>21X000000001143J</t>
  </si>
  <si>
    <t>21Z000000000241X</t>
  </si>
  <si>
    <t>Greifswald Opal</t>
  </si>
  <si>
    <t>Kipi (TR) / Kipi (GR)</t>
  </si>
  <si>
    <t>21Z000000000233W</t>
  </si>
  <si>
    <t>Botas</t>
  </si>
  <si>
    <t>21X-TR-A-A0A0A-8</t>
  </si>
  <si>
    <t>TR</t>
  </si>
  <si>
    <t>Wysokoje</t>
  </si>
  <si>
    <t>21Z000000000136U</t>
  </si>
  <si>
    <r>
      <t xml:space="preserve">Winterswijk </t>
    </r>
    <r>
      <rPr>
        <sz val="11"/>
        <color theme="1"/>
        <rFont val="Calibri"/>
        <family val="2"/>
      </rPr>
      <t xml:space="preserve"> (NL) / Vreden (DE)</t>
    </r>
  </si>
  <si>
    <t>PRISMA</t>
  </si>
  <si>
    <t>M-3-4-5-9-2015 (unbundled)
M-3-2015 (bundled)</t>
  </si>
  <si>
    <t>M-1-2016 (bundled)</t>
  </si>
  <si>
    <r>
      <t xml:space="preserve">Liaison Nord Sud </t>
    </r>
    <r>
      <rPr>
        <b/>
        <sz val="10"/>
        <color rgb="FFFF0000"/>
        <rFont val="Calibri"/>
        <family val="2"/>
        <scheme val="minor"/>
      </rPr>
      <t>(N--&gt;S)</t>
    </r>
  </si>
  <si>
    <r>
      <t>Liaison Nord Sud</t>
    </r>
    <r>
      <rPr>
        <b/>
        <sz val="10"/>
        <color rgb="FFFF0000"/>
        <rFont val="Calibri"/>
        <family val="2"/>
        <scheme val="minor"/>
      </rPr>
      <t xml:space="preserve"> (N--&gt;S)</t>
    </r>
  </si>
  <si>
    <t xml:space="preserve">GY-15/16; GY-16/17; GY-17/18 (bundled firm);
GY-16/17; GY-17/18 (bundled interruptible)
</t>
  </si>
  <si>
    <t>M-2-2015 (unbundled, backhaul)</t>
  </si>
  <si>
    <t>M-2-2015 (unbundled)</t>
  </si>
  <si>
    <t>Q-4-2015 (unbundled)</t>
  </si>
  <si>
    <t>GY-15/16 (unbundled, FZK-C)</t>
  </si>
  <si>
    <t>M-2-3-2015 (unbundled)</t>
  </si>
  <si>
    <t>No</t>
  </si>
  <si>
    <r>
      <t xml:space="preserve">Baumgarten </t>
    </r>
    <r>
      <rPr>
        <b/>
        <sz val="10"/>
        <color rgb="FFFF0000"/>
        <rFont val="Calibri"/>
        <family val="2"/>
        <scheme val="minor"/>
      </rPr>
      <t>GCA</t>
    </r>
  </si>
  <si>
    <r>
      <t xml:space="preserve">Baumgarten </t>
    </r>
    <r>
      <rPr>
        <b/>
        <sz val="10"/>
        <color rgb="FFFF0000"/>
        <rFont val="Calibri"/>
        <family val="2"/>
        <scheme val="minor"/>
      </rPr>
      <t>WAG</t>
    </r>
  </si>
  <si>
    <t>N/A</t>
  </si>
  <si>
    <t>change name to "Blaregnies Troll (BE) # Taisnières (H) (FR)"</t>
  </si>
  <si>
    <t>change name to "Blaregnies L (BE) # Taisnières (L) (FR)"</t>
  </si>
  <si>
    <t>Negru Voda II (RO) / Kardam (BG)</t>
  </si>
  <si>
    <t>Negru Voda III (RO) / Kardam (BG)</t>
  </si>
  <si>
    <t>IZT(UK) / IZT-Zeebrugge Beach(BE)</t>
  </si>
  <si>
    <t>derogation</t>
  </si>
  <si>
    <t>GSA</t>
  </si>
  <si>
    <t>yes (1 day, 7.8.15)</t>
  </si>
  <si>
    <r>
      <rPr>
        <b/>
        <sz val="11"/>
        <color theme="1"/>
        <rFont val="Calibri"/>
        <family val="2"/>
      </rPr>
      <t>Key for "available firm capacity?":</t>
    </r>
    <r>
      <rPr>
        <sz val="11"/>
        <color theme="1"/>
        <rFont val="Calibri"/>
        <family val="2"/>
      </rPr>
      <t xml:space="preserve">
                =  0% firm available/bookable           = capacity is available
                = less than 1% of technical                = capacity is available 
                   firm capacity is bookable                    'partially', not every day
                 </t>
    </r>
  </si>
  <si>
    <t>yes (1 day in March15, 2 days in May15; 3 days in June15, 2 days in Nov15)</t>
  </si>
  <si>
    <t>yes  (on 73 days throughout the year, except in April)</t>
  </si>
  <si>
    <t>yes (up to 100% on 56 days in  Nov.&amp; full Dec.2015)</t>
  </si>
  <si>
    <t>M-9, M-10, 3 M until 1.12.15, 4 M until 1.1.16, 5 M until 1.2.16</t>
  </si>
  <si>
    <t>GY-14/15, Q1, Q2,  Q3, M-6, M-7, M-11, M-12</t>
  </si>
  <si>
    <t>M-1, M-2, M-3, M-5</t>
  </si>
  <si>
    <t>M-9, M-12</t>
  </si>
  <si>
    <t>M-1, M-2, M-3, M-4, M-5, M-6, M-7, M-8, M-9, M-10, M-11</t>
  </si>
  <si>
    <t>GY-14/15, Q1-15, Q2-15, M-6, M-7, Q3-15, M-11, M-12</t>
  </si>
  <si>
    <t>M-9, M-10, M-11, M-12</t>
  </si>
  <si>
    <t>M-2, M-3, M-11, M-12</t>
  </si>
  <si>
    <t>M-5, M-6, M-7, M-8, M-9, M-10, M-11, M-12</t>
  </si>
  <si>
    <t>M-5</t>
  </si>
  <si>
    <t>GY-14/15, Q1, Q2,  Q3, M-6, M-7, M-10, M-11, M-12</t>
  </si>
  <si>
    <t>GY-14/15, GY-15/16, Q1, Q2,  Q3, Q4, M-1, M-2, M-3, M-4, M-5, M-6, M-7, M-8, M-9, M-10, M-11</t>
  </si>
  <si>
    <t>M-11</t>
  </si>
  <si>
    <t>M-10, M-11, M-12</t>
  </si>
  <si>
    <t>M-6</t>
  </si>
  <si>
    <t>GY-14/15, Q1, Q2, Q3, M-6, M-7, M-11, M-12</t>
  </si>
  <si>
    <t>GY-15/16, Q1, Q2, Q3</t>
  </si>
  <si>
    <t>Q4, M-12</t>
  </si>
  <si>
    <t>M-10</t>
  </si>
  <si>
    <t>Q-1, M-1</t>
  </si>
  <si>
    <t>GY-14/15, M-6</t>
  </si>
  <si>
    <t xml:space="preserve"> M-9, M-10, M-11, M-12</t>
  </si>
  <si>
    <r>
      <t xml:space="preserve">Greifswald </t>
    </r>
    <r>
      <rPr>
        <b/>
        <sz val="10"/>
        <color rgb="FFFF0000"/>
        <rFont val="Calibri"/>
        <family val="2"/>
        <scheme val="minor"/>
      </rPr>
      <t>/ NEL</t>
    </r>
  </si>
  <si>
    <t>5 M until 1.3.15, 6 M until 1.4.15, 7 M until 1.05.15, 8 M until 1.06.15, 4 M until 1.2.16</t>
  </si>
  <si>
    <t>M-4, M-6</t>
  </si>
  <si>
    <t>M-1, M-2, M-3</t>
  </si>
  <si>
    <t>Y until 30.6.15, M-1, M-2, M-3, M-4</t>
  </si>
  <si>
    <t>Y until 31.1.15, Y until 28.2.15, Y until 31.3.15, Y until 30.4.15, Y until 31.5.15, Y until 30.6.15, 13 M until 30.4.15, 13 M until 31.5.15, 13 M until 30.6.15, 13 M until 31.7.15, 13 M until 31.8.15, 10 Y until 26,  GY-14/15, GY-15/16, M-1, M-2, M-5</t>
  </si>
  <si>
    <t>M-7</t>
  </si>
  <si>
    <t>GY-14/15, Q1, Q2, Q3, Q4, M-1, M-2, M-3, M-4, M-5, M-6, M-7, M-8, M-9, M-10, M-11, M-12</t>
  </si>
  <si>
    <t>GY-14/15, GY-15/16, Q1, Q2, Q3, M-1, M-2, M-3, M-4, M-5, M-6, M-7, M-8, M-9</t>
  </si>
  <si>
    <t>GY-14/15, GY-15/16, Q1, Q4, M-1, M-2, M-3, M-4, M-5, M-6, M-7, M-8, M-9, M-10, M-11, M-12</t>
  </si>
  <si>
    <t>GY-14/15, GY-15/16, Q1, Q2, Q3</t>
  </si>
  <si>
    <t>yes  (on 17.3.15)</t>
  </si>
  <si>
    <t>Y-12-15</t>
  </si>
  <si>
    <t>1
1
1
1
1
1
1
1</t>
  </si>
  <si>
    <t>3160604
243189
3181039
3181039
2664800
3181039
303186
3160604</t>
  </si>
  <si>
    <t>Q-4-2015
GY-15/16
GY-14/15
M-1-2015
Q-1-2015
M-3-2015
M-6-2015
M-10-2015</t>
  </si>
  <si>
    <t xml:space="preserve">GY-12-17
M-2-2015
1.2.15-31.3.16
M-4-2015
Q-2-2015
M-6-2015
1.6.15-30.9.15
1.6.15-31.12.15
Q-3-2015
1.10.15-31.3.16
1.11.15-30.9.18
</t>
  </si>
  <si>
    <t xml:space="preserve">1
3840000
720000
19495546
960000
35680000
24000000
960000
7200000
2815546
28800000
</t>
  </si>
  <si>
    <t xml:space="preserve">1
2
1
2
1
1
1
1
1
2
1
</t>
  </si>
  <si>
    <t>Q-3-2015</t>
  </si>
  <si>
    <t>1
1
1
1
1
1
1</t>
  </si>
  <si>
    <t xml:space="preserve">2764325
2972731
2972731
2971731
2971731
2972731
2972731
</t>
  </si>
  <si>
    <t>Q-1-2015
M-3-2015
M-6-2015
Q-4-2015
GY-15/16
GY-14/15
M-1-2015</t>
  </si>
  <si>
    <t>1208632
1208632
797349
963632
797349
1208632
1208632
1208632</t>
  </si>
  <si>
    <t>Q-1-2015</t>
  </si>
  <si>
    <t>6
3</t>
  </si>
  <si>
    <t>M-1-2015
Q-1-2015</t>
  </si>
  <si>
    <t>277323
64268</t>
  </si>
  <si>
    <t>M-2-2015</t>
  </si>
  <si>
    <t>1
2</t>
  </si>
  <si>
    <t>240000
40240000</t>
  </si>
  <si>
    <t>1.3.15-31.5.15
1.9.15-31.10.15</t>
  </si>
  <si>
    <t>1
31
33
2
1
1</t>
  </si>
  <si>
    <t>63834032
24581688
229165392
1881231
63834032
63834032</t>
  </si>
  <si>
    <t>GY-14-18
Q-1-2015
Q-2-2015
Q-3-2015
Q-4-2015
GY-15/16</t>
  </si>
  <si>
    <t>33837485
13751666
13751666
13751666
13751666
6476338
6476338</t>
  </si>
  <si>
    <t>1.7.14-30.6.15
M-1-2015
M-2-2015
M-3-2015
M-4-2015
M-5-2015
M-6-2015</t>
  </si>
  <si>
    <t>1
1</t>
  </si>
  <si>
    <t>25932575
63834032</t>
  </si>
  <si>
    <t>Y-16-18
Y-16-19</t>
  </si>
  <si>
    <t>3
2</t>
  </si>
  <si>
    <t>147905
270833</t>
  </si>
  <si>
    <t>1.10.14-30.9.15
Q-1-2015</t>
  </si>
  <si>
    <t>GY-14/15
M-1-2015
Q-1-2015
M-3-2015
M-10-2015
M-6-2015
Q-4-2015
GY-15/16</t>
  </si>
  <si>
    <t>264584
264584
264584
264584
211602
52982
52982
264584</t>
  </si>
  <si>
    <t>M-3-2015
M-6-2015</t>
  </si>
  <si>
    <t>33160
33160</t>
  </si>
  <si>
    <t>6863183
6863183
6863183
5833183
6863183
6809280
6809280
6809280</t>
  </si>
  <si>
    <t>GY-14/15
M-1-2015
Q-1-2015
M-3-2015
M-6-2015
M-10-2015
Q-4-2015
GY-15/16</t>
  </si>
  <si>
    <t>171616
171616
171616
171616
171616
171616
171616
171616</t>
  </si>
  <si>
    <t>5494562
5213217
5254562
5213217
5494562
6217589
3594562
3594562</t>
  </si>
  <si>
    <t>1
1
1
1
1</t>
  </si>
  <si>
    <t>2787802
2787802
2787802
2787802
2787802</t>
  </si>
  <si>
    <t>GY-14/15
M-1-2015
Q-1-2015
M-3-2015
M-6-2015</t>
  </si>
  <si>
    <t>5776880
1547256
5395550
3197756
3074624
3045345
615307
2761880</t>
  </si>
  <si>
    <t>2044900
1094900
1094900
1594900
971286
971286
2044900</t>
  </si>
  <si>
    <t>GY-14/15
M-1-2015
M-3-2015
M-6-2015
M-10-2015
Q-4-2015
GY-15/16</t>
  </si>
  <si>
    <t>123896
123896</t>
  </si>
  <si>
    <t>M-6-2015
M-10-2015</t>
  </si>
  <si>
    <t>532470
342470
532470
332470
342470
472570
472570
532470</t>
  </si>
  <si>
    <t>7
1</t>
  </si>
  <si>
    <t>1803000
1</t>
  </si>
  <si>
    <t>M-10-2015
M-12-2015</t>
  </si>
  <si>
    <t>927927
925803
927927
927256
926851
927927
927927</t>
  </si>
  <si>
    <t>GY-14/15
M-1-2015
Q-1-2015
M-6-2015
M-10-2015
Q-4-2015
GY-15/16</t>
  </si>
  <si>
    <t>1
34
1
23
8
26
1
1</t>
  </si>
  <si>
    <t>2152373
165000
3859213
161987
129945
50000
601192
1301192</t>
  </si>
  <si>
    <t xml:space="preserve">
322580
322580
270000
270000
270000</t>
  </si>
  <si>
    <t>GY-14/15
M-6-2015
M-10-2015
Q-4-2015
GY-15/16</t>
  </si>
  <si>
    <t>1433670
633670
633670
633670
633670
1433670
633670
1433670</t>
  </si>
  <si>
    <t>GY-15/16
M-1-2015
Q-1-2015
M-3-2015
M-6-2015
M-10-2015
GY-14/15
Q-4-2015</t>
  </si>
  <si>
    <t>1
1
1
1
1
1</t>
  </si>
  <si>
    <t>4969955
5101917
13371334
1636774
5101917
5101917</t>
  </si>
  <si>
    <t>GY-14/15
M-3-2015
M-6-2015
M-10-2015
Q-4-2015
GY-15/16</t>
  </si>
  <si>
    <t>3194503
1674103
1243503
374790
3319633</t>
  </si>
  <si>
    <t>GY-14/15
Q-1-2015
M-6-2015
Q-4-2015
GY-15/16</t>
  </si>
  <si>
    <t>1
1
1</t>
  </si>
  <si>
    <t>585748
1000006
1000006</t>
  </si>
  <si>
    <t>M-10-2015
Q-4-2015
GY-15/16</t>
  </si>
  <si>
    <t>2489626
2878660
2878660
1613674
2489626
2489626
1451626</t>
  </si>
  <si>
    <t>Q-1-2015
M-3-2015
M-6-2015
Q-4-2015
GY-14/15
M-1-2015
GY-15/16</t>
  </si>
  <si>
    <t>4753800
4753800
4753800
5325000
5325000
4047000
4447000</t>
  </si>
  <si>
    <t>GY-14/15
M-1-2015
Q-1-2015
M-3-2015
M-6-2015
Q-4-2015
GY-15/16</t>
  </si>
  <si>
    <t>1754597
1754597
638596
638596
1754597
2954597</t>
  </si>
  <si>
    <t>M-3-2015
M-6-2015
Q-4-2015
GY-15/16
M-1-2015
Q-1-2015</t>
  </si>
  <si>
    <t>same IP side</t>
  </si>
  <si>
    <t>RBP</t>
  </si>
  <si>
    <t>m</t>
  </si>
  <si>
    <t>n</t>
  </si>
  <si>
    <t>all firm products offered</t>
  </si>
  <si>
    <t>no firm offer (for 2015/16/17)</t>
  </si>
  <si>
    <t>yes, but only M-1-16; M-12-15</t>
  </si>
  <si>
    <t>only M-9-2015 offered (as bundled), no unbundled</t>
  </si>
  <si>
    <t>no firm offer (for 2015/16/17
 (only GY17/18 + 18/19)</t>
  </si>
  <si>
    <t>in 2015 not on RBP yet</t>
  </si>
  <si>
    <t>yes  (4x in March/15, 2x in June 15)</t>
  </si>
  <si>
    <t>undecided on BG side (likely RBP)</t>
  </si>
  <si>
    <t>yes (May + June + 1 day in August 15)</t>
  </si>
  <si>
    <t>no technical firm</t>
  </si>
  <si>
    <t>yes (1 d in Feb, 2 days in April)</t>
  </si>
  <si>
    <t>mostly no firm technical</t>
  </si>
  <si>
    <t>no technical firm from 1.12.15</t>
  </si>
  <si>
    <t>yes (several from Jan - Mar 2016)</t>
  </si>
  <si>
    <t>only this one IP side is on TP</t>
  </si>
  <si>
    <t>no technical firm until 23.10.15</t>
  </si>
  <si>
    <t>no data on TP</t>
  </si>
  <si>
    <t>yes (1.2. + 2.2.15)</t>
  </si>
  <si>
    <t>does not exist on TP</t>
  </si>
  <si>
    <t>no firm technical from 2.6.15 on</t>
  </si>
  <si>
    <t>yes (2d in Jan15, 1d in Sep15, 1d in Oct15 and in Q1/16 as well)</t>
  </si>
  <si>
    <t>no firm technical at periods indicated</t>
  </si>
  <si>
    <t>yes (11 days in 2015)</t>
  </si>
  <si>
    <t>only ...163 is on TP</t>
  </si>
  <si>
    <t>n.e.</t>
  </si>
  <si>
    <t>Congested?</t>
  </si>
  <si>
    <t>close</t>
  </si>
  <si>
    <t>IP with 3rd country</t>
  </si>
  <si>
    <t>all products offered bundled</t>
  </si>
  <si>
    <t>bundled offers starting 12/15</t>
  </si>
  <si>
    <t>yes (2 days in March)</t>
  </si>
  <si>
    <t>all products offered unbundled</t>
  </si>
  <si>
    <t>all products offered as bundled</t>
  </si>
  <si>
    <t>no technical firm, but some firm (backhaul) available</t>
  </si>
  <si>
    <t>yes (3 days in Feb15)</t>
  </si>
  <si>
    <t>yes (5 days in July, 1 day in Sept)</t>
  </si>
  <si>
    <t>competing capacities?</t>
  </si>
  <si>
    <t>yes (2 days in Jan16)</t>
  </si>
  <si>
    <t xml:space="preserve">start with M-12/15 at PRISMA </t>
  </si>
  <si>
    <t>all products offered unbundled (no GY16/17)</t>
  </si>
  <si>
    <t>3rd country</t>
  </si>
  <si>
    <t>in-country</t>
  </si>
  <si>
    <t>only this one IP side is on TP/PRISMA</t>
  </si>
  <si>
    <t>only M-10-11-12/15 and M-1-16 were offered as "backhaul capacity", nothing for 2016+17</t>
  </si>
  <si>
    <t>only GY16/17 (unbundled) was offered, but not 15/16 and no Q/Ms</t>
  </si>
  <si>
    <t>only backhaul M-12-15; M-1-16</t>
  </si>
  <si>
    <t>no data on TP for this IP side, but for Bacton entry ()</t>
  </si>
  <si>
    <t>all Ms / Qs / Gys  offered as bundled</t>
  </si>
  <si>
    <t>unbundled offers: all Qs, some Ms, most GY, but no GY16/17; bundled offers: GY15/16,16/17,18/19, and all Qs</t>
  </si>
  <si>
    <t>all GYs/Qs/Ms offered as bundled</t>
  </si>
  <si>
    <r>
      <t xml:space="preserve">M-3-4-5-6-8-9 offered as bundled, </t>
    </r>
    <r>
      <rPr>
        <sz val="11"/>
        <color rgb="FFFF0000"/>
        <rFont val="Calibri"/>
        <family val="2"/>
      </rPr>
      <t>no Qs, no GY!</t>
    </r>
  </si>
  <si>
    <t>no booking procedures applied</t>
  </si>
  <si>
    <t>all products offered bundled as EIC_163</t>
  </si>
  <si>
    <t>yes, monthly backhaul</t>
  </si>
  <si>
    <t>all products offered unbundled BZK</t>
  </si>
  <si>
    <t>no firm offers</t>
  </si>
  <si>
    <t>firm technical cap. from 1.10.15 on</t>
  </si>
  <si>
    <t>no firm offers, but monthly backhaul cap.</t>
  </si>
  <si>
    <t>no firm offers, 9 M backhaul (unbundled), 2 M backhaul (bundled) offered</t>
  </si>
  <si>
    <r>
      <t xml:space="preserve">Zeebrugge IZT </t>
    </r>
    <r>
      <rPr>
        <b/>
        <sz val="10"/>
        <color rgb="FFFF0000"/>
        <rFont val="Calibri"/>
        <family val="2"/>
        <scheme val="minor"/>
      </rPr>
      <t>[new name: IZT (UK) / IZT - ZTP (BE) ]</t>
    </r>
  </si>
  <si>
    <t>IZT (UK) / IZT-Zeebrugge Beach (BE)</t>
  </si>
  <si>
    <t>New IP side added</t>
  </si>
  <si>
    <t>Within scope of CMP GL?</t>
  </si>
  <si>
    <t>IP side competing with which other IP side?</t>
  </si>
  <si>
    <t>new name</t>
  </si>
  <si>
    <t>Changes to CAM IP scope list necessary (in red &amp; under "Remarks") from CAM IMR?</t>
  </si>
  <si>
    <t>only monthly unbundled backhaul offered</t>
  </si>
  <si>
    <t>no firm technical; same as Zevenaar Entry GTS</t>
  </si>
  <si>
    <t>all GYs/Qs/Ms offered as bundled/unbundled</t>
  </si>
  <si>
    <t>only 3 M backhaul offered</t>
  </si>
  <si>
    <t xml:space="preserve">Change name to "Hilvarenbeek/Zandvliet-L (NL) / Hilvarenbeek (BE)" </t>
  </si>
  <si>
    <r>
      <t xml:space="preserve">Hilvarenbeek/Zandvliet-L (NL) </t>
    </r>
    <r>
      <rPr>
        <b/>
        <sz val="10"/>
        <color rgb="FFFF0000"/>
        <rFont val="Calibri"/>
        <family val="2"/>
        <scheme val="minor"/>
      </rPr>
      <t>[New name: Hilvarenbeek/Zandvliet-L (NL) / Hilvarenbeek (BE)]</t>
    </r>
  </si>
  <si>
    <t>all GY / Q / M products offered unbundled, except GY16/17; M-12-15 + M-1-16 offered bundled</t>
  </si>
  <si>
    <t>no firm offer, only M-12-15 + M-1-16 offered as backhaul level 1</t>
  </si>
  <si>
    <t>not on TP</t>
  </si>
  <si>
    <t>exempted transmission</t>
  </si>
  <si>
    <t>no offers</t>
  </si>
  <si>
    <t>all products offered bundled+unbundled</t>
  </si>
  <si>
    <t>no offer on PRISMA (yet)</t>
  </si>
  <si>
    <t>all products offered (except GY15/16)</t>
  </si>
  <si>
    <t>only 8 M offered (bundled)</t>
  </si>
  <si>
    <t>firm technical only until March 16</t>
  </si>
  <si>
    <t>close (due to quota)</t>
  </si>
  <si>
    <t>Congestion triggered by...</t>
  </si>
  <si>
    <t>non-offer of GY16/17</t>
  </si>
  <si>
    <t>non-offer of GYs16/17 + 17/18</t>
  </si>
  <si>
    <t>&lt;2%</t>
  </si>
  <si>
    <t>&lt;10%</t>
  </si>
  <si>
    <t>yes  (24 days from Feb-Nov)</t>
  </si>
  <si>
    <t>no offer</t>
  </si>
  <si>
    <t>non-offer of GYs 15/16 + 16/17 + 17/18</t>
  </si>
  <si>
    <t>only 2 M interruptible offered</t>
  </si>
  <si>
    <t>all products offered bundled; GYs + Qs offered unbundled</t>
  </si>
  <si>
    <t>all products offered bundled; some products also offered unbundled</t>
  </si>
  <si>
    <t>only regulated part is shown</t>
  </si>
  <si>
    <t>out of scope?</t>
  </si>
  <si>
    <t>potentially</t>
  </si>
  <si>
    <t>auction premia (a) [&gt;2 M]</t>
  </si>
  <si>
    <t>auction premia (c) [&gt;0 GY]</t>
  </si>
  <si>
    <t>1 x DA; 1 x 394 days</t>
  </si>
  <si>
    <t>only M-12-15 &amp; M-1-16 offered (bundled)</t>
  </si>
  <si>
    <t>all products offered (bundled)</t>
  </si>
  <si>
    <t>only GY 26-30; Q4-15; Q-1-16 &amp; M-10-11-12-1 offered (unbundled)</t>
  </si>
  <si>
    <t>Potental change in NC CAM IP scope list --&gt; see CAM IM
COMPETING CAP???</t>
  </si>
  <si>
    <t>all products offered unbundled, but GY 17/18 not offered</t>
  </si>
  <si>
    <t>yes (1 M)</t>
  </si>
  <si>
    <t>yes (2 M)</t>
  </si>
  <si>
    <t>auction premia (a) [&gt;2 M] and non-offer of GYs + Qs</t>
  </si>
  <si>
    <t>all products offered (unbundled)</t>
  </si>
  <si>
    <t>1 M auction premia</t>
  </si>
  <si>
    <t>all products offered (unbundled), except M-11-12-1</t>
  </si>
  <si>
    <t>firm technical existent for exit, but ENTRY = VR  (CMP data on unavailable products there)
only interruptible offer (for Cieszyn rewers)</t>
  </si>
  <si>
    <t>M-4-7-8-12-1 offered as bundled; but no Qs no GYs offered</t>
  </si>
  <si>
    <t>non-offer of GYs &amp; Qs</t>
  </si>
  <si>
    <t>all firm products offered (unbundled)</t>
  </si>
  <si>
    <t>all products offered (bundled), except M-1-2-3</t>
  </si>
  <si>
    <r>
      <t>M-4-7-8-12-1 offered as bundled; some Qs til Q4-16 offered unbundled;</t>
    </r>
    <r>
      <rPr>
        <sz val="11"/>
        <color rgb="FFFF0000"/>
        <rFont val="Calibri"/>
        <family val="2"/>
      </rPr>
      <t xml:space="preserve"> no GY offered</t>
    </r>
  </si>
  <si>
    <t>no firm offer (only 2 M  int.) for 2015/16;
only small amounts of firm for GY17/1 8+ 18/19</t>
  </si>
  <si>
    <t>only M-9-2015 offered (as bundled), no Qs / no GYs offered (no unbundled)</t>
  </si>
  <si>
    <t>all products offered bundled (except M-1-2-3)</t>
  </si>
  <si>
    <t>non-offer of GY15-17</t>
  </si>
  <si>
    <t>on TP EIC = ...83P</t>
  </si>
  <si>
    <t>&lt;5%</t>
  </si>
  <si>
    <t>all products offered bundled + unbundled, but no GY16/17 offered</t>
  </si>
  <si>
    <t>non-offer of GY 16/17</t>
  </si>
  <si>
    <t>monthly backhaul is offered, except M-5</t>
  </si>
  <si>
    <t>Ms &amp; Qs offered bundled, but no GYs</t>
  </si>
  <si>
    <t>non-offer of GYs</t>
  </si>
  <si>
    <t>bundled / unbundled M offered from M-12 on, no Qs, no Gys</t>
  </si>
  <si>
    <r>
      <t>all products offered unbundled</t>
    </r>
    <r>
      <rPr>
        <sz val="11"/>
        <color rgb="FFFF0000"/>
        <rFont val="Calibri"/>
        <family val="2"/>
      </rPr>
      <t>, but no GY16/17</t>
    </r>
  </si>
  <si>
    <r>
      <t xml:space="preserve">only M-7-8-12-1 offered bundled, </t>
    </r>
    <r>
      <rPr>
        <sz val="11"/>
        <color rgb="FFFF0000"/>
        <rFont val="Calibri"/>
        <family val="2"/>
      </rPr>
      <t>no Qs, no GYs</t>
    </r>
  </si>
  <si>
    <r>
      <t xml:space="preserve">bundled offers start with M-12-1; </t>
    </r>
    <r>
      <rPr>
        <sz val="11"/>
        <color rgb="FFFF0000"/>
        <rFont val="Calibri"/>
        <family val="2"/>
      </rPr>
      <t>no Qs / no GYs</t>
    </r>
  </si>
  <si>
    <t>only backhaul capacity offered</t>
  </si>
  <si>
    <t>M-10-11-12-1, all Qs offered unbundled, no GYs15-26</t>
  </si>
  <si>
    <t>same as above</t>
  </si>
  <si>
    <t>no offer at PRISMA for this direction</t>
  </si>
  <si>
    <t>n.e. / VR?</t>
  </si>
  <si>
    <t>non-offer of any product at BP</t>
  </si>
  <si>
    <r>
      <rPr>
        <sz val="11"/>
        <rFont val="Calibri"/>
        <family val="2"/>
      </rPr>
      <t>only Qs &amp; Ms offered (bundled),  GY15/16 offered as interruptible</t>
    </r>
    <r>
      <rPr>
        <sz val="11"/>
        <color rgb="FFFF0000"/>
        <rFont val="Calibri"/>
        <family val="2"/>
      </rPr>
      <t xml:space="preserve"> (no GY16/17 + GY17/18)</t>
    </r>
  </si>
  <si>
    <r>
      <rPr>
        <sz val="11"/>
        <color rgb="FF00B050"/>
        <rFont val="Calibri"/>
        <family val="2"/>
      </rPr>
      <t>all Ms / Qs offered as unbundled</t>
    </r>
    <r>
      <rPr>
        <sz val="11"/>
        <color rgb="FFFF0000"/>
        <rFont val="Calibri"/>
        <family val="2"/>
      </rPr>
      <t>, but no GYs 15-18</t>
    </r>
  </si>
  <si>
    <r>
      <rPr>
        <sz val="11"/>
        <color rgb="FF00B050"/>
        <rFont val="Calibri"/>
        <family val="2"/>
      </rPr>
      <t>all Qs, most M offered</t>
    </r>
    <r>
      <rPr>
        <sz val="11"/>
        <color rgb="FFFF0000"/>
        <rFont val="Calibri"/>
        <family val="2"/>
      </rPr>
      <t>, but no GY15/16-17/18</t>
    </r>
  </si>
  <si>
    <r>
      <t>no GY16/17 and beyond offered,</t>
    </r>
    <r>
      <rPr>
        <sz val="11"/>
        <color rgb="FF00B050"/>
        <rFont val="Calibri"/>
        <family val="2"/>
      </rPr>
      <t xml:space="preserve"> but all Qs/Ms and GY15/16 offered (bundled)</t>
    </r>
  </si>
  <si>
    <r>
      <t xml:space="preserve">no GY16/17 and beyond offered, </t>
    </r>
    <r>
      <rPr>
        <sz val="11"/>
        <color rgb="FF00B050"/>
        <rFont val="Calibri"/>
        <family val="2"/>
      </rPr>
      <t>but all Qs/Ms and GY15/16 offered (bundled)</t>
    </r>
  </si>
  <si>
    <t>bundled offered: only M-12-15; M-1-16; M-2-16</t>
  </si>
  <si>
    <t>seemed to have joined RBP only late in 2015</t>
  </si>
  <si>
    <t>likely not</t>
  </si>
  <si>
    <r>
      <t>only M-12-1 offered</t>
    </r>
    <r>
      <rPr>
        <sz val="11"/>
        <color rgb="FFFF0000"/>
        <rFont val="Calibri"/>
        <family val="2"/>
      </rPr>
      <t>, no GYs/Qs</t>
    </r>
  </si>
  <si>
    <t>only this EIC is on TP; N4G joined PRISMA late in 2015</t>
  </si>
  <si>
    <t>all products offered bundled &amp; unbundled</t>
  </si>
  <si>
    <r>
      <t xml:space="preserve">only M-12-1 offered; </t>
    </r>
    <r>
      <rPr>
        <sz val="11"/>
        <color rgb="FFFF0000"/>
        <rFont val="Calibri"/>
        <family val="2"/>
      </rPr>
      <t>no offer of Qs &amp; Gys</t>
    </r>
    <r>
      <rPr>
        <sz val="11"/>
        <color theme="1"/>
        <rFont val="Calibri"/>
        <family val="2"/>
      </rPr>
      <t>; in Prisma file under different names, like IZT...</t>
    </r>
  </si>
  <si>
    <t>non-offer of GYs 16/17 + 17/18</t>
  </si>
  <si>
    <t>M-12-15, M-1-16 offered (bundled), no Qs, no GYs</t>
  </si>
  <si>
    <r>
      <t xml:space="preserve">all Qs, 8 Ms, GY15-17 offered bundled, </t>
    </r>
    <r>
      <rPr>
        <sz val="11"/>
        <color rgb="FFFF0000"/>
        <rFont val="Calibri"/>
        <family val="2"/>
      </rPr>
      <t>except GY 17/18</t>
    </r>
  </si>
  <si>
    <r>
      <t>M-12-1 offered bundled/unbundled,</t>
    </r>
    <r>
      <rPr>
        <sz val="11"/>
        <color rgb="FFFF0000"/>
        <rFont val="Calibri"/>
        <family val="2"/>
      </rPr>
      <t xml:space="preserve"> no Qs, no GYs</t>
    </r>
  </si>
  <si>
    <t>in-country (IC)</t>
  </si>
  <si>
    <r>
      <t xml:space="preserve">starting at PRISMA with M-12-15, M-1-16 (bundled offer). </t>
    </r>
    <r>
      <rPr>
        <sz val="11"/>
        <color rgb="FFFF0000"/>
        <rFont val="Calibri"/>
        <family val="2"/>
      </rPr>
      <t>No Qs, no Gys offered</t>
    </r>
  </si>
  <si>
    <r>
      <t xml:space="preserve">starting at PRISMA with M-12-15, M-1-16 (bundled offer). </t>
    </r>
    <r>
      <rPr>
        <sz val="11"/>
        <color rgb="FFFF0000"/>
        <rFont val="Calibri"/>
        <family val="2"/>
      </rPr>
      <t>No Qs, no GYs offered</t>
    </r>
  </si>
  <si>
    <t>cross-border (IC)</t>
  </si>
  <si>
    <r>
      <t xml:space="preserve">only M-12-1 offered bundled, </t>
    </r>
    <r>
      <rPr>
        <sz val="11"/>
        <color rgb="FFFF0000"/>
        <rFont val="Calibri"/>
        <family val="2"/>
      </rPr>
      <t>no GYs/Qs</t>
    </r>
  </si>
  <si>
    <r>
      <t xml:space="preserve">only M-1-16 offered bundled, </t>
    </r>
    <r>
      <rPr>
        <sz val="11"/>
        <color rgb="FFFF0000"/>
        <rFont val="Calibri"/>
        <family val="2"/>
      </rPr>
      <t>no GYs/Qs</t>
    </r>
  </si>
  <si>
    <r>
      <t xml:space="preserve">only M-12-1 offered unbundled/bundled, </t>
    </r>
    <r>
      <rPr>
        <sz val="11"/>
        <color rgb="FFFF0000"/>
        <rFont val="Calibri"/>
        <family val="2"/>
      </rPr>
      <t>no GYs, no Qs</t>
    </r>
  </si>
  <si>
    <r>
      <t xml:space="preserve">only M-12-1 offered unbundled, </t>
    </r>
    <r>
      <rPr>
        <sz val="11"/>
        <color rgb="FFFF0000"/>
        <rFont val="Calibri"/>
        <family val="2"/>
      </rPr>
      <t>no GYs, no Qs</t>
    </r>
  </si>
  <si>
    <r>
      <t xml:space="preserve">Ms, Qs, CY2015 offered unbundled, </t>
    </r>
    <r>
      <rPr>
        <sz val="11"/>
        <color rgb="FFFF0000"/>
        <rFont val="Calibri"/>
        <family val="2"/>
      </rPr>
      <t>no GY16/17/18</t>
    </r>
  </si>
  <si>
    <t>non-offer of GYs 15-18</t>
  </si>
  <si>
    <t>just one TP entry for GRT gaz for this IP (No EIC), same info as above</t>
  </si>
  <si>
    <t>only M backhaul offered unbundled</t>
  </si>
  <si>
    <t>only M backhaul offered unbundled (M-4-15 til M-1-16)</t>
  </si>
  <si>
    <t>only M-12  offered as unbundled DZK</t>
  </si>
  <si>
    <t>no technical firm, but availabel firm for some periods</t>
  </si>
  <si>
    <r>
      <t xml:space="preserve">all products offered bundled/unbundled, but </t>
    </r>
    <r>
      <rPr>
        <sz val="11"/>
        <color rgb="FFFF0000"/>
        <rFont val="Calibri"/>
        <family val="2"/>
      </rPr>
      <t>no GYs 15/16/17/18 (only CY15)</t>
    </r>
  </si>
  <si>
    <t>different EIC on TP</t>
  </si>
  <si>
    <t>start of  bundled offers only for Feb 2016 (no Qs / no GYs on HR side, yet)</t>
  </si>
  <si>
    <t>late joining of RBP</t>
  </si>
  <si>
    <t>non-offer of any firm products at BP</t>
  </si>
  <si>
    <r>
      <t xml:space="preserve">all products offered unbundled, </t>
    </r>
    <r>
      <rPr>
        <sz val="11"/>
        <color rgb="FFFF0000"/>
        <rFont val="Calibri"/>
        <family val="2"/>
      </rPr>
      <t>except GY 16/17 &amp; onwards</t>
    </r>
  </si>
  <si>
    <r>
      <t xml:space="preserve">all products offered unbundled, </t>
    </r>
    <r>
      <rPr>
        <sz val="11"/>
        <color rgb="FFFF0000"/>
        <rFont val="Calibri"/>
        <family val="2"/>
      </rPr>
      <t>except GY 16/17 &amp; onwards</t>
    </r>
    <r>
      <rPr>
        <sz val="11"/>
        <rFont val="Calibri"/>
        <family val="2"/>
      </rPr>
      <t xml:space="preserve"> </t>
    </r>
    <r>
      <rPr>
        <sz val="11"/>
        <color rgb="FF00B050"/>
        <rFont val="Calibri"/>
        <family val="2"/>
      </rPr>
      <t>(M-11-12 offered bundled)</t>
    </r>
  </si>
  <si>
    <t>all products offered bundled (M-1-16 offered unbundled)</t>
  </si>
  <si>
    <t>all products offered unbundled, M-12-1 offered bundled</t>
  </si>
  <si>
    <t>yes (13.+14.7.15))</t>
  </si>
  <si>
    <t>no firm technical from 1.10.15 onwards --&gt; data error on TP? (as products are offered on PRISMA)</t>
  </si>
  <si>
    <t>all GYs and Qs, M-10-11-12-1 offered bundled</t>
  </si>
  <si>
    <t>name on TP is "Hilvarenbeek"</t>
  </si>
  <si>
    <t>maybe?</t>
  </si>
  <si>
    <t>no offer for Poppel on PRISMA</t>
  </si>
  <si>
    <t>only backhaul offered</t>
  </si>
  <si>
    <t>9 M unbundled, 3 M bundled backhaul</t>
  </si>
  <si>
    <r>
      <t xml:space="preserve">only M-12-1 offered unbundled + bundled, </t>
    </r>
    <r>
      <rPr>
        <sz val="11"/>
        <color rgb="FFFF0000"/>
        <rFont val="Calibri"/>
        <family val="2"/>
      </rPr>
      <t>no Qs, no GYs</t>
    </r>
  </si>
  <si>
    <t>N4G joined BP late</t>
  </si>
  <si>
    <t>BBL joined BP late</t>
  </si>
  <si>
    <r>
      <t xml:space="preserve">start bundled offer at PRISMA with M-12-15, M-1-16, </t>
    </r>
    <r>
      <rPr>
        <sz val="11"/>
        <color rgb="FFFF0000"/>
        <rFont val="Calibri"/>
        <family val="2"/>
      </rPr>
      <t>no Qs, no GYs offered</t>
    </r>
  </si>
  <si>
    <t>no firm offer</t>
  </si>
  <si>
    <t>no offers, in 2015 not on RBP yet</t>
  </si>
  <si>
    <t>joined BP lately</t>
  </si>
  <si>
    <t>&lt;3%</t>
  </si>
  <si>
    <t>yes  (&gt;20 times from 11/15-4/16)</t>
  </si>
  <si>
    <t>no flow data on TP</t>
  </si>
  <si>
    <t>same TP data as for Liaison Nord Sud (N--&gt;S), Exit GRT gaz, no flow data!)</t>
  </si>
  <si>
    <r>
      <t xml:space="preserve">Liaison Nord Sud </t>
    </r>
    <r>
      <rPr>
        <b/>
        <sz val="10"/>
        <color rgb="FFFF0000"/>
        <rFont val="Calibri"/>
        <family val="2"/>
        <scheme val="minor"/>
      </rPr>
      <t>(S--&gt;N)</t>
    </r>
  </si>
  <si>
    <t>166L in TP (165L does not exist), no flow data</t>
  </si>
  <si>
    <t>same TP data as for Liaison Nord Sud (S--&gt;N), Entry GRTgaz), ...166L in TP (165L does not exist), no flow data</t>
  </si>
  <si>
    <t>yes (3 GYs)</t>
  </si>
  <si>
    <t>bundled offers for M-12-1, no Qs, no GYs</t>
  </si>
  <si>
    <t>non-offer of GYs at BP</t>
  </si>
  <si>
    <t>only M-11 offered unbundled, no Qs, no Gys</t>
  </si>
  <si>
    <r>
      <t xml:space="preserve">all Qs, M-10-11-12-1, and CY2015 offered unbundled, </t>
    </r>
    <r>
      <rPr>
        <sz val="11"/>
        <color rgb="FFFF0000"/>
        <rFont val="Calibri"/>
        <family val="2"/>
      </rPr>
      <t>but no offer of GYs 15-18</t>
    </r>
  </si>
  <si>
    <t>non-offer of GY16/17 (or any product at BP)</t>
  </si>
  <si>
    <t>yes, DZK</t>
  </si>
  <si>
    <r>
      <t xml:space="preserve">all products offered bundled, </t>
    </r>
    <r>
      <rPr>
        <sz val="11"/>
        <color rgb="FFFF0000"/>
        <rFont val="Calibri"/>
        <family val="2"/>
      </rPr>
      <t>no GY17/18</t>
    </r>
  </si>
  <si>
    <r>
      <t>M-12-1 offered unbundled,</t>
    </r>
    <r>
      <rPr>
        <sz val="11"/>
        <color rgb="FFFF0000"/>
        <rFont val="Calibri"/>
        <family val="2"/>
      </rPr>
      <t xml:space="preserve"> no Qs, no GYs</t>
    </r>
  </si>
  <si>
    <r>
      <t xml:space="preserve">all products offered bundled, </t>
    </r>
    <r>
      <rPr>
        <sz val="11"/>
        <color rgb="FFFF0000"/>
        <rFont val="Calibri"/>
        <family val="2"/>
      </rPr>
      <t>except GY 17/18</t>
    </r>
  </si>
  <si>
    <t>only M-1-16</t>
  </si>
  <si>
    <r>
      <t>only Qs offered</t>
    </r>
    <r>
      <rPr>
        <sz val="11"/>
        <color rgb="FFFF0000"/>
        <rFont val="Calibri"/>
        <family val="2"/>
      </rPr>
      <t xml:space="preserve"> (no M, no GYs)</t>
    </r>
  </si>
  <si>
    <t>non-offer of any capacity at BP</t>
  </si>
  <si>
    <t>only backhaul cap. offered as M-10-11-12-1 (Bundled)</t>
  </si>
  <si>
    <t>non-offer of GYs 15/16 + 16/17</t>
  </si>
  <si>
    <r>
      <t xml:space="preserve">bundled offered: M-12-15; M-1-16; M-2-16, </t>
    </r>
    <r>
      <rPr>
        <sz val="11"/>
        <color rgb="FFFF0000"/>
        <rFont val="Calibri"/>
        <family val="2"/>
      </rPr>
      <t>but no Qs / Gys</t>
    </r>
  </si>
  <si>
    <r>
      <t>all products offered as bundled</t>
    </r>
    <r>
      <rPr>
        <sz val="11"/>
        <color rgb="FFFF0000"/>
        <rFont val="Calibri"/>
        <family val="2"/>
      </rPr>
      <t>, except GY16/17+ 17/18</t>
    </r>
  </si>
  <si>
    <t>non-offer of GY 16/17 + 17/18</t>
  </si>
  <si>
    <r>
      <t xml:space="preserve">M-12-1 offered unbundled, </t>
    </r>
    <r>
      <rPr>
        <sz val="11"/>
        <color rgb="FFFF0000"/>
        <rFont val="Calibri"/>
        <family val="2"/>
      </rPr>
      <t>no Qs, no GYs</t>
    </r>
  </si>
  <si>
    <r>
      <rPr>
        <sz val="11"/>
        <color theme="1"/>
        <rFont val="Calibri"/>
        <family val="2"/>
      </rPr>
      <t>firm bundled offers M-12-1,</t>
    </r>
    <r>
      <rPr>
        <sz val="11"/>
        <color rgb="FFFF0000"/>
        <rFont val="Calibri"/>
        <family val="2"/>
      </rPr>
      <t xml:space="preserve"> no Qs, no GYs</t>
    </r>
  </si>
  <si>
    <r>
      <t xml:space="preserve">M-12-1 offered bundled, </t>
    </r>
    <r>
      <rPr>
        <sz val="11"/>
        <color rgb="FFFF0000"/>
        <rFont val="Calibri"/>
        <family val="2"/>
      </rPr>
      <t>but no Qs, no GYs</t>
    </r>
  </si>
  <si>
    <r>
      <t xml:space="preserve">M-12-1 offered bundled/unbundled, </t>
    </r>
    <r>
      <rPr>
        <sz val="11"/>
        <color rgb="FFFF0000"/>
        <rFont val="Calibri"/>
        <family val="2"/>
      </rPr>
      <t>but no Qs, no GYs</t>
    </r>
  </si>
  <si>
    <t xml:space="preserve">all products offered unbundled, M-12-1 offered as bundled, </t>
  </si>
  <si>
    <t>DZK, bFZK</t>
  </si>
  <si>
    <t>all products offered unbundled, M-1-16 offered as bundled</t>
  </si>
  <si>
    <t>all products offered bundled, 1M unbundled</t>
  </si>
  <si>
    <r>
      <t xml:space="preserve">all Qs, GY 15/16 + 16/17 + 18/19 offered bundled, </t>
    </r>
    <r>
      <rPr>
        <sz val="11"/>
        <color rgb="FFFF0000"/>
        <rFont val="Calibri"/>
        <family val="2"/>
      </rPr>
      <t>no GY 17/18</t>
    </r>
  </si>
  <si>
    <r>
      <t>all products offered bundled</t>
    </r>
    <r>
      <rPr>
        <sz val="11"/>
        <color rgb="FFFF0000"/>
        <rFont val="Calibri"/>
        <family val="2"/>
      </rPr>
      <t xml:space="preserve"> (no M-1-2-3; no GY17/18)</t>
    </r>
  </si>
  <si>
    <t>EIC in TP is: 37Z000000006390S; technical firm is partially 0; no bookings</t>
  </si>
  <si>
    <r>
      <t>only M-3-4-5-6-8-9 offered bundled, M-1-16 offered unbundled,</t>
    </r>
    <r>
      <rPr>
        <sz val="11"/>
        <color rgb="FFFF0000"/>
        <rFont val="Calibri"/>
        <family val="2"/>
      </rPr>
      <t xml:space="preserve"> no Qs, no GYs</t>
    </r>
  </si>
  <si>
    <t>non-offer of any GY / Q</t>
  </si>
  <si>
    <r>
      <t xml:space="preserve">M-11-12 + GY25-30 offered bundled, </t>
    </r>
    <r>
      <rPr>
        <sz val="11"/>
        <color rgb="FFFF0000"/>
        <rFont val="Calibri"/>
        <family val="2"/>
      </rPr>
      <t>no Qs, no GYs 15/16/17/18</t>
    </r>
  </si>
  <si>
    <r>
      <t xml:space="preserve">only unbundled offer of GYs 26-30, </t>
    </r>
    <r>
      <rPr>
        <sz val="11"/>
        <color rgb="FFFF0000"/>
        <rFont val="Calibri"/>
        <family val="2"/>
      </rPr>
      <t>no Ms/Qs/GYs 15-18</t>
    </r>
  </si>
  <si>
    <t>non-offer of Ms/Qs/GYs 15-18</t>
  </si>
  <si>
    <r>
      <rPr>
        <sz val="11"/>
        <color rgb="FF00B050"/>
        <rFont val="Calibri"/>
        <family val="2"/>
      </rPr>
      <t xml:space="preserve">all products offered bundled, </t>
    </r>
    <r>
      <rPr>
        <sz val="11"/>
        <color rgb="FFFF0000"/>
        <rFont val="Calibri"/>
        <family val="2"/>
      </rPr>
      <t>except M-5-7-8</t>
    </r>
  </si>
  <si>
    <t>non-offer of any firm product at BP</t>
  </si>
  <si>
    <r>
      <t xml:space="preserve">M-4-6-9-10-11-12-1 offered bundled, M-1-16 offered unbundled, </t>
    </r>
    <r>
      <rPr>
        <sz val="11"/>
        <color rgb="FFFF0000"/>
        <rFont val="Calibri"/>
        <family val="2"/>
      </rPr>
      <t>no Qs, no GYs</t>
    </r>
  </si>
  <si>
    <r>
      <t xml:space="preserve">all products offered bundled, </t>
    </r>
    <r>
      <rPr>
        <sz val="11"/>
        <color rgb="FFFF0000"/>
        <rFont val="Calibri"/>
        <family val="2"/>
      </rPr>
      <t>except M-5-7-8</t>
    </r>
  </si>
  <si>
    <t>auction premia (M-1/16)</t>
  </si>
  <si>
    <t>all products offered unbundled, except M-4</t>
  </si>
  <si>
    <r>
      <t xml:space="preserve">all Qs and M-10-11-1 offered unbundled, </t>
    </r>
    <r>
      <rPr>
        <sz val="11"/>
        <color rgb="FFFF0000"/>
        <rFont val="Calibri"/>
        <family val="2"/>
      </rPr>
      <t>no GY 15/16 offered</t>
    </r>
  </si>
  <si>
    <t>DZK</t>
  </si>
  <si>
    <r>
      <rPr>
        <sz val="11"/>
        <color rgb="FF00B050"/>
        <rFont val="Calibri"/>
        <family val="2"/>
      </rPr>
      <t>all products offered as bundled</t>
    </r>
    <r>
      <rPr>
        <sz val="11"/>
        <color theme="1"/>
        <rFont val="Calibri"/>
        <family val="2"/>
      </rPr>
      <t xml:space="preserve">, </t>
    </r>
    <r>
      <rPr>
        <sz val="11"/>
        <color rgb="FFFF0000"/>
        <rFont val="Calibri"/>
        <family val="2"/>
      </rPr>
      <t>except GY 17/18</t>
    </r>
  </si>
  <si>
    <t>little capacity offered</t>
  </si>
  <si>
    <t>only GY 16/17 offered unbundled</t>
  </si>
  <si>
    <t>non-offer of any firm product in CY15 + GY15/16 (+ GY17/18)</t>
  </si>
  <si>
    <t>only interruptible offers for Ms &amp; Qs</t>
  </si>
  <si>
    <t xml:space="preserve">Petrzalka does not exist on TP, however the EIC is on TP, but for Baumgarten exit GCA; no technical firm
--&gt; maybe remove from NC CAM IP scope list? </t>
  </si>
  <si>
    <t>only  GY 16/17, 18/19, 29/30 were offered and fully booked</t>
  </si>
  <si>
    <r>
      <rPr>
        <sz val="11"/>
        <color theme="1"/>
        <rFont val="Calibri"/>
        <family val="2"/>
      </rPr>
      <t>only M-1-16 offered unbundled,</t>
    </r>
    <r>
      <rPr>
        <sz val="11"/>
        <color rgb="FFFF0000"/>
        <rFont val="Calibri"/>
        <family val="2"/>
      </rPr>
      <t xml:space="preserve"> no GYs/Qs</t>
    </r>
  </si>
  <si>
    <t>non-offer of Qs &amp; GYs 15-18</t>
  </si>
  <si>
    <t>no technical firm until 1.11.15; no bookings in 2015-17</t>
  </si>
  <si>
    <t>no bookings in 2015-17</t>
  </si>
  <si>
    <r>
      <t xml:space="preserve">all products offered unbundled, </t>
    </r>
    <r>
      <rPr>
        <sz val="11"/>
        <color rgb="FFFF0000"/>
        <rFont val="Calibri"/>
        <family val="2"/>
      </rPr>
      <t>except M-2-3; GY17/18</t>
    </r>
  </si>
  <si>
    <t>non-offer of any firm products for CY15, GY15/16, 17/18</t>
  </si>
  <si>
    <r>
      <t>all products offered bundled,</t>
    </r>
    <r>
      <rPr>
        <sz val="11"/>
        <color rgb="FFFF0000"/>
        <rFont val="Calibri"/>
        <family val="2"/>
      </rPr>
      <t xml:space="preserve"> but no M-6, GY17/18</t>
    </r>
  </si>
  <si>
    <r>
      <rPr>
        <sz val="11"/>
        <color rgb="FF00B050"/>
        <rFont val="Calibri"/>
        <family val="2"/>
      </rPr>
      <t>all Qs, most M offered,</t>
    </r>
    <r>
      <rPr>
        <sz val="11"/>
        <color rgb="FFFF0000"/>
        <rFont val="Calibri"/>
        <family val="2"/>
      </rPr>
      <t xml:space="preserve"> but no GY15/16-17/18</t>
    </r>
  </si>
  <si>
    <r>
      <t xml:space="preserve">all products offered unbundled, </t>
    </r>
    <r>
      <rPr>
        <sz val="11"/>
        <color rgb="FFFF0000"/>
        <rFont val="Calibri"/>
        <family val="2"/>
      </rPr>
      <t>but no M-2-3, no GY17/18</t>
    </r>
  </si>
  <si>
    <r>
      <t>only all Qs, GY26-30 and M-7 offered unbundled,</t>
    </r>
    <r>
      <rPr>
        <sz val="11"/>
        <color rgb="FFFF0000"/>
        <rFont val="Calibri"/>
        <family val="2"/>
      </rPr>
      <t xml:space="preserve"> but no GYs 15-18</t>
    </r>
  </si>
  <si>
    <r>
      <t xml:space="preserve">all products offered unbundled, </t>
    </r>
    <r>
      <rPr>
        <sz val="11"/>
        <color rgb="FFFF0000"/>
        <rFont val="Calibri"/>
        <family val="2"/>
      </rPr>
      <t>but GY 17/18 &amp; M-6-7-8 not offered</t>
    </r>
  </si>
  <si>
    <t>auction premia (2M) + non-offer of GY 17/18</t>
  </si>
  <si>
    <r>
      <t xml:space="preserve">Wardenburg </t>
    </r>
    <r>
      <rPr>
        <b/>
        <sz val="10"/>
        <color rgb="FFFF0000"/>
        <rFont val="Calibri"/>
        <family val="2"/>
        <scheme val="minor"/>
      </rPr>
      <t>RG</t>
    </r>
  </si>
  <si>
    <r>
      <t>only M-1-16 offered unbundled,</t>
    </r>
    <r>
      <rPr>
        <sz val="11"/>
        <color rgb="FFFF0000"/>
        <rFont val="Calibri"/>
        <family val="2"/>
      </rPr>
      <t xml:space="preserve"> no GYs/Qs</t>
    </r>
  </si>
  <si>
    <r>
      <t xml:space="preserve">all products offered unbundled, but </t>
    </r>
    <r>
      <rPr>
        <sz val="11"/>
        <color rgb="FFFF0000"/>
        <rFont val="Calibri"/>
        <family val="2"/>
      </rPr>
      <t>no GY 17/18, no M-2 until M-9</t>
    </r>
  </si>
  <si>
    <t>align name w/ TP &amp; Prisma; no firm technical until 1.11.15, no bookings</t>
  </si>
  <si>
    <t>no firm technical until 25.8.15; only 3 days booked</t>
  </si>
  <si>
    <r>
      <t xml:space="preserve">all products offered bundled/unbundled, </t>
    </r>
    <r>
      <rPr>
        <sz val="11"/>
        <color rgb="FFFF0000"/>
        <rFont val="Calibri"/>
        <family val="2"/>
      </rPr>
      <t>no GY 17/18</t>
    </r>
  </si>
  <si>
    <t>M-12-1 offered bundled, all products offered unbundled</t>
  </si>
  <si>
    <r>
      <t>M-1-16 offered bundled, all Ms and Qs offered unbundled,</t>
    </r>
    <r>
      <rPr>
        <sz val="11"/>
        <color rgb="FFFF0000"/>
        <rFont val="Calibri"/>
        <family val="2"/>
      </rPr>
      <t xml:space="preserve"> but no offer of GYs 15-18</t>
    </r>
  </si>
  <si>
    <t>all products offered unbundled, except M-6-7-8-12</t>
  </si>
  <si>
    <t>no firm technical/no firm available from 1.11.15 on, nothing booked at all, TP data correct?</t>
  </si>
  <si>
    <r>
      <t xml:space="preserve">all products offered bundled, </t>
    </r>
    <r>
      <rPr>
        <sz val="11"/>
        <color rgb="FFFF0000"/>
        <rFont val="Calibri"/>
        <family val="2"/>
      </rPr>
      <t>except M-6-7; GY17/18</t>
    </r>
  </si>
  <si>
    <t>auction premia (1M)</t>
  </si>
  <si>
    <t>EIC used in TP:  37Z000000006390S --&gt; update EIC in NC CAM list;
no available cap. means also no technical firm here!</t>
  </si>
  <si>
    <t>yes (18.+19.1.16)</t>
  </si>
  <si>
    <r>
      <rPr>
        <sz val="11"/>
        <color rgb="FF00B050"/>
        <rFont val="Calibri"/>
        <family val="2"/>
      </rPr>
      <t>all products offered bundled + unbundled</t>
    </r>
    <r>
      <rPr>
        <sz val="11"/>
        <color theme="1"/>
        <rFont val="Calibri"/>
        <family val="2"/>
      </rPr>
      <t xml:space="preserve">, </t>
    </r>
    <r>
      <rPr>
        <sz val="11"/>
        <color rgb="FFFF0000"/>
        <rFont val="Calibri"/>
        <family val="2"/>
      </rPr>
      <t>but no GY17/18, M-2-3 not offered bundled, M-7 not offered at all</t>
    </r>
  </si>
  <si>
    <r>
      <t xml:space="preserve">only M-7-8-9-11-12-1 offered unbundled, </t>
    </r>
    <r>
      <rPr>
        <sz val="11"/>
        <color rgb="FFFF0000"/>
        <rFont val="Calibri"/>
        <family val="2"/>
      </rPr>
      <t>no Qs, no GYs</t>
    </r>
  </si>
  <si>
    <r>
      <t xml:space="preserve">all products offered unbundled, </t>
    </r>
    <r>
      <rPr>
        <sz val="11"/>
        <color rgb="FFFF0000"/>
        <rFont val="Calibri"/>
        <family val="2"/>
      </rPr>
      <t>except M-7, GY17/18</t>
    </r>
  </si>
  <si>
    <r>
      <t xml:space="preserve">unbundled offers: all GY, </t>
    </r>
    <r>
      <rPr>
        <sz val="11"/>
        <color rgb="FFFF0000"/>
        <rFont val="Calibri"/>
        <family val="2"/>
      </rPr>
      <t xml:space="preserve">except GY15/16; </t>
    </r>
    <r>
      <rPr>
        <sz val="11"/>
        <color rgb="FF00B050"/>
        <rFont val="Calibri"/>
        <family val="2"/>
      </rPr>
      <t>bundled: all products offered</t>
    </r>
  </si>
  <si>
    <r>
      <t xml:space="preserve">unbundled: GY16-17 was offered; bundled: all Qs, Ms and GY15/16 were offered, </t>
    </r>
    <r>
      <rPr>
        <sz val="11"/>
        <color rgb="FFFF0000"/>
        <rFont val="Calibri"/>
        <family val="2"/>
      </rPr>
      <t>no GY17/18</t>
    </r>
  </si>
  <si>
    <r>
      <t xml:space="preserve">all products offered unbundled, </t>
    </r>
    <r>
      <rPr>
        <sz val="11"/>
        <color rgb="FFFF0000"/>
        <rFont val="Calibri"/>
        <family val="2"/>
      </rPr>
      <t>except M-8-9 and GY 17/18</t>
    </r>
  </si>
  <si>
    <t>all products offered unbundled bFZK</t>
  </si>
  <si>
    <r>
      <t xml:space="preserve">M-2-3-4-5-6-7 and GY15/16  + 16/17 offered unbundled, </t>
    </r>
    <r>
      <rPr>
        <sz val="11"/>
        <color rgb="FFFF0000"/>
        <rFont val="Calibri"/>
        <family val="2"/>
      </rPr>
      <t>no Qs, no GY17/18</t>
    </r>
  </si>
  <si>
    <r>
      <t xml:space="preserve">only M-1-16 offered unbundled bFZK, </t>
    </r>
    <r>
      <rPr>
        <sz val="11"/>
        <color rgb="FFFF0000"/>
        <rFont val="Calibri"/>
        <family val="2"/>
      </rPr>
      <t>no GYs/Qs</t>
    </r>
  </si>
  <si>
    <t>non-offer of GYs 15-18, no Qs</t>
  </si>
  <si>
    <r>
      <t>all products offered bundled,</t>
    </r>
    <r>
      <rPr>
        <sz val="11"/>
        <color rgb="FFFF0000"/>
        <rFont val="Calibri"/>
        <family val="2"/>
      </rPr>
      <t xml:space="preserve"> no GY17/18</t>
    </r>
  </si>
  <si>
    <r>
      <t xml:space="preserve">all Qs &amp; Ms offered bundled (GY15/16 + 16/17 offered unbundled), </t>
    </r>
    <r>
      <rPr>
        <sz val="11"/>
        <color rgb="FFFF0000"/>
        <rFont val="Calibri"/>
        <family val="2"/>
      </rPr>
      <t>no GY17/18</t>
    </r>
  </si>
  <si>
    <t>little capacity offered 15/16 + 16/17</t>
  </si>
  <si>
    <r>
      <rPr>
        <sz val="11"/>
        <color rgb="FF00B050"/>
        <rFont val="Calibri"/>
        <family val="2"/>
      </rPr>
      <t xml:space="preserve">all products offered bundled, </t>
    </r>
    <r>
      <rPr>
        <sz val="11"/>
        <color rgb="FFFF0000"/>
        <rFont val="Calibri"/>
        <family val="2"/>
      </rPr>
      <t>except M-7, GY17/18</t>
    </r>
  </si>
  <si>
    <r>
      <rPr>
        <sz val="11"/>
        <color rgb="FF00B050"/>
        <rFont val="Calibri"/>
        <family val="2"/>
      </rPr>
      <t xml:space="preserve">all products offered bundled, some unbundled, no </t>
    </r>
    <r>
      <rPr>
        <sz val="11"/>
        <color rgb="FFFF0000"/>
        <rFont val="Calibri"/>
        <family val="2"/>
      </rPr>
      <t>M-5-7-8, no GY17/18</t>
    </r>
  </si>
  <si>
    <r>
      <t>only M-10-11-12-1 offered unbundled,</t>
    </r>
    <r>
      <rPr>
        <sz val="11"/>
        <color rgb="FFFF0000"/>
        <rFont val="Calibri"/>
        <family val="2"/>
      </rPr>
      <t xml:space="preserve"> no Qs, no Gys</t>
    </r>
  </si>
  <si>
    <t>yes (6days: 14./15.9. + 17./18./25./26.10.)</t>
  </si>
  <si>
    <r>
      <t xml:space="preserve">all Qs, M-5-6-7-8-9 offered unbundled (DZK), </t>
    </r>
    <r>
      <rPr>
        <sz val="11"/>
        <color rgb="FFFF0000"/>
        <rFont val="Calibri"/>
        <family val="2"/>
      </rPr>
      <t>no GYs 15-18</t>
    </r>
  </si>
  <si>
    <r>
      <t xml:space="preserve">all products offered unbundled, DZK, </t>
    </r>
    <r>
      <rPr>
        <sz val="11"/>
        <color rgb="FFFF0000"/>
        <rFont val="Calibri"/>
        <family val="2"/>
      </rPr>
      <t>except GY17/18</t>
    </r>
  </si>
  <si>
    <t>yes (23.-25.4.15 + 26.-28.5.15)</t>
  </si>
  <si>
    <t>non-offer of any firm capacity at BP</t>
  </si>
  <si>
    <t>all products offered unbundled, BZK</t>
  </si>
  <si>
    <r>
      <t xml:space="preserve">M-12-1 offered bundled,  </t>
    </r>
    <r>
      <rPr>
        <sz val="11"/>
        <color rgb="FFFF0000"/>
        <rFont val="Calibri"/>
        <family val="2"/>
      </rPr>
      <t>no Qs, no GYs15-18</t>
    </r>
  </si>
  <si>
    <r>
      <t xml:space="preserve">M-4-6-9-10-11-12-1 offered bundled, M-5-7-8 offered unbundled, </t>
    </r>
    <r>
      <rPr>
        <sz val="11"/>
        <color rgb="FFFF0000"/>
        <rFont val="Calibri"/>
        <family val="2"/>
      </rPr>
      <t>no Qs, no GYs</t>
    </r>
  </si>
  <si>
    <t>all products offered bundled, M-12-1 offered unbundled as well</t>
  </si>
  <si>
    <r>
      <t xml:space="preserve">all Qs and Ms offered unbundled, except M-7, little offer for GY15/16; </t>
    </r>
    <r>
      <rPr>
        <sz val="11"/>
        <color rgb="FFFF0000"/>
        <rFont val="Calibri"/>
        <family val="2"/>
      </rPr>
      <t>no offer of GYs 16-18</t>
    </r>
  </si>
  <si>
    <t>yes (11./12.8.15)</t>
  </si>
  <si>
    <r>
      <t xml:space="preserve">all products offered unbundled, </t>
    </r>
    <r>
      <rPr>
        <sz val="11"/>
        <color rgb="FFFF0000"/>
        <rFont val="Calibri"/>
        <family val="2"/>
      </rPr>
      <t>except M-3, GY17/18</t>
    </r>
  </si>
  <si>
    <r>
      <t xml:space="preserve">M-2...9 offered bundled, </t>
    </r>
    <r>
      <rPr>
        <sz val="11"/>
        <color rgb="FFFF0000"/>
        <rFont val="Calibri"/>
        <family val="2"/>
      </rPr>
      <t>no Qs, no GYs</t>
    </r>
  </si>
  <si>
    <t>only little capacity booked</t>
  </si>
  <si>
    <r>
      <t xml:space="preserve">all products offered unbundled, </t>
    </r>
    <r>
      <rPr>
        <sz val="11"/>
        <color rgb="FFFF0000"/>
        <rFont val="Calibri"/>
        <family val="2"/>
      </rPr>
      <t>except M-2-3, GY17/18</t>
    </r>
  </si>
  <si>
    <r>
      <t xml:space="preserve">all products offered unbundled FZK_C, </t>
    </r>
    <r>
      <rPr>
        <sz val="11"/>
        <color rgb="FFFF0000"/>
        <rFont val="Calibri"/>
        <family val="2"/>
      </rPr>
      <t>except M-12-1</t>
    </r>
  </si>
  <si>
    <r>
      <t xml:space="preserve">all products offered as bundled, </t>
    </r>
    <r>
      <rPr>
        <sz val="11"/>
        <color rgb="FFFF0000"/>
        <rFont val="Calibri"/>
        <family val="2"/>
      </rPr>
      <t>except M-5-9-10, no GY17/18</t>
    </r>
  </si>
  <si>
    <r>
      <t xml:space="preserve">all products offered as bundled, </t>
    </r>
    <r>
      <rPr>
        <sz val="11"/>
        <color rgb="FFFF0000"/>
        <rFont val="Calibri"/>
        <family val="2"/>
      </rPr>
      <t>except M-5-7-9-10, no GY17/18</t>
    </r>
  </si>
  <si>
    <t>This IP side is no longer CAM relevant - check whether to delete from CAM scope list</t>
  </si>
  <si>
    <t>21X-DE-??????????</t>
  </si>
  <si>
    <t>new point added (comment from CAM IM survey); BAY-700069-8002-2; no firm technical</t>
  </si>
  <si>
    <r>
      <rPr>
        <sz val="11"/>
        <color rgb="FFFF0000"/>
        <rFont val="Calibri"/>
        <family val="2"/>
      </rPr>
      <t xml:space="preserve">excluded capacity from TPA; </t>
    </r>
    <r>
      <rPr>
        <sz val="11"/>
        <color theme="1"/>
        <rFont val="Calibri"/>
        <family val="2"/>
      </rPr>
      <t xml:space="preserve">
TP data shown is the same as above (...242V), only regulated part is shown</t>
    </r>
  </si>
  <si>
    <r>
      <t xml:space="preserve">Opal (DE)/Brandov Opal (CZ) </t>
    </r>
    <r>
      <rPr>
        <b/>
        <sz val="10"/>
        <color rgb="FFFF0000"/>
        <rFont val="Calibri"/>
        <family val="2"/>
        <scheme val="minor"/>
      </rPr>
      <t>(exempted?)</t>
    </r>
  </si>
  <si>
    <r>
      <rPr>
        <sz val="11"/>
        <color rgb="FF00B050"/>
        <rFont val="Calibri"/>
        <family val="2"/>
      </rPr>
      <t>all products offered bundled</t>
    </r>
    <r>
      <rPr>
        <sz val="11"/>
        <color rgb="FFFF0000"/>
        <rFont val="Calibri"/>
        <family val="2"/>
      </rPr>
      <t>, but no GY are offered (1 M offered unbundled)</t>
    </r>
  </si>
  <si>
    <r>
      <rPr>
        <sz val="11"/>
        <color rgb="FF00B050"/>
        <rFont val="Calibri"/>
        <family val="2"/>
      </rPr>
      <t>all products offered bundled,</t>
    </r>
    <r>
      <rPr>
        <sz val="11"/>
        <color rgb="FFFF0000"/>
        <rFont val="Calibri"/>
        <family val="2"/>
      </rPr>
      <t xml:space="preserve"> but no GY are offered (1 M offered unbundled)</t>
    </r>
  </si>
  <si>
    <r>
      <rPr>
        <sz val="11"/>
        <color rgb="FF00B050"/>
        <rFont val="Calibri"/>
        <family val="2"/>
      </rPr>
      <t>all Qs, M-10-11-12-1 offered bundled</t>
    </r>
    <r>
      <rPr>
        <sz val="11"/>
        <color rgb="FFFF0000"/>
        <rFont val="Calibri"/>
        <family val="2"/>
      </rPr>
      <t>, but no GYs offered</t>
    </r>
  </si>
  <si>
    <r>
      <rPr>
        <sz val="11"/>
        <color rgb="FF00B050"/>
        <rFont val="Calibri"/>
        <family val="2"/>
      </rPr>
      <t>all Ms/Qs offered bundled,</t>
    </r>
    <r>
      <rPr>
        <sz val="11"/>
        <color theme="1"/>
        <rFont val="Calibri"/>
        <family val="2"/>
      </rPr>
      <t xml:space="preserve"> </t>
    </r>
    <r>
      <rPr>
        <sz val="11"/>
        <color rgb="FFFF0000"/>
        <rFont val="Calibri"/>
        <family val="2"/>
      </rPr>
      <t>but no GYs</t>
    </r>
  </si>
  <si>
    <r>
      <t xml:space="preserve">Blaregnies </t>
    </r>
    <r>
      <rPr>
        <b/>
        <sz val="10"/>
        <color rgb="FFFF0000"/>
        <rFont val="Calibri"/>
        <family val="2"/>
        <scheme val="minor"/>
      </rPr>
      <t>Troll</t>
    </r>
    <r>
      <rPr>
        <b/>
        <sz val="10"/>
        <rFont val="Calibri"/>
        <family val="2"/>
        <scheme val="minor"/>
      </rPr>
      <t xml:space="preserve"> (BE) / Taisnières (H) (FR) </t>
    </r>
    <r>
      <rPr>
        <b/>
        <strike/>
        <sz val="10"/>
        <color rgb="FFFF0000"/>
        <rFont val="Calibri"/>
        <family val="2"/>
        <scheme val="minor"/>
      </rPr>
      <t>(Segeo/Troll)</t>
    </r>
  </si>
  <si>
    <r>
      <t xml:space="preserve">Blaregnies </t>
    </r>
    <r>
      <rPr>
        <b/>
        <sz val="10"/>
        <color rgb="FFFF0000"/>
        <rFont val="Calibri"/>
        <family val="2"/>
        <scheme val="minor"/>
      </rPr>
      <t>L</t>
    </r>
    <r>
      <rPr>
        <b/>
        <sz val="10"/>
        <rFont val="Calibri"/>
        <family val="2"/>
        <scheme val="minor"/>
      </rPr>
      <t xml:space="preserve"> (BE) / Taisnières (L) (FR)</t>
    </r>
  </si>
  <si>
    <t xml:space="preserve">new point added (comment from CAM IM survey); </t>
  </si>
  <si>
    <t>all products offered as bundled backhaul capacity</t>
  </si>
  <si>
    <t>M-12-1 offered as unbundled backhaul</t>
  </si>
  <si>
    <t>new point added (comment from CAM IM survey); no data on TP</t>
  </si>
  <si>
    <t>DESFA proposes to delete that IP side (CAM IM survey)</t>
  </si>
  <si>
    <t>Eustream uses EIC: 21Y---A001A023-Y (comment from CAM IM survey)</t>
  </si>
  <si>
    <t>no different info on TP as above (exit eustream to GCA), Eustream uses EIC: 21Y---A001A023-Y (comment from CAM IM survey)</t>
  </si>
  <si>
    <r>
      <rPr>
        <sz val="11"/>
        <color theme="1"/>
        <rFont val="Calibri"/>
        <family val="2"/>
      </rPr>
      <t>same TP info as above;</t>
    </r>
    <r>
      <rPr>
        <sz val="11"/>
        <color rgb="FFFF0000"/>
        <rFont val="Calibri"/>
        <family val="2"/>
      </rPr>
      <t xml:space="preserve"> Eustream uses EIC: 21Y---A001A023-Y (comment from CAM IM survey)</t>
    </r>
  </si>
  <si>
    <r>
      <t>Petrzalka not on TP, but EIC = Baumgarten entry eustream (firm is available from M-12-15 on)
This IP side (name) does not exist on the TP [According to eustream this point is included in their data publication at Baumgarten - is that correct?] According to E-Control, it is a DSO on the SK side (and not the eustream TSO) -</t>
    </r>
    <r>
      <rPr>
        <b/>
        <sz val="11"/>
        <color rgb="FFFF0000"/>
        <rFont val="Calibri"/>
        <family val="2"/>
      </rPr>
      <t>-&gt; should this IP side be removed from the CAM scope list?
Eustream comment on NC CAM IM survey: Petržalka is odd (incl. in IP Baumgarten)</t>
    </r>
  </si>
  <si>
    <t>no data on TP - IP is not in operation (BG comment in NC CAM IM survey)</t>
  </si>
  <si>
    <t>does not exist on TP - derogation</t>
  </si>
  <si>
    <t>no data on TP - derogation</t>
  </si>
  <si>
    <t>IP is not in operation (BG comment in NC CAM IM survey)</t>
  </si>
  <si>
    <t xml:space="preserve">Basis: NC CAM IP scope list 10/2015 (disaggregated, as used for CAM/CMP IMR) 
--&gt; Note the updates of the CAM IP scope list from CAM IMR survey 04/2016 (marked in red &amp; see remarks) </t>
  </si>
  <si>
    <t>new IP side, added by GNI (CAM IMR survey); interruptible reverse point? On TP: technical firm, but no data on availability/bookings, only very few interruptible bookings</t>
  </si>
  <si>
    <t>no offers on BP</t>
  </si>
  <si>
    <t>on GTS side, this is the same as "Zevenaar (NL) / Elten (DE)" exit;  however, availabilities of bundles are different</t>
  </si>
  <si>
    <t xml:space="preserve">no firm technical; on GTS side, this is the same as "Zevenaar (NL) / Elten (DE)" entry; </t>
  </si>
  <si>
    <t>not active (according to a comment from GTS/ACM in CAM IM survey), but products are offered!</t>
  </si>
  <si>
    <t>comment from GTS/ACM (CAM IM survey): merged with Emden EPT; does not exist anymore --&gt; delete from list (?)</t>
  </si>
  <si>
    <t>no firm technical from 1.4.16 on, but all products offered; 
Comment from GazSystem im CAM IM survey: Grid Connection Point GAZ-SYSTEM/ONTRAS (GCP GAZ-SYSTEM/ONTRAS ) EIC 21Z000000000456C, joined Gubin, Kamminke and Lasów IP is being planned to established from 1 April 2016. Since July 2016 physical revers flows throw Lasów IP is planned to be offered.</t>
  </si>
  <si>
    <t>no firm technical from 1.4.16 on; 
Comment from GazSystem im CAM IM survey: Grid Connection Point GAZ-SYSTEM/ONTRAS (GCP GAZ-SYSTEM/ONTRAS ) EIC 21Z000000000456C, joined Gubin, Kamminke and Lasów IP is being planned to established from 1 April 2016.</t>
  </si>
  <si>
    <t>Comment from GazSystem im CAM IM survey: Grid Connection Point GAZ-SYSTEM/ONTRAS (GCP GAZ-SYSTEM/ONTRAS ) EIC 21Z000000000456C, joined Gubin, Kamminke and Lasów IP is being planned to established from 1 April 2016.</t>
  </si>
  <si>
    <t>new IP side, added by Ofgem (CAM IMR survey); interruptible reverse point; 
IP side does not exist on TP</t>
  </si>
  <si>
    <t>IP side does not exist on TP</t>
  </si>
  <si>
    <t>new IP side added for commercial reverse flow service, added by Ofgem (CAM IMR survey); interruptible reverse point; 
IP side does not exist on TP</t>
  </si>
  <si>
    <t>new IP side added for commercial reverse flow service, added by Ofgem (CAM IMR survey); interruptible reverse point; no technical firm</t>
  </si>
  <si>
    <r>
      <t>Negru Voda II</t>
    </r>
    <r>
      <rPr>
        <b/>
        <strike/>
        <sz val="10"/>
        <color rgb="FFFF0000"/>
        <rFont val="Calibri"/>
        <family val="2"/>
        <scheme val="minor"/>
      </rPr>
      <t>, III</t>
    </r>
    <r>
      <rPr>
        <b/>
        <sz val="10"/>
        <rFont val="Calibri"/>
        <family val="2"/>
        <scheme val="minor"/>
      </rPr>
      <t xml:space="preserve"> (RO) / Kardam (BG)</t>
    </r>
  </si>
  <si>
    <r>
      <t xml:space="preserve">Negru Voda </t>
    </r>
    <r>
      <rPr>
        <b/>
        <strike/>
        <sz val="10"/>
        <color rgb="FFFF0000"/>
        <rFont val="Calibri"/>
        <family val="2"/>
        <scheme val="minor"/>
      </rPr>
      <t xml:space="preserve">II, </t>
    </r>
    <r>
      <rPr>
        <b/>
        <sz val="10"/>
        <rFont val="Calibri"/>
        <family val="2"/>
        <scheme val="minor"/>
      </rPr>
      <t>III (RO) / Kardam (BG)</t>
    </r>
  </si>
  <si>
    <t>comment from Transgaz (NC CAM IMR survey): Negru Voda II and III are two different Ips, identified with two different EIC. (III --&gt; ...3030)</t>
  </si>
  <si>
    <t>comment from Transgaz (NC CAM IMR survey): Negru Voda II and III are two different Ips, identified with two different EIC. (II --&gt; ...3022)</t>
  </si>
  <si>
    <t>change of name (according to GCA proposal in CAM IMR survey)</t>
  </si>
  <si>
    <r>
      <t xml:space="preserve">Überackern ABG </t>
    </r>
    <r>
      <rPr>
        <b/>
        <strike/>
        <sz val="10"/>
        <color rgb="FFFF0000"/>
        <rFont val="Calibri"/>
        <family val="2"/>
        <scheme val="minor"/>
      </rPr>
      <t>(AT)</t>
    </r>
  </si>
  <si>
    <r>
      <t xml:space="preserve">Überackern SUDAL (AT) </t>
    </r>
    <r>
      <rPr>
        <b/>
        <strike/>
        <sz val="10"/>
        <color rgb="FFFF0000"/>
        <rFont val="Calibri"/>
        <family val="2"/>
        <scheme val="minor"/>
      </rPr>
      <t>/ Burghausen (DE) (2)</t>
    </r>
  </si>
  <si>
    <t>The same (data) as Überackern AGB (AT) Exit GCA (keep the double in NC CAM IP scope list for different bundles?), only as one IP side on TP</t>
  </si>
  <si>
    <r>
      <rPr>
        <b/>
        <strike/>
        <sz val="10"/>
        <color rgb="FFFF0000"/>
        <rFont val="Calibri"/>
        <family val="2"/>
        <scheme val="minor"/>
      </rPr>
      <t xml:space="preserve">21Z0000000000600
</t>
    </r>
    <r>
      <rPr>
        <b/>
        <sz val="10"/>
        <color rgb="FFFF0000"/>
        <rFont val="Calibri"/>
        <family val="2"/>
        <scheme val="minor"/>
      </rPr>
      <t>21Z000000000163R</t>
    </r>
  </si>
  <si>
    <t xml:space="preserve">change of name &amp; EIC (according to GCA proposal in CAM IMR survey)
</t>
  </si>
  <si>
    <r>
      <t>Überackern ABG</t>
    </r>
    <r>
      <rPr>
        <b/>
        <strike/>
        <sz val="10"/>
        <color rgb="FFFF0000"/>
        <rFont val="Calibri"/>
        <family val="2"/>
        <scheme val="minor"/>
      </rPr>
      <t xml:space="preserve"> (AT)</t>
    </r>
  </si>
  <si>
    <t>only one IP side for GCA entry on TP (...161Y does not exist for GCA side) --&gt; same data as below (...001G)
(keep the double in NC CAM IP scope list for different bundles?)</t>
  </si>
  <si>
    <t>only one IP side for GCA exit on TP (...161Y does not exist for GCA side) --&gt; same data as below (...001G)
(keep the double in NC CAM IP scope list for different bundles?)</t>
  </si>
  <si>
    <r>
      <rPr>
        <b/>
        <strike/>
        <sz val="10"/>
        <color rgb="FFFF0000"/>
        <rFont val="Calibri"/>
        <family val="2"/>
        <scheme val="minor"/>
      </rPr>
      <t>21Z0000000003030</t>
    </r>
    <r>
      <rPr>
        <b/>
        <sz val="10"/>
        <color rgb="FFFF0000"/>
        <rFont val="Calibri"/>
        <family val="2"/>
        <scheme val="minor"/>
      </rPr>
      <t xml:space="preserve">
21Z000000000160X</t>
    </r>
  </si>
  <si>
    <t>change of EIC code on BG side: new code: 21Z000000000160X on TP (for BG it is the same IP side as below) 
(but still keep the double for future bundles of BG with II and BG with III?)</t>
  </si>
  <si>
    <r>
      <rPr>
        <b/>
        <strike/>
        <sz val="10"/>
        <color rgb="FFFF0000"/>
        <rFont val="Calibri"/>
        <family val="2"/>
        <scheme val="minor"/>
      </rPr>
      <t>21Z0000000003022</t>
    </r>
    <r>
      <rPr>
        <b/>
        <sz val="10"/>
        <color rgb="FFFF0000"/>
        <rFont val="Calibri"/>
        <family val="2"/>
        <scheme val="minor"/>
      </rPr>
      <t xml:space="preserve">
21Z000000000160X</t>
    </r>
  </si>
  <si>
    <t>changed EIC code to 21Z000000000160X (as on TP); the same as above (for BG side, it is just one IP side); but still keep the double for future bundles of BG with II and BG with III?</t>
  </si>
  <si>
    <t>21Z0000000000600
21Y---A001A023-Y</t>
  </si>
  <si>
    <t>Eustream uses EIC: 21Y---A001A023-Y (comment from CAM IM survey)
double with above IP side (same data used as above as it is only one IP side for eustream); but still keep the double for possible bundles (WAG/GCA)?</t>
  </si>
  <si>
    <t>21Z000000000164P
21Y---A001A023-Y</t>
  </si>
  <si>
    <t>21Z000000000163R
21Y---A001A023-Y</t>
  </si>
  <si>
    <t xml:space="preserve">21Z000000000164P
21Y---A001A023-Y </t>
  </si>
  <si>
    <t>cross-border (VIP)</t>
  </si>
  <si>
    <t>New IP side added; IZT (UK) / IZT-ZTP (BE)</t>
  </si>
  <si>
    <t xml:space="preserve">If no yearly AND no quarterly product is offered in at least one of the CY 15/16/17, how many months are offered firm?
[0, 1, 2, 3,4, m]
m = multiple
'm' is also used, when (all) other products (Qs/GYs) are offered
</t>
  </si>
  <si>
    <t>(If no firm was offered in 2015, ) was at least interr. cap. offered in 2015?
[yes/no]
[if number = number of month offered]</t>
  </si>
  <si>
    <t>Comments on secondary cap. trading data</t>
  </si>
  <si>
    <r>
      <t xml:space="preserve">only M-12-1 offered, </t>
    </r>
    <r>
      <rPr>
        <sz val="11"/>
        <color rgb="FFFF0000"/>
        <rFont val="Calibri"/>
        <family val="2"/>
      </rPr>
      <t>no GYs/Qs</t>
    </r>
  </si>
  <si>
    <t>non-offer of firm capacity at BP</t>
  </si>
  <si>
    <t>Booking Platform (BP)</t>
  </si>
  <si>
    <t>non-offer of any capacity at BP + no cap. available</t>
  </si>
  <si>
    <t>non-offer of any capacity at BP + no data on TP</t>
  </si>
  <si>
    <t>non-offer of any capacity at BP + no cap. available in 2015-16</t>
  </si>
  <si>
    <t>non-offer of GY15/16</t>
  </si>
  <si>
    <t>non-offer for 2015</t>
  </si>
  <si>
    <r>
      <rPr>
        <b/>
        <strike/>
        <sz val="10"/>
        <color rgb="FFFF0000"/>
        <rFont val="Calibri"/>
        <family val="2"/>
        <scheme val="minor"/>
      </rPr>
      <t>21Z0000000000244</t>
    </r>
    <r>
      <rPr>
        <b/>
        <sz val="10"/>
        <color rgb="FFFF0000"/>
        <rFont val="Calibri"/>
        <family val="2"/>
        <scheme val="minor"/>
      </rPr>
      <t xml:space="preserve">
21Z0000000000236</t>
    </r>
  </si>
  <si>
    <t>EIC code is not on TP;  ...236 is used on TP; same data as below (but keep double, in case of bundles with different DE TSOs)</t>
  </si>
  <si>
    <t>IP type</t>
  </si>
  <si>
    <t>no firm offers (only 2 M unbundled, interruptible)</t>
  </si>
  <si>
    <t>? VR ?</t>
  </si>
  <si>
    <t>Unavailable Capacity for which product(s)?
 none means: "Currently firm products with a duration of one month or longer are offered on this point in the regular allocation process." or n/a</t>
  </si>
  <si>
    <r>
      <t xml:space="preserve">Has capacity been offered / requested / traded on the secondary market </t>
    </r>
    <r>
      <rPr>
        <b/>
        <u/>
        <sz val="11"/>
        <color rgb="FFFF0000"/>
        <rFont val="Calibri"/>
        <family val="2"/>
      </rPr>
      <t>in 2015</t>
    </r>
    <r>
      <rPr>
        <b/>
        <sz val="11"/>
        <rFont val="Calibri"/>
        <family val="2"/>
      </rPr>
      <t xml:space="preserve"> (for products usable in </t>
    </r>
    <r>
      <rPr>
        <b/>
        <sz val="11"/>
        <color rgb="FF00B050"/>
        <rFont val="Calibri"/>
        <family val="2"/>
      </rPr>
      <t>2015-17/18</t>
    </r>
    <r>
      <rPr>
        <b/>
        <sz val="11"/>
        <rFont val="Calibri"/>
        <family val="2"/>
      </rPr>
      <t xml:space="preserve">)? 
If yes, please specify
</t>
    </r>
    <r>
      <rPr>
        <b/>
        <sz val="11"/>
        <color rgb="FFFF0000"/>
        <rFont val="Calibri"/>
        <family val="2"/>
      </rPr>
      <t>O - for Offer,
R - for (unfulfilled) Request,
T - successful Trade</t>
    </r>
    <r>
      <rPr>
        <b/>
        <sz val="11"/>
        <rFont val="Calibri"/>
        <family val="2"/>
      </rPr>
      <t xml:space="preserve">
 for each individual item
</t>
    </r>
  </si>
  <si>
    <r>
      <t xml:space="preserve">How much capacity?
</t>
    </r>
    <r>
      <rPr>
        <b/>
        <sz val="11"/>
        <color rgb="FFFF0000"/>
        <rFont val="Calibri"/>
        <family val="2"/>
      </rPr>
      <t xml:space="preserve">
[kWh/d]</t>
    </r>
    <r>
      <rPr>
        <b/>
        <sz val="11"/>
        <rFont val="Calibri"/>
        <family val="2"/>
      </rPr>
      <t xml:space="preserve">
</t>
    </r>
    <r>
      <rPr>
        <b/>
        <sz val="11"/>
        <color rgb="FFFF0000"/>
        <rFont val="Calibri"/>
        <family val="2"/>
      </rPr>
      <t xml:space="preserve">
[aggregated for each specified product type, if occuring more than once]</t>
    </r>
    <r>
      <rPr>
        <b/>
        <sz val="11"/>
        <rFont val="Calibri"/>
        <family val="2"/>
      </rPr>
      <t xml:space="preserve">
</t>
    </r>
  </si>
  <si>
    <r>
      <t xml:space="preserve">At which venue?
</t>
    </r>
    <r>
      <rPr>
        <b/>
        <sz val="11"/>
        <color rgb="FF7030A0"/>
        <rFont val="Calibri"/>
        <family val="2"/>
      </rPr>
      <t>[e.g. PRISMA secondary, OTC, TSO bulletin board, other (please specify)]</t>
    </r>
  </si>
  <si>
    <t>Further TSO remarks on congestion / data / proposed changes to IP list etc.</t>
  </si>
  <si>
    <r>
      <t xml:space="preserve">If yes, which products (&gt;= 1 month) and how often?
</t>
    </r>
    <r>
      <rPr>
        <b/>
        <sz val="11"/>
        <color rgb="FF7030A0"/>
        <rFont val="Calibri"/>
        <family val="2"/>
      </rPr>
      <t xml:space="preserve"> [for example: 
1x M-12-15 (b);
3x Q-1-16 (ub); 
2x GY-15/16 (ub);
5x OTHER [please specify]
</t>
    </r>
    <r>
      <rPr>
        <b/>
        <sz val="11"/>
        <color rgb="FFFF0000"/>
        <rFont val="Calibri"/>
        <family val="2"/>
      </rPr>
      <t>M - Month
Q - Quarter
GY - Gas Year
OTHER - non-standard (specify)
b - bundled, ub - unbundled</t>
    </r>
  </si>
  <si>
    <t>congested</t>
  </si>
  <si>
    <t>non-congested</t>
  </si>
  <si>
    <t>total</t>
  </si>
  <si>
    <t>IP side</t>
  </si>
  <si>
    <t>with 3rd country</t>
  </si>
  <si>
    <t>non-offer</t>
  </si>
  <si>
    <t>reasons for congestion</t>
  </si>
  <si>
    <t>auction premia</t>
  </si>
  <si>
    <t>no technical firm (but according to ENTSOG map - bidirectional IP)</t>
  </si>
  <si>
    <t>EDK only offers 1 year ahead, as there is no demand for longer term auctions in Denmark / GY 16/17 offered in 3/16</t>
  </si>
  <si>
    <t>offer only 1 GY ahead (GY16/17 only offered in 3/16)</t>
  </si>
  <si>
    <t>no offer beyond GY15/16 (GY16/17 only offered in 3/16)</t>
  </si>
  <si>
    <t>no (but only 1 GY ahead is offered)</t>
  </si>
  <si>
    <t>VR? (corresponding entry GTS doesn't have firm technical)</t>
  </si>
  <si>
    <t>O - 526, T- 442</t>
  </si>
  <si>
    <t>Any duration accepted from one gas hour to mutliple years. Trades were for unbundled capacity.</t>
  </si>
  <si>
    <t>T- 139207493 kWh/h</t>
  </si>
  <si>
    <t>bilateral</t>
  </si>
  <si>
    <t xml:space="preserve">LT UIOLI
"0" at all IPs
</t>
  </si>
  <si>
    <t>CMP capacity made available [average cap. made available in 2015 for use in 2015 in kWh/d] via</t>
  </si>
  <si>
    <t>Has capacity be made available through CMPs after all?</t>
  </si>
  <si>
    <t>BL</t>
  </si>
  <si>
    <t>Sum of OS times days</t>
  </si>
  <si>
    <t>Sum of DA times days</t>
  </si>
  <si>
    <t>Sum of SUR times days</t>
  </si>
  <si>
    <t>AVG of CMA via OS (SUM of "OS x days" / 365 days)</t>
  </si>
  <si>
    <t>AVG of CMA via FDA UIOLI (SUM of "OS x days" / 365 days)</t>
  </si>
  <si>
    <t>AVG of CMA via Surrender (SUM of "OS x days" / 365 days)</t>
  </si>
  <si>
    <t>AT/DE</t>
  </si>
  <si>
    <t>Oberkappel (GRTgaz D) exit GRTgaz Deutschland</t>
  </si>
  <si>
    <t>Oberkappel entry Gas Connect Austria</t>
  </si>
  <si>
    <t>Überackern SUDAL (AT) / Überackern 2 (DE) entry Gas Connect Austria</t>
  </si>
  <si>
    <t>Überackern SUDAL (AT) / Überackern 2 (DE) exit bayernets</t>
  </si>
  <si>
    <t>AT/SK</t>
  </si>
  <si>
    <t>Baumgarten (Gas Connect Austria) entry Gas Connect Austria</t>
  </si>
  <si>
    <t>Baumgarten (TAG) entry TAG</t>
  </si>
  <si>
    <t>Baumgarten (WAG) entry Gas Connect Austria</t>
  </si>
  <si>
    <t>BE/DE</t>
  </si>
  <si>
    <t>Eynatten 1 (BE) // Lichtenbusch / Raeren (DE) exit GASCADE Gastransport</t>
  </si>
  <si>
    <t>BE/NL</t>
  </si>
  <si>
    <t>Hilvarenbeek exit GTS</t>
  </si>
  <si>
    <t>'s Gravenvoeren Dilsen (BE) // 's Gravenvoeren/Obbicht (NL) exit GTS</t>
  </si>
  <si>
    <t>Zandvliet H-gas exit GTS</t>
  </si>
  <si>
    <t>Zelzate exit GTS</t>
  </si>
  <si>
    <t>CZ/DE</t>
  </si>
  <si>
    <t>Hora Svaté Kateřiny (CZ) / Deutschneudorf (Sayda) (DE) exit ONTRAS</t>
  </si>
  <si>
    <t>Olbernhau (DE) / Hora Svaté Kateřiny (CZ) exit GASCADE Gastransport</t>
  </si>
  <si>
    <t>Broichweiden Süd exit GASCADE Gastransport</t>
  </si>
  <si>
    <t xml:space="preserve">Bunder-Tief exit Gasunie Deutschland </t>
  </si>
  <si>
    <t xml:space="preserve">Emsbüren-Berge entry Gasunie Deutschland </t>
  </si>
  <si>
    <t>Emsbüren-Berge entry Thyssengas</t>
  </si>
  <si>
    <t xml:space="preserve">Emsbüren-Berge exit Gasunie Deutschland </t>
  </si>
  <si>
    <t>Gernsheim entry GRTgaz Deutschland</t>
  </si>
  <si>
    <t>Gernsheim exit GASCADE Gastransport</t>
  </si>
  <si>
    <t>Gernsheim exit GRTgaz Deutschland</t>
  </si>
  <si>
    <t>Kienbaum exit GASCADE Gastransport</t>
  </si>
  <si>
    <t>Lampertheim I exit GASCADE Gastransport</t>
  </si>
  <si>
    <t>Lampertheim IV exit GASCADE Gastransport</t>
  </si>
  <si>
    <t>Steinitz entry ONTRAS</t>
  </si>
  <si>
    <t>Steinitz exit ONTRAS</t>
  </si>
  <si>
    <t xml:space="preserve">Wardenburg RG entry Gasunie Deutschland </t>
  </si>
  <si>
    <t xml:space="preserve">Zone L-Gas GUD/OGE entry Gasunie Deutschland </t>
  </si>
  <si>
    <t xml:space="preserve">Zone L-Gas GUD/OGE exit Gasunie Deutschland </t>
  </si>
  <si>
    <t>DE/AT</t>
  </si>
  <si>
    <t>Oberkappel (GRTgaz D) entry GRTgaz Deutschland</t>
  </si>
  <si>
    <t>Oberkappel exit Gas Connect Austria</t>
  </si>
  <si>
    <t>Überackern ABG (AT) / Überackern (DE) entry bayernets</t>
  </si>
  <si>
    <t>Überackern SUDAL (AT) / Überackern 2 (DE) entry bayernets</t>
  </si>
  <si>
    <t>Überackern SUDAL (AT) / Überackern 2 (DE) exit Gas Connect Austria</t>
  </si>
  <si>
    <t>DE/BE</t>
  </si>
  <si>
    <t>Eynatten 1 (BE) // Lichtenbusch / Raeren (DE) entry GASCADE Gastransport</t>
  </si>
  <si>
    <t>DE/CZ</t>
  </si>
  <si>
    <t>Hora Svaté Kateřiny (CZ) / Deutschneudorf (Sayda) (DE) entry ONTRAS</t>
  </si>
  <si>
    <t>Waidhaus (GRTgaz D) entry GRTgaz Deutschland</t>
  </si>
  <si>
    <t>DE/DK</t>
  </si>
  <si>
    <t xml:space="preserve">Ellund (GUD) entry Gasunie Deutschland </t>
  </si>
  <si>
    <t>DE/NL</t>
  </si>
  <si>
    <t>Bocholtz exit GTS</t>
  </si>
  <si>
    <t>Bocholtz-Vetschau exit GTS</t>
  </si>
  <si>
    <t xml:space="preserve">Bunde (DE) / Oude Statenzijl (H) (NL) (GUD) entry Gasunie Deutschland </t>
  </si>
  <si>
    <t>Bunde (DE) / Oude Statenzijl (L) (NL) (GTG Nord) entry Gastransport Nord</t>
  </si>
  <si>
    <t>Bunde (DE) / Oude Statenzijl (L) (NL) (GTG Nord) exit GTS</t>
  </si>
  <si>
    <t xml:space="preserve">Bunde (DE) / Oude Statenzijl (L) (NL) (GUD) entry Gasunie Deutschland </t>
  </si>
  <si>
    <t>Bunde (DE) / Oude Statenzijl (L) (NL) (GUD) exit GTS</t>
  </si>
  <si>
    <t>Tegelen exit GTS</t>
  </si>
  <si>
    <t>Winterswijk exit GTS</t>
  </si>
  <si>
    <t>Zevenaar (Thyssengas) entry Thyssengas</t>
  </si>
  <si>
    <t>Zevenaar exit GTS</t>
  </si>
  <si>
    <t>Bunde (DE) / Oude Statenzijl (H) (NL) (GASCADE) exit GTS</t>
  </si>
  <si>
    <t>Bunde (DE) / Oude Statenzijl (H) (NL) (GUD) exit GTS</t>
  </si>
  <si>
    <t>DE/NO</t>
  </si>
  <si>
    <t>Dornum / NETRA (jordgas Transport) entry jordgas Transport</t>
  </si>
  <si>
    <t xml:space="preserve">Emden (EPT1) (GUD) entry Gasunie Deutschland </t>
  </si>
  <si>
    <t>Emden (EPT1) (Thyssengas) entry Thyssengas</t>
  </si>
  <si>
    <t xml:space="preserve">Emden (NPT) (GUD) entry Gasunie Deutschland </t>
  </si>
  <si>
    <t>DE/PL</t>
  </si>
  <si>
    <t>Lasów entry ONTRAS</t>
  </si>
  <si>
    <t>Mallnow entry GASCADE Gastransport</t>
  </si>
  <si>
    <t>DE/RU</t>
  </si>
  <si>
    <t>Greifswald / GOAL entry GOAL</t>
  </si>
  <si>
    <t>Greifswald / NEL entry NEL Gastransport</t>
  </si>
  <si>
    <t>Greifswald / OPAL (regulated) entry OPAL Gastransport</t>
  </si>
  <si>
    <t>DK/DE</t>
  </si>
  <si>
    <t xml:space="preserve">Ellund (GUD) exit Gasunie Deutschland </t>
  </si>
  <si>
    <t>FR/BE</t>
  </si>
  <si>
    <t>Blaregnies (BE) / Taisnières (H) (FR) (Segeo/Troll) entry GRTgaz</t>
  </si>
  <si>
    <t>FR/DE</t>
  </si>
  <si>
    <t>Medelsheim (DE) / Obergailbach (FR) (GRTgaz D) exit GRTgaz Deutschland</t>
  </si>
  <si>
    <t>Obergailbach (FR) / Medelsheim (DE) entry GRTgaz</t>
  </si>
  <si>
    <t>HU/AT</t>
  </si>
  <si>
    <t>Mosonmagyarovar exit Gas Connect Austria</t>
  </si>
  <si>
    <t>IE/UK</t>
  </si>
  <si>
    <t>South North CSEP exit GNI (UK)</t>
  </si>
  <si>
    <t>IT/AT</t>
  </si>
  <si>
    <t>Tarvisio (IT) / Arnoldstein (AT) exit TAG</t>
  </si>
  <si>
    <t>Julianadorp (GTS) /Balgzand (BBL) entry GTS</t>
  </si>
  <si>
    <t>Julianadorp (GTS) /Balgzand (BBL) exit GTS</t>
  </si>
  <si>
    <t>NL/BE</t>
  </si>
  <si>
    <t>Hilvarenbeek entry GTS</t>
  </si>
  <si>
    <t>'s Gravenvoeren Dilsen (BE) // 's Gravenvoeren/Obbicht (NL) entry GTS</t>
  </si>
  <si>
    <t>Zandvliet H-gas entry GTS</t>
  </si>
  <si>
    <t>Zelzate entry GTS</t>
  </si>
  <si>
    <t>NL/DE</t>
  </si>
  <si>
    <t>Bocholtz entry GTS</t>
  </si>
  <si>
    <t>Bocholtz-Vetschau entry GTS</t>
  </si>
  <si>
    <t>Bunde (DE) / Oude Statenzijl (H) (NL) (GASCADE) entry GTS</t>
  </si>
  <si>
    <t>Bunde (DE) / Oude Statenzijl (H) (NL) (GASCADE) exit GASCADE Gastransport</t>
  </si>
  <si>
    <t>Bunde (DE) / Oude Statenzijl (H) (NL) (GUD) entry GTS</t>
  </si>
  <si>
    <t xml:space="preserve">Bunde (DE) / Oude Statenzijl (H) (NL) (GUD) exit Gasunie Deutschland </t>
  </si>
  <si>
    <t>Bunde (DE) / Oude Statenzijl (H) (NL) I (OGE) entry GTS</t>
  </si>
  <si>
    <t>Bunde (DE) / Oude Statenzijl (L) (NL) (GTG Nord) entry GTS</t>
  </si>
  <si>
    <t>Bunde (DE) / Oude Statenzijl (L) (NL) (GTG Nord) exit Gastransport Nord</t>
  </si>
  <si>
    <t>Bunde (DE) / Oude Statenzijl (L) (NL) (GUD) entry GTS</t>
  </si>
  <si>
    <t xml:space="preserve">Bunde (DE) / Oude Statenzijl (L) (NL) (GUD) exit Gasunie Deutschland </t>
  </si>
  <si>
    <t>Tegelen entry GTS</t>
  </si>
  <si>
    <t>Winterswijk entry GTS</t>
  </si>
  <si>
    <t>Zevenaar (Thyssengas) exit Thyssengas</t>
  </si>
  <si>
    <t>Zevenaar entry GTS</t>
  </si>
  <si>
    <t>NL/NO</t>
  </si>
  <si>
    <t>Emden (EPT1) (GTS) entry GTS</t>
  </si>
  <si>
    <t>Emden (NPT) (GTS) entry GTS</t>
  </si>
  <si>
    <t>NO/DE</t>
  </si>
  <si>
    <t xml:space="preserve">Emden (EPT1) (GUD) exit Gasunie Deutschland </t>
  </si>
  <si>
    <t xml:space="preserve">Emden (NPT) (GUD) exit Gasunie Deutschland </t>
  </si>
  <si>
    <t>NO/NL</t>
  </si>
  <si>
    <t>Emden (EPT1) (GTS) exit GTS</t>
  </si>
  <si>
    <t>Emden (NPT) (GTS) exit GTS</t>
  </si>
  <si>
    <t>Point of Interconnection (PWP) (PL) entry GAZ-SYSTEM</t>
  </si>
  <si>
    <t>Point of Interconnection (PWP) (PL) exit GAZ-SYSTEM (ISO)</t>
  </si>
  <si>
    <t>PL/DE</t>
  </si>
  <si>
    <t>Gubin Gaz-System - PL / Guben ONTRAS DE exit ONTRAS</t>
  </si>
  <si>
    <t>Lasów exit ONTRAS</t>
  </si>
  <si>
    <t>SI/AT</t>
  </si>
  <si>
    <t>Murfeld (AT) / Ceršak (SI) exit Gas Connect Austria</t>
  </si>
  <si>
    <t>SK/AT</t>
  </si>
  <si>
    <t>Baumgarten (WAG) exit Gas Connect Austria</t>
  </si>
  <si>
    <t>Bacton (IUK) exit National Grid Gas</t>
  </si>
  <si>
    <t>Bacton IPs entry National Grid Gas</t>
  </si>
  <si>
    <t>Moffat exit National Grid Gas</t>
  </si>
  <si>
    <t>UK/IE</t>
  </si>
  <si>
    <t>South North CSEP entry GNI (UK)</t>
  </si>
  <si>
    <t>Grand Total</t>
  </si>
  <si>
    <t>congestion (for changed IP types)</t>
  </si>
  <si>
    <t>potentially (no data)</t>
  </si>
  <si>
    <t>non-offer of (specific) firm products</t>
  </si>
  <si>
    <t>no data on TP, EIC code not known --&gt; delete IP side from list, as point is covered by Hilvarenbeek//Zandvlieet-L</t>
  </si>
  <si>
    <t>GY17/18-GY19/20 less than 1% available capacity</t>
  </si>
  <si>
    <r>
      <t xml:space="preserve">no GYs16/17 (- GY20/21) offered, </t>
    </r>
    <r>
      <rPr>
        <sz val="11"/>
        <color rgb="FF00B050"/>
        <rFont val="Calibri"/>
        <family val="2"/>
      </rPr>
      <t>only GY15/16,</t>
    </r>
    <r>
      <rPr>
        <sz val="11"/>
        <color rgb="FFFF0000"/>
        <rFont val="Calibri"/>
        <family val="2"/>
      </rPr>
      <t xml:space="preserve"> </t>
    </r>
    <r>
      <rPr>
        <sz val="11"/>
        <color rgb="FF00B050"/>
        <rFont val="Calibri"/>
        <family val="2"/>
      </rPr>
      <t>all Qs/Ms offered as unbundled</t>
    </r>
    <r>
      <rPr>
        <sz val="11"/>
        <color rgb="FFFF0000"/>
        <rFont val="Calibri"/>
        <family val="2"/>
      </rPr>
      <t>, (beyond GY20/21, offers are available)</t>
    </r>
  </si>
  <si>
    <t>out of scope (mainly VR)</t>
  </si>
  <si>
    <r>
      <rPr>
        <sz val="11"/>
        <color rgb="FF00B050"/>
        <rFont val="Calibri"/>
        <family val="2"/>
      </rPr>
      <t>all Qs &amp;  4 Ms offered as bundled,</t>
    </r>
    <r>
      <rPr>
        <sz val="11"/>
        <color rgb="FFFF0000"/>
        <rFont val="Calibri"/>
        <family val="2"/>
      </rPr>
      <t xml:space="preserve"> but no GYs offered</t>
    </r>
  </si>
  <si>
    <t>non-offer of GY 15/16 + 16/17 + 17/18</t>
  </si>
  <si>
    <t>na</t>
  </si>
  <si>
    <t>maintenance works</t>
  </si>
  <si>
    <t>out of scope</t>
  </si>
  <si>
    <r>
      <rPr>
        <b/>
        <sz val="11"/>
        <color theme="1"/>
        <rFont val="Calibri"/>
        <family val="2"/>
        <scheme val="minor"/>
      </rPr>
      <t xml:space="preserve">non-offer </t>
    </r>
    <r>
      <rPr>
        <sz val="11"/>
        <color theme="1"/>
        <rFont val="Calibri"/>
        <family val="2"/>
        <scheme val="minor"/>
      </rPr>
      <t>of firm products with a duration of at least one month</t>
    </r>
  </si>
  <si>
    <r>
      <t xml:space="preserve">occurence of auction premium for at least one product with a duration one gas </t>
    </r>
    <r>
      <rPr>
        <b/>
        <sz val="11"/>
        <color theme="1"/>
        <rFont val="Calibri"/>
        <family val="2"/>
        <scheme val="minor"/>
      </rPr>
      <t>year</t>
    </r>
  </si>
  <si>
    <t>no secondary transactions</t>
  </si>
  <si>
    <t>at all IP sides in 2015</t>
  </si>
  <si>
    <t>at congested IP sides in 2015</t>
  </si>
  <si>
    <t>2
1
1
1</t>
  </si>
  <si>
    <t>M-3-2015
M-4-2015
M-5-2015
M-9-2015</t>
  </si>
  <si>
    <r>
      <t xml:space="preserve">Unsuccessful requests [volumes] in 2015
kwh/d
</t>
    </r>
    <r>
      <rPr>
        <b/>
        <sz val="11"/>
        <color rgb="FF002060"/>
        <rFont val="Calibri"/>
        <family val="2"/>
      </rPr>
      <t>blue: calculated from PRISMA reports (demand-offer) x 24h/d</t>
    </r>
  </si>
  <si>
    <t>3205920
1146456
14346456
5192208</t>
  </si>
  <si>
    <t xml:space="preserve">Unsuccessful requests [Product]
M = Month
Q = Quarter
GY = Gas Year
</t>
  </si>
  <si>
    <t>already covered in line 90 (as bundled product)</t>
  </si>
  <si>
    <t>in &amp; for 2014</t>
  </si>
  <si>
    <t>in &amp; for 2015</t>
  </si>
  <si>
    <t>old in 2014</t>
  </si>
  <si>
    <t>at non-congested IP sides in 2015</t>
  </si>
  <si>
    <t>at non-congested IP sides</t>
  </si>
  <si>
    <t>at congested IP sides</t>
  </si>
  <si>
    <t>Oversubscription</t>
  </si>
  <si>
    <t>Booked for Q1/2015?</t>
  </si>
  <si>
    <t>Booked for Q2/2015?</t>
  </si>
  <si>
    <t>Booked for Q3/2015?</t>
  </si>
  <si>
    <t>Booked for Q4/2015?</t>
  </si>
  <si>
    <t>Booked for 2017?</t>
  </si>
  <si>
    <t>Actual Interruptions 2015</t>
  </si>
  <si>
    <t>Unsuccessful requests [number of occurences] in 2015</t>
  </si>
  <si>
    <t>Unsuccess-ful requests [number of occuren-ces] in 2015</t>
  </si>
  <si>
    <r>
      <t xml:space="preserve">Unsuccessful requests [volumes] in 2015
kwh/d
</t>
    </r>
    <r>
      <rPr>
        <sz val="9"/>
        <color rgb="FF002060"/>
        <rFont val="Calibri"/>
        <family val="2"/>
      </rPr>
      <t>blue: calculated from PRISMA reports (demand-offer) x 24h/d</t>
    </r>
  </si>
  <si>
    <t>63834032
24581688
22916539
1881231
63834032
63834032</t>
  </si>
  <si>
    <t>"new" IP side
 (just added)</t>
  </si>
  <si>
    <t>IP name / location</t>
  </si>
  <si>
    <t>Interruptible offered?</t>
  </si>
  <si>
    <t>EIC code / ID for IP</t>
  </si>
  <si>
    <t>CMP application?</t>
  </si>
  <si>
    <t>Secondary cap. trading?</t>
  </si>
  <si>
    <t>Congested in Q4/13?</t>
  </si>
  <si>
    <t>(...3022) --&gt; 21Z000000000160X</t>
  </si>
  <si>
    <t>(...3030)--&gt;21Z000000000160X</t>
  </si>
  <si>
    <t>FCFS until 31.8.15, standard cap. of 1 to 60 months or LT cap. of &gt;=5yrs (offered in Jan. 15 at all CZ IP sides), auctions at PRISMA &amp; GSA from 1.11.15 on</t>
  </si>
  <si>
    <t>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t>
  </si>
  <si>
    <t>16,965,040
5,465,040
2,965,040
168,000</t>
  </si>
  <si>
    <t>T
T
T
T</t>
  </si>
  <si>
    <t>T</t>
  </si>
  <si>
    <t>T
T
T</t>
  </si>
  <si>
    <t>44,772,888
54,772,888
44,772,888</t>
  </si>
  <si>
    <t>O (M-1 to 6-15) ub
O (M-7 to 8-15) ub
O (M-9 o 12-16) ub</t>
  </si>
  <si>
    <t>M-1-15 ub
M-2-15 ub
M-3-15 ub
O (M-4 to 12 - 15) ub</t>
  </si>
  <si>
    <t>6 x O (M-10-15 to M-3-16) ub</t>
  </si>
  <si>
    <t>O</t>
  </si>
  <si>
    <t xml:space="preserve">1X OTHER = 1 Day(ub) ;                              1X OTHER = 2 cons Days (ub) ;                     1X OTHER = 4 cons Days (ub) ;                              1X OTHER = 6 cons Days (ub);                           17X OTHER = 7 cons Days (ub); </t>
  </si>
  <si>
    <t>5984395
3989596
20945383
19947984
122680104</t>
  </si>
  <si>
    <t>DESFA web site</t>
  </si>
  <si>
    <t xml:space="preserve">1X OTHER = 1 Day(ub) ;  3X OTHER = 2 cons Days (ub) ;  4X OTHER = 3 cons Days (ub) ;     4X OTHER = 4 cons Days (ub);  1X OTHER = 5 cons Days (ub);   3X OTHER = 6 cons Days (ub);   31X OTHER = 7 cons Days (ub); 1X OTHER = 11 cons Days (ub);    1X OTHER = 16 cons Days (ub);                      1X OTHER = 28 cons Days (ub);                  1X M-4-15 (ub);                                       1X Q-4-15 (ub); </t>
  </si>
  <si>
    <t>15958387
67823146
116097269
86434616
34908972
82684395
796502071
16457087
16457087
16457087
16107997
16457087</t>
  </si>
  <si>
    <t>DESFA  web site</t>
  </si>
  <si>
    <t>Trade not included</t>
  </si>
  <si>
    <t>R; Trade not included</t>
  </si>
  <si>
    <t>R: 1x CY 2017 (b)</t>
  </si>
  <si>
    <t>R: 720000</t>
  </si>
  <si>
    <t>TSO bulletin board</t>
  </si>
  <si>
    <t>O, R;
Trade not included</t>
  </si>
  <si>
    <t>O: 1x Q-2-16 (ub); 
1x Q-3-16 (ub); 
1x Q-4-16 (ub);
R: 1x CY 2017 (ub)</t>
  </si>
  <si>
    <t>O: 2640000; 13220160; 12720000; 
R: 720000</t>
  </si>
  <si>
    <t>1 x M 02/2015
1 x M 03/2015</t>
  </si>
  <si>
    <t>02/2015 482.400 kWh/d
03/2015 242.400 kWh/d</t>
  </si>
  <si>
    <t>PRISMA Secondary</t>
  </si>
  <si>
    <t>1 x GY 2015/2016
1 x GY 2015/2016</t>
  </si>
  <si>
    <t>GY 2015/2016 4.800.000 kWh/d
GY 2015/2016 4.800.000 kWh/d</t>
  </si>
  <si>
    <t>OTHER (GB trades are not linnked 
to a specific product)</t>
  </si>
  <si>
    <t>pre 6th Sep 15 - TSO system (Gemini);
 post 6th Sep 15 - PRISMA</t>
  </si>
  <si>
    <t>Bundled - 334,764,472;
Unbundled - 5,435,719,413</t>
  </si>
  <si>
    <t>Unbundled amount at Moffat
can not be identifiied as with GNI or PTL</t>
  </si>
  <si>
    <t>OTHER (GB trades are not linnked to a specific product)</t>
  </si>
  <si>
    <t>Zero bundled;
Unbundled - 5,435,719,413</t>
  </si>
  <si>
    <t>pre 6th Sep 15 - TSO system (Gemini);      post 6th Sep 15 - PRISMA</t>
  </si>
  <si>
    <t>Unbundled amount at Moffat can not be identifiied as with GNI or PTL</t>
  </si>
  <si>
    <t>Zero bundled;
Unbundled - 13,372,738,722</t>
  </si>
  <si>
    <t>Unbundled amount at Bacton Entry can not be identifiied as with IUK or BBL</t>
  </si>
  <si>
    <t>T - 5</t>
  </si>
  <si>
    <t>1x M-10-15
1x M-11-15
1x M-12-15
1x M-01-16
1x Q -1-15/16</t>
  </si>
  <si>
    <t>Q - 7560000
M - 5760000</t>
  </si>
  <si>
    <t>PRISMA secondary</t>
  </si>
  <si>
    <t>T - 30</t>
  </si>
  <si>
    <t xml:space="preserve">1x M-02-15
1x M-03-15
1x M-04-15
1x M-05-15
1x M-07-15
5x M-08-15
4x M-09-15
1x M-10-15
1x Q-01-15/16
1x Q-02-15/16
3x GY-15/16
2x GY-16/17
1x GY-17/18
1x O-25d M-6-15
1x O- 59d M-8-9-(15)
1x O-61d M-8-9-(15)
2x O M-6-9-(15)
1x O GY-(15/16)(16/17)(17/18)
1x O M (10/15)GY(15/16)(16/17)(17/18)
</t>
  </si>
  <si>
    <t>Y - 37929600
Q - 9504000
M - 63074472
O - 18000000</t>
  </si>
  <si>
    <t>T - 3</t>
  </si>
  <si>
    <t>3x GY-15/16</t>
  </si>
  <si>
    <t>Y - 26709600</t>
  </si>
  <si>
    <t>T - 1</t>
  </si>
  <si>
    <t>1x O Q-3-4-(14/15)</t>
  </si>
  <si>
    <t>O - 2520000</t>
  </si>
  <si>
    <t>T - 2</t>
  </si>
  <si>
    <t>1x GY-15/16
1x O GY-(16/17)(17/18)</t>
  </si>
  <si>
    <t>Y - 35878872
O - 28937976</t>
  </si>
  <si>
    <t>T - 4</t>
  </si>
  <si>
    <t>1x O 7d M-10-15
1x O 8d M-10-15
1x Q-1-15/16
1x Q 2-15/16</t>
  </si>
  <si>
    <t>Q - 3969072
O - 10368000</t>
  </si>
  <si>
    <t xml:space="preserve">
1x GY-15/16
1x O GY -(15/16)(16/17)</t>
  </si>
  <si>
    <t>Y - 3978072
O - 1632000</t>
  </si>
  <si>
    <t>1x O M-3-9-(15)</t>
  </si>
  <si>
    <t>O - 3600000</t>
  </si>
  <si>
    <t>Y - 6167664</t>
  </si>
  <si>
    <t>1x M-12-15
2x GY-15/16
1x O 3d M-11-15</t>
  </si>
  <si>
    <t>M - 1200000
Y - 9432000
O - 1200000</t>
  </si>
  <si>
    <t>2x GY-15/16</t>
  </si>
  <si>
    <t>1.02.16-1.05.16 510.000 kWh/h - 3M (ub)
1.02.16-1.03.16  1.490.000 kWh/h - M (ub)
1.03.16-1.04.16 503.000 kWh/h -M (ub)</t>
  </si>
  <si>
    <t>510.000 kWh/h - 3M
1.993.000 kWh/h - M</t>
  </si>
  <si>
    <t>OTC</t>
  </si>
  <si>
    <t>1.10.15-1.11.15 465.023 kWh/h - M
1.11.15-1.01.16 465.023 kWh/h - 2M
1.01.16-1.10.16 621846 kWh/h - T1.10.16-1.01.17 621.846 kWh/h - 3Q</t>
  </si>
  <si>
    <t>O:   ToU&gt;  4.044.689;  Assignment&gt; 233.982
R:    ToU&gt; 1.186.311;  Assignment&gt; 0
T:    ToU&gt; 2.858.378;  Assignment&gt; 180.606</t>
  </si>
  <si>
    <r>
      <rPr>
        <b/>
        <sz val="11"/>
        <color theme="1"/>
        <rFont val="Calibri"/>
        <family val="2"/>
      </rPr>
      <t>Transfer of Use (ToU)</t>
    </r>
    <r>
      <rPr>
        <sz val="11"/>
        <color theme="1"/>
        <rFont val="Calibri"/>
        <family val="2"/>
      </rPr>
      <t xml:space="preserve">
4 x M 15
8 x GY 14/17
2 x 41 days   16
1 x 119 days 16
1 x 152 days 16
7 x 183 days 15/16
1 x 5 days 16
1 x 174 days 15/16
1 x 176 days 15/16
3 x 178 days 15/16
2 x 21 days   15
1 x 1460 days 14/18
</t>
    </r>
    <r>
      <rPr>
        <b/>
        <sz val="11"/>
        <color theme="1"/>
        <rFont val="Calibri"/>
        <family val="2"/>
      </rPr>
      <t>Assignment</t>
    </r>
    <r>
      <rPr>
        <sz val="11"/>
        <color theme="1"/>
        <rFont val="Calibri"/>
        <family val="2"/>
      </rPr>
      <t xml:space="preserve">
2 x  GY 15/16</t>
    </r>
  </si>
  <si>
    <r>
      <rPr>
        <b/>
        <sz val="11"/>
        <color theme="1"/>
        <rFont val="Calibri"/>
        <family val="2"/>
      </rPr>
      <t>Transfer of Use (ToU)</t>
    </r>
    <r>
      <rPr>
        <sz val="11"/>
        <color theme="1"/>
        <rFont val="Calibri"/>
        <family val="2"/>
      </rPr>
      <t xml:space="preserve">
4 x M 15                             =     503.705 kWh/h
8 x GY 14/17                     =     251.752 kWh/h
2 x 41 days   16                =     314.000 kWh/h
1 x 119 days 16                =       71.000 kWh/h
1 x 152 days 16                =     100.000 kWh/h
7 x 183 days 15/16         =      542.606 kWh/h
1 x 5 days 16                    =      492.000 kWh/h
1 x 174 days 15/16         =       26.688 kWh/h
1 x 176 days 15/16         =     110.000 kWh/h
3 x 178 days 15/16         =     213.099 kWh/h
2 x 21 days   15                =     180.606 kWh/h
1 x 1460 days 14/18       =       52.922 kWh/h
</t>
    </r>
    <r>
      <rPr>
        <b/>
        <sz val="11"/>
        <color theme="1"/>
        <rFont val="Calibri"/>
        <family val="2"/>
      </rPr>
      <t>Assignment</t>
    </r>
    <r>
      <rPr>
        <sz val="11"/>
        <color theme="1"/>
        <rFont val="Calibri"/>
        <family val="2"/>
      </rPr>
      <t xml:space="preserve">
2 x  GY 15/16                   =    180.606 kWh/h</t>
    </r>
  </si>
  <si>
    <t>O:   ToU&gt;  15.218.931;  Assignment&gt; 2.000.342
R:    ToU&gt;    5.221.751;  Assignment&gt; 0
T:    ToU&gt;    9.997.180;  Assignment&gt; 1.500.342</t>
  </si>
  <si>
    <r>
      <rPr>
        <b/>
        <sz val="11"/>
        <color theme="1"/>
        <rFont val="Calibri"/>
        <family val="2"/>
      </rPr>
      <t>Transfer of Use (ToU)</t>
    </r>
    <r>
      <rPr>
        <sz val="11"/>
        <color theme="1"/>
        <rFont val="Calibri"/>
        <family val="2"/>
      </rPr>
      <t xml:space="preserve">
7 x M 15
2 x M 16
14 x 3 months 16
1 x 3 months 16/17
6 x GY 16/17
1 x GY 15/16
1 x 13 days 16
1 x 29 days 16
1 x 47 days 16
2 x 61 days 16
1 x 119 days 16
1 x 174 days 16
1 x 176 days 16
2 x 177 days 16
2 x 178 days  16
11 x 183 days 16
9 x 274 days 16/17
2 x 317 days 16/17                
</t>
    </r>
    <r>
      <rPr>
        <b/>
        <sz val="11"/>
        <color theme="1"/>
        <rFont val="Calibri"/>
        <family val="2"/>
      </rPr>
      <t>Assignment</t>
    </r>
    <r>
      <rPr>
        <sz val="11"/>
        <color theme="1"/>
        <rFont val="Calibri"/>
        <family val="2"/>
      </rPr>
      <t xml:space="preserve">
2 x 304 days 15/16
4 x GY days 15/17
1x 359 days 16/17
1 x 12 years 16/28
1 x 85 days 16</t>
    </r>
  </si>
  <si>
    <t>O:   ToU&gt;   0;  Assignment&gt; 0
R:    ToU&gt;   0;  Assignment&gt; 0
T:    ToU&gt;   0;  Assignment&gt; 0</t>
  </si>
  <si>
    <t>6 x GY 15/16 - 17/18 (ub)</t>
  </si>
  <si>
    <t>1x 13112400
1x 1200000
1x 8533200
1x 1968000
2x 5460000</t>
  </si>
  <si>
    <t>1x M-5-15 (ub), 
1xGY-15/16 (ub), 
1xM-10-15 (b)</t>
  </si>
  <si>
    <t>M (ub):  2981856, GY (ub): 3121448, M (b): 360000</t>
  </si>
  <si>
    <t>1x M-06-15 (ub)
1x M-07-15 (ub)
1x M-08-15 (ub)
1x M-10-15 (ub)
1x M-11-15 (ub)
1x M-12-15 (ub)
1x Q-1-16 (ub)
1x Q-2-16 (ub)
1x Q-3-16 (ub)</t>
  </si>
  <si>
    <t>250 994
250 994
250 994
250 994
250 994
250 994
250 994
250 994
250 994</t>
  </si>
  <si>
    <t>1x Q-1-16 (ub)
2x Q-2-16 (ub)
1x Q-3-16  (ub)
1x Q-2-15 (ub)
2x Q-3-15 (ub)
1x M-11-16 (ub)
1x M-12-16 (ub)</t>
  </si>
  <si>
    <t>2 587 000
5 174 000
2 587 000
1 002 600
1 502 600
2 587 000
2 587 000</t>
  </si>
  <si>
    <r>
      <t xml:space="preserve">GY16/17 offered bundled (very little cap.), </t>
    </r>
    <r>
      <rPr>
        <sz val="11"/>
        <color rgb="FFFF0000"/>
        <rFont val="Calibri"/>
        <family val="2"/>
      </rPr>
      <t>GY17/18 not offered</t>
    </r>
    <r>
      <rPr>
        <sz val="11"/>
        <color theme="1"/>
        <rFont val="Calibri"/>
        <family val="2"/>
      </rPr>
      <t>, GY18/19 offered bundled</t>
    </r>
  </si>
  <si>
    <t>no offer of GY16/17 + 17/18 +18/19, no M-4</t>
  </si>
  <si>
    <t>1x other(14M) ub</t>
  </si>
  <si>
    <t>assignment</t>
  </si>
  <si>
    <t>EUS confirms remark in Q  column     Please reevaluate congestion and its triggers (columns C &amp; D) based on PRISMA auctions</t>
  </si>
  <si>
    <t>AC is absorbed by high quotas (art.8 CAM NC)</t>
  </si>
  <si>
    <t>EUS offres interruptible capacity (on RBP BP) due to technical restrictions on MGT side and is ready to offer firm capacity once these restrictions on MGT side pass away</t>
  </si>
  <si>
    <t>GY auctions available on PRISMA</t>
  </si>
  <si>
    <t>no firm AC on TAG side</t>
  </si>
  <si>
    <t>GY auctions available on PRISMA      EUS joined BPs with all relevant IPs on time (Implementation deadline 1.11.2015)</t>
  </si>
  <si>
    <t>There is no available capacity as of April 2016 because points Kamminke, Lasów and Gubin are bieng merged in GCP GAZ-SYSTEM/ONTRAS exit  and entry point and starting from that month, the capacity is available on GCP GAZ-SYSTEM/ONTRAS points.
According to the Polish NC there has to be at least 90% of the firm cap. sold on a given IP to start offering the interruptible cap. - in this case, this obligation wasn't met and that's why there is "no" in BC column.</t>
  </si>
  <si>
    <t>The data in Comments on (non-)offer of firm at BP were changed - in June 2015 we offered 2nd, 3rd and 5th quarter of Gas Year 2016</t>
  </si>
  <si>
    <t>There is no available capacity as of April 2016 because points Kamminke, Lasów and Gubin are bieng merged in GCP GAZ-SYSTEM/ONTRAS exit  and entry point and starting from that month, the capacity is available on GCP GAZ-SYSTEM/ONTRAS points.</t>
  </si>
  <si>
    <t>As this is the connection with the 3rd country there is no obligation to budle the capacity.
According to the Polish NC there has to be at least 90% of the firm cap. sold on a given IP to start offering the interruptible cap. - in this case, this obligation wasn't met and that's why there is "no" in BC column.</t>
  </si>
  <si>
    <t>Firm capacity was increased in 02/2016, longterm bookings are possible. Due to this there is no congestion anymore</t>
  </si>
  <si>
    <t>partial offer of capacity in Jan 15 due to technical system difficulties and not actual commercial congestion.</t>
  </si>
  <si>
    <t>Beyond 90% of the capacity is sold so TAG is not allowed to offer long term products. Due to maintenance works the remaining capacity cannot be offered as short term either. CMP measures have been implemented in Austria.</t>
  </si>
  <si>
    <t>capacity partially (rf. to columns S to BB) not available due to maintenance</t>
  </si>
  <si>
    <t>Haanrade no CAM relevant point anymore</t>
  </si>
  <si>
    <t>Revised evaluation of congestion after TSO / NRA comments</t>
  </si>
  <si>
    <t>ACER comments / 
justification</t>
  </si>
  <si>
    <t>potentially, but no FDA UIOLI required</t>
  </si>
  <si>
    <t>absent unsuccessful requests, no int. Cap bookings, no demand &gt; offer, but formally no firm offer</t>
  </si>
  <si>
    <r>
      <t xml:space="preserve">Technical capacity = 109 GWh/d, entire capacity is contracted under a long-term contract. 
</t>
    </r>
    <r>
      <rPr>
        <b/>
        <sz val="11"/>
        <color theme="1"/>
        <rFont val="Calibri"/>
        <family val="2"/>
      </rPr>
      <t>No unsuccessful capacity request</t>
    </r>
    <r>
      <rPr>
        <sz val="11"/>
        <color theme="1"/>
        <rFont val="Calibri"/>
        <family val="2"/>
      </rPr>
      <t xml:space="preserve"> within the legally valid and official capacity allocation procedure, therefore</t>
    </r>
    <r>
      <rPr>
        <b/>
        <sz val="11"/>
        <color theme="1"/>
        <rFont val="Calibri"/>
        <family val="2"/>
      </rPr>
      <t xml:space="preserve"> no demand &gt; offer;
Booking platform by 2 Sept. 2016</t>
    </r>
  </si>
  <si>
    <r>
      <t>firm capacity demand have never exceeded the offer; B</t>
    </r>
    <r>
      <rPr>
        <b/>
        <sz val="11"/>
        <color theme="1"/>
        <rFont val="Calibri"/>
        <family val="2"/>
      </rPr>
      <t>ooking platform by 2 Sept. 2016</t>
    </r>
  </si>
  <si>
    <r>
      <t xml:space="preserve">firm capacity demand have never exceeded the offer; </t>
    </r>
    <r>
      <rPr>
        <b/>
        <sz val="11"/>
        <color theme="1"/>
        <rFont val="Calibri"/>
        <family val="2"/>
      </rPr>
      <t>Booking platform by 2 Sept. 2016</t>
    </r>
  </si>
  <si>
    <t>IP still under contruction, no capacity marketing, yet</t>
  </si>
  <si>
    <t>no technical firm yet</t>
  </si>
  <si>
    <t>no firm technical capacity, yet</t>
  </si>
  <si>
    <t>emergency part of cross-border</t>
  </si>
  <si>
    <t>Non-offer of firm / interr. cap. at BPs in 2015</t>
  </si>
  <si>
    <t>Comments on (non-)offer of firm capacity at BP (in 2015)</t>
  </si>
  <si>
    <t>yes - offered</t>
  </si>
  <si>
    <t>all GYs offered bundled on PRISMA in March-16</t>
  </si>
  <si>
    <t>all GYs offered bundled on PRISMA in March-16 for Baumgarten entry</t>
  </si>
  <si>
    <t>all GYs offered unbundled on PRISMA in March-16</t>
  </si>
  <si>
    <t>all GYs offered bundled on PRISMA in March-16 (for Baumgarten GCA WAG)</t>
  </si>
  <si>
    <t>only interruptible M-4-16</t>
  </si>
  <si>
    <t>see TSO explanation</t>
  </si>
  <si>
    <t>Y 2016 + M-4-16 offered bundled</t>
  </si>
  <si>
    <t xml:space="preserve">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t>
  </si>
  <si>
    <t>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t>
  </si>
  <si>
    <r>
      <t xml:space="preserve">Implementing NC CAM, </t>
    </r>
    <r>
      <rPr>
        <b/>
        <u/>
        <sz val="11"/>
        <color theme="1"/>
        <rFont val="Calibri"/>
        <family val="2"/>
      </rPr>
      <t xml:space="preserve">there is no longer capacity to be booked on this point. Firm Belgium to France available capacity offered on "Blaregnies Troll (BE) / Taisnières (FR)" (see line 19). Blaregnies Segeo still visible on the ENTSOG TP wrt. Technical and booked capacity (available cap = 0) for anciliary contracts. </t>
    </r>
    <r>
      <rPr>
        <sz val="11"/>
        <color theme="1"/>
        <rFont val="Calibri"/>
        <family val="2"/>
      </rPr>
      <t xml:space="preserve">
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t>
    </r>
  </si>
  <si>
    <r>
      <rPr>
        <b/>
        <u/>
        <sz val="11"/>
        <color theme="1"/>
        <rFont val="Calibri"/>
        <family val="2"/>
      </rPr>
      <t>This IP was commissioned on 1/11/15 and no capacity was offered before commissioning date</t>
    </r>
    <r>
      <rPr>
        <sz val="11"/>
        <color theme="1"/>
        <rFont val="Calibri"/>
        <family val="2"/>
      </rPr>
      <t xml:space="preserve">
Implementing NC CAM, </t>
    </r>
    <r>
      <rPr>
        <b/>
        <u/>
        <sz val="11"/>
        <color theme="1"/>
        <rFont val="Calibri"/>
        <family val="2"/>
      </rPr>
      <t xml:space="preserve">there is no backhaul capacity to be booked on this point since FIRM Belgium to France capacity is available and offered on "Blaregnies (BE) / Taisnières (FR)". </t>
    </r>
    <r>
      <rPr>
        <sz val="11"/>
        <color theme="1"/>
        <rFont val="Calibri"/>
        <family val="2"/>
      </rPr>
      <t xml:space="preserve">
CAM NC applicable from 1 Nov.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t>
    </r>
  </si>
  <si>
    <t>to be excluded from the CAM/CMP scope?</t>
  </si>
  <si>
    <t>yes - offered (for Blaregnies Troll/Taisnieres H), bundled on PRISMA</t>
  </si>
  <si>
    <t>only M-4-16 and GYs from 24/25 offered (bundled)</t>
  </si>
  <si>
    <t>only M-4-16 and GYs from 26/27 offered (bundled)</t>
  </si>
  <si>
    <r>
      <t xml:space="preserve">M-4-16 offered bundled/unbundled, GY16/17 offered unbundled </t>
    </r>
    <r>
      <rPr>
        <sz val="11"/>
        <color rgb="FFFF0000"/>
        <rFont val="Calibri"/>
        <family val="2"/>
      </rPr>
      <t>AS BACKHAUL</t>
    </r>
  </si>
  <si>
    <r>
      <t>M-4-16 offered bundled/unbundled, GY16/17 offered unbundled A</t>
    </r>
    <r>
      <rPr>
        <sz val="11"/>
        <color rgb="FFFF0000"/>
        <rFont val="Calibri"/>
        <family val="2"/>
      </rPr>
      <t>S BACKHAUL</t>
    </r>
  </si>
  <si>
    <t>yes - offered (unbundled &amp; bunlded)</t>
  </si>
  <si>
    <r>
      <t xml:space="preserve">yes- all offered bundled, </t>
    </r>
    <r>
      <rPr>
        <sz val="11"/>
        <color rgb="FFFF0000"/>
        <rFont val="Calibri"/>
        <family val="2"/>
      </rPr>
      <t>except GY 17/18</t>
    </r>
  </si>
  <si>
    <r>
      <t xml:space="preserve">M-4-16 offered unbundled, GYs offered bundled, but </t>
    </r>
    <r>
      <rPr>
        <sz val="11"/>
        <color rgb="FFFF0000"/>
        <rFont val="Calibri"/>
        <family val="2"/>
      </rPr>
      <t>only from GY18/19 onwards</t>
    </r>
  </si>
  <si>
    <t>not on PRISMA</t>
  </si>
  <si>
    <t>unbundled offer M-4-16, GY16/17 + 17/18, bundled all, except 17/18</t>
  </si>
  <si>
    <t>all GY offered (bundled), except 17/18 (however, offered unbundled)</t>
  </si>
  <si>
    <r>
      <t xml:space="preserve">M-4-16 + GY16/17 offered unbundled, </t>
    </r>
    <r>
      <rPr>
        <sz val="11"/>
        <color rgb="FFFF0000"/>
        <rFont val="Calibri"/>
        <family val="2"/>
      </rPr>
      <t>no GY17/18</t>
    </r>
  </si>
  <si>
    <t>still congested in 3/16</t>
  </si>
  <si>
    <t>yes- all offered</t>
  </si>
  <si>
    <t>yes-all offered</t>
  </si>
  <si>
    <t>yes-all offered (bundled only 16-18)</t>
  </si>
  <si>
    <t>yes- all offered unbundled</t>
  </si>
  <si>
    <t>only M-4-16 offered unbundled</t>
  </si>
  <si>
    <t>M-4-16 &amp; GY16/17 offered unbundled</t>
  </si>
  <si>
    <t>non-offer of GY 17/18</t>
  </si>
  <si>
    <t>GY 16/17 was offered in March 2016. We only offer capacity 1 year ahead, as there is no demand for longer term auctions in Denmark.</t>
  </si>
  <si>
    <t xml:space="preserve">After reviewing the file, we confirm that our data were completed  according to those we have submitted. </t>
  </si>
  <si>
    <t>no auction for Transgaz in RBP report</t>
  </si>
  <si>
    <r>
      <rPr>
        <b/>
        <sz val="11"/>
        <color theme="1"/>
        <rFont val="Calibri"/>
        <family val="2"/>
      </rPr>
      <t xml:space="preserve">Transfer of Use (ToU)
</t>
    </r>
    <r>
      <rPr>
        <sz val="11"/>
        <color theme="1"/>
        <rFont val="Calibri"/>
        <family val="2"/>
      </rPr>
      <t xml:space="preserve">7 x M 15                             =     1.349.541 kWh/h
2 x M 16                             =         751.000 kWh/h
14 x 3 months 16            =         983.236 kWh/h
1 x 3 months 16/17        =         180.606 kWh/h
6 x GY 16/17                      =     1.479.918 kWh/h
1 x GY 15/16                      =         360.000 kWh/h
1 x 13 days 16                 =            400.000 kWh/h
1 x 29 days 16                 =           106.752 kWh/h
1 x 47 days 16                 =           400.000 kWh/h
2 x 61 days 16                 =           153.918 kWh/h
1 x 119 days 16               =             71.000 kWh/h
1 x 174 days 16                 =           26.688 kWh/h
1 x 176 days 16                 =         110.000 kWh/h
2 x 177 days 16                  =          80.000 kWh/h
2 x 178 days  16                =           97.000 kWh/h
11 x 183 days 16                 =       941.017 kWh/h
9 x 274 days 16/17           =      1.799.752 kWh/h
2 x 317 days 16/17           =          706.752 kWh/h                
</t>
    </r>
    <r>
      <rPr>
        <b/>
        <sz val="11"/>
        <color theme="1"/>
        <rFont val="Calibri"/>
        <family val="2"/>
      </rPr>
      <t>Assignment</t>
    </r>
    <r>
      <rPr>
        <sz val="11"/>
        <color theme="1"/>
        <rFont val="Calibri"/>
        <family val="2"/>
      </rPr>
      <t xml:space="preserve">
2 x 304 days 15/16           =         180.606 kWh/h
4 x GY days 15/17           =           680.606 kWh/h
1x 359 days 16/17          =           308.754 kWh/h
1 x 12 years 16/28         =             53.376 kWh/h
1 x 85 days 16                  =          277.000 kWh/h</t>
    </r>
  </si>
  <si>
    <t xml:space="preserve">• Capacity levels booked at this IP in exit has been historically really low and far from the available technical capacity;
• The lack of available capacity registered in the evaluated period is not stemming from demand exceeding offer but it is linked to technical and temporary reasons required by the development of new firm export capacity from Italy towards Western-Central Europe. Technical capacity is currently available subject to the presence of entry gas flows in Italy at the Passo Gries IP till a minimum of zero gas flow (this is today the normal flow condition, not expected to change in the period required for the needed developments);
For the above mentioned reasons, we do not believe it is correct to signal the point as congested and to fill the secondary data request related to it. </t>
  </si>
  <si>
    <t>to be deleted from IP list</t>
  </si>
  <si>
    <t>To be deleted - This is not an IP, for the connected system in Germany is not an entry-exit system, GTS confirmed</t>
  </si>
  <si>
    <t>Please Delete</t>
  </si>
  <si>
    <t>We don´t recognise this EIC, I think line 69 with EIC 21Z000000000243T replaced this line. This line can be deleted</t>
  </si>
  <si>
    <t>The situation in Q4 2017 has our attention. Your remark in column  BR is correct.</t>
  </si>
  <si>
    <r>
      <t xml:space="preserve">Implementing NC CAM, </t>
    </r>
    <r>
      <rPr>
        <b/>
        <u/>
        <sz val="11"/>
        <color theme="1"/>
        <rFont val="Calibri"/>
        <family val="2"/>
      </rPr>
      <t xml:space="preserve">there is no longer capacity to be booked on this point. NL to BE available capacity offered on "HILVARENBEEK". Poppel still visible on the ENTSOG TP wrt. Technical and booked capacity (available cap = 0)  for anciliary contracts. </t>
    </r>
    <r>
      <rPr>
        <sz val="11"/>
        <color theme="1"/>
        <rFont val="Calibri"/>
        <family val="2"/>
      </rPr>
      <t xml:space="preserve">
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t>
    </r>
    <r>
      <rPr>
        <b/>
        <sz val="11"/>
        <color theme="1"/>
        <rFont val="Calibri"/>
        <family val="2"/>
      </rPr>
      <t>GTS: We don´t recognise this EIC, It´s more logical that line 253 with EIC 21Z000000000243T replaced this line instead of 246. This line can be deleted</t>
    </r>
  </si>
  <si>
    <t>delete IP. CAM point is "Hilvarenbeek (BE) / Hilvarenbeek/Zandvliet-L (NL)", and is covered by line 253 ---&gt; Please check before deleting, as there are two different data sets on TP!!!</t>
  </si>
  <si>
    <t>out of scope then? --&gt; delete from list</t>
  </si>
  <si>
    <t>to be deleted - cross-border</t>
  </si>
  <si>
    <r>
      <rPr>
        <sz val="11"/>
        <color rgb="FF00B0F0"/>
        <rFont val="Calibri"/>
        <family val="2"/>
        <charset val="238"/>
      </rPr>
      <t>M-1-2015 (unbundled)
Q-1-2015 (unbundled</t>
    </r>
    <r>
      <rPr>
        <sz val="11"/>
        <color rgb="FF00B050"/>
        <rFont val="Calibri"/>
        <family val="2"/>
        <charset val="238"/>
      </rPr>
      <t>)</t>
    </r>
  </si>
  <si>
    <r>
      <t xml:space="preserve">Before the yearly auctions in March 2016 there was a surrender for the capacity in Cieszyn. The yearly products up to 2031 GY were offerde to the market. 
</t>
    </r>
    <r>
      <rPr>
        <sz val="11"/>
        <color rgb="FF00B0F0"/>
        <rFont val="Calibri"/>
        <family val="2"/>
      </rPr>
      <t>[blue additions by GazSystem]</t>
    </r>
  </si>
  <si>
    <t>Q-3, Q-4, M-5, M-6, M-9</t>
  </si>
  <si>
    <t>no firm available</t>
  </si>
  <si>
    <t>yes, but no FDA UIOLI</t>
  </si>
  <si>
    <t>3rd country, NRA has not decided to apply CMPs</t>
  </si>
  <si>
    <r>
      <t xml:space="preserve">yes, but only M-1-16; M-12-15
</t>
    </r>
    <r>
      <rPr>
        <sz val="11"/>
        <color rgb="FF00B0F0"/>
        <rFont val="Calibri"/>
        <family val="2"/>
      </rPr>
      <t>(yes, from November 2015 the interruptible capacity is being offered on BP)</t>
    </r>
  </si>
  <si>
    <r>
      <t xml:space="preserve">M-1, M-2
</t>
    </r>
    <r>
      <rPr>
        <sz val="11"/>
        <color rgb="FF00B0F0"/>
        <rFont val="Calibri"/>
        <family val="2"/>
      </rPr>
      <t>no firm available</t>
    </r>
  </si>
  <si>
    <r>
      <t xml:space="preserve">
8
9
</t>
    </r>
    <r>
      <rPr>
        <sz val="11"/>
        <color rgb="FF00B0F0"/>
        <rFont val="Calibri"/>
        <family val="2"/>
        <charset val="238"/>
      </rPr>
      <t>1</t>
    </r>
  </si>
  <si>
    <r>
      <t xml:space="preserve">5573088
6509088
</t>
    </r>
    <r>
      <rPr>
        <sz val="11"/>
        <color rgb="FF00B0F0"/>
        <rFont val="Calibri"/>
        <family val="2"/>
        <charset val="238"/>
      </rPr>
      <t>240000</t>
    </r>
  </si>
  <si>
    <r>
      <t xml:space="preserve">M-1-2015
Q-1-2015
</t>
    </r>
    <r>
      <rPr>
        <sz val="11"/>
        <color rgb="FF00B0F0"/>
        <rFont val="Calibri"/>
        <family val="2"/>
        <charset val="238"/>
      </rPr>
      <t>M-3-2015</t>
    </r>
  </si>
  <si>
    <r>
      <rPr>
        <sz val="11"/>
        <color rgb="FF00B0F0"/>
        <rFont val="Calibri"/>
        <family val="2"/>
        <charset val="238"/>
      </rPr>
      <t>M-1-2015 (unbundled)
Q-1-2015 (unbundled)</t>
    </r>
    <r>
      <rPr>
        <sz val="11"/>
        <color theme="1"/>
        <rFont val="Calibri"/>
        <family val="2"/>
      </rPr>
      <t xml:space="preserve">
M-3-2015 (unbundled)</t>
    </r>
  </si>
  <si>
    <t>Q-1-2015 (unbundled)</t>
  </si>
  <si>
    <t xml:space="preserve">Q-1-2015 </t>
  </si>
  <si>
    <r>
      <t xml:space="preserve">M-1, M-2, </t>
    </r>
    <r>
      <rPr>
        <sz val="11"/>
        <color rgb="FF00B0F0"/>
        <rFont val="Calibri"/>
        <family val="2"/>
        <charset val="238"/>
      </rPr>
      <t>M-3</t>
    </r>
  </si>
  <si>
    <r>
      <t xml:space="preserve">no Ms/Qs / GY offered for 2015/16; only
</t>
    </r>
    <r>
      <rPr>
        <sz val="11"/>
        <color rgb="FF008E40"/>
        <rFont val="Calibri"/>
        <family val="2"/>
      </rPr>
      <t>Q1-3/16 offered, 3 GY16-19 offered</t>
    </r>
  </si>
  <si>
    <r>
      <t xml:space="preserve">congestion might have disappeared;
in 2015, GYs 16-19 and Q1-3/16 were offered, </t>
    </r>
    <r>
      <rPr>
        <sz val="11"/>
        <color rgb="FFFF0000"/>
        <rFont val="Calibri"/>
        <family val="2"/>
      </rPr>
      <t>still 2015 was congested</t>
    </r>
  </si>
  <si>
    <r>
      <t xml:space="preserve">only GY16/17 offered (and from  GY20/21 on). </t>
    </r>
    <r>
      <rPr>
        <sz val="11"/>
        <color rgb="FFFF0000"/>
        <rFont val="Calibri"/>
        <family val="2"/>
      </rPr>
      <t xml:space="preserve">No GY 17/18 </t>
    </r>
  </si>
  <si>
    <t>still 2015 was congested (but capacity is available on VIP)</t>
  </si>
  <si>
    <r>
      <t xml:space="preserve">no GYs 16-21, no M-4-16 (bundled), </t>
    </r>
    <r>
      <rPr>
        <sz val="11"/>
        <color rgb="FFFF0000"/>
        <rFont val="Calibri"/>
        <family val="2"/>
      </rPr>
      <t>very little offered unbundled as GYs16-21</t>
    </r>
    <r>
      <rPr>
        <sz val="11"/>
        <color theme="1"/>
        <rFont val="Calibri"/>
        <family val="2"/>
      </rPr>
      <t xml:space="preserve">, </t>
    </r>
    <r>
      <rPr>
        <sz val="11"/>
        <color rgb="FF00B050"/>
        <rFont val="Calibri"/>
        <family val="2"/>
      </rPr>
      <t>but Ms &amp; Qs offered unbundled</t>
    </r>
  </si>
  <si>
    <t>no GY 16/17 (only interruptible) and monthly interruptible</t>
  </si>
  <si>
    <t>firm offers only from GY17/18 on (interruptible for GY16/17 and monthly)</t>
  </si>
  <si>
    <t>As of 09/2015 GOAL merged to GUD. Yearly and quarterly auctions were executed by GOAL. Due to this there is no congestion.
GUD:
Before 01.09.2015 GOAL offered the IP Entry Greifswald.</t>
  </si>
  <si>
    <t>no
GUD: Int. Cap was offered for Decemeber 2015 and January 2016</t>
  </si>
  <si>
    <t>STUIOLI is already implemented</t>
  </si>
  <si>
    <t>Firm capacity was increased in 02/2016, longterm bookings are possible. Due to this there is no congestion anymore.</t>
  </si>
  <si>
    <t>Firm capacity was increased in 11/2015 and is now offered in auctions, long term bookings are possible - no congestion anymore</t>
  </si>
  <si>
    <t>There is no technical congestion. Bundled capacity is available. The auction premium only occured for unbundled capacity  which was offered due to a difference of booked capacities on both side of the border.
Pls. see comment to BR207: Int. Capacity was offered in two auctions and also FCFS before 11/15.</t>
  </si>
  <si>
    <t>There are two Gaspool-TSOs offering capacity at this point. There is no technical but a contractual congestion. Capacity can not be offered in long term auctions by GUD since it is limited to the contractual agreed amount. But Jordgas is offering capacity at Dornum Entry. Therefore there is no congestion at this netpoint as a whole.</t>
  </si>
  <si>
    <t>GYs 16-19 + 24-31 offered as bundeled, M-4-16 offered</t>
  </si>
  <si>
    <t>yes, but congestion resolved by cap. Increase</t>
  </si>
  <si>
    <t>yes, but congestion resolved by cap. increase</t>
  </si>
  <si>
    <t>GY16/17 + M-4-16 offered</t>
  </si>
  <si>
    <t>all products offered bundled, no premium for bundled</t>
  </si>
  <si>
    <t>yes (but only GUD part)</t>
  </si>
  <si>
    <t>jordgas IP can be booked alternatively</t>
  </si>
  <si>
    <t>only M-4-16 offered as interruptible unbundled</t>
  </si>
  <si>
    <t>all Gys + M-4-16 offered bundled, GYs16-26 offered unbundled</t>
  </si>
  <si>
    <t>no firm offers beyond DA</t>
  </si>
  <si>
    <t>In 2016 capacity was offerd in the yearly auvction for 2017-2021. In addition to that, there were no auction presmia and day ahead firm capacity is offerd but not booked, so there can´t be a congestion.</t>
  </si>
  <si>
    <t>On a VR there is no firm capacity available.
Firm capacities results out of the "congestion mechanism" in germany, called renomination limitation (FDA UIOLI)</t>
  </si>
  <si>
    <t>yes, FZK, but just for DA</t>
  </si>
  <si>
    <r>
      <rPr>
        <sz val="11"/>
        <color theme="7" tint="-0.249977111117893"/>
        <rFont val="Calibri"/>
        <family val="2"/>
      </rPr>
      <t>2XM-02-15 (ub; 1xM-03-15 (ub); 1xM-04-15 (UB);1xM-05-15 (UB);2xM-06-15 (UB); 2xM-07-15 (UB); 2xM-08-15 (UB) ;1xM-09-15 (UB);</t>
    </r>
    <r>
      <rPr>
        <sz val="11"/>
        <color theme="1"/>
        <rFont val="Calibri"/>
        <family val="2"/>
      </rPr>
      <t xml:space="preserve">
</t>
    </r>
    <r>
      <rPr>
        <sz val="11"/>
        <color rgb="FFFF0000"/>
        <rFont val="Calibri"/>
        <family val="2"/>
      </rPr>
      <t>1xY-01.01.16-01.01.17 (ub)</t>
    </r>
    <r>
      <rPr>
        <sz val="11"/>
        <color theme="1"/>
        <rFont val="Calibri"/>
        <family val="2"/>
      </rPr>
      <t xml:space="preserve">
</t>
    </r>
  </si>
  <si>
    <t>104280000 FZK
79550064 DZK</t>
  </si>
  <si>
    <t>1xY-01.01.16-01.01.17 (ub)</t>
  </si>
  <si>
    <t>79550064 DZK</t>
  </si>
  <si>
    <t>only M-2-16, GYs26-31 offered (bundled)</t>
  </si>
  <si>
    <t>all GY offered bundled or unbundled</t>
  </si>
  <si>
    <t>no unsuccessful requests</t>
  </si>
  <si>
    <t>GYs 16-30 offered (bundled), M-4-16 offered (bundled)</t>
  </si>
  <si>
    <r>
      <t xml:space="preserve">M-4-16 offered unbundled, </t>
    </r>
    <r>
      <rPr>
        <sz val="11"/>
        <color rgb="FFFF0000"/>
        <rFont val="Calibri"/>
        <family val="2"/>
      </rPr>
      <t>No yearly products offered</t>
    </r>
  </si>
  <si>
    <t>GY 16-19 offered bundled, M-4-16 offered also as bundled</t>
  </si>
  <si>
    <t>no auction for Bulgartransgaz in any platform reports</t>
  </si>
  <si>
    <t>no auction information for the IP on PRISMA March-16</t>
  </si>
  <si>
    <t xml:space="preserve">The IP does not offer any firm capacity, only interruptible, due to the technical set up of the grid; there is no capacity (firm and interruptible) booked in any direction of the IP. </t>
  </si>
  <si>
    <r>
      <rPr>
        <sz val="11"/>
        <color rgb="FFFF0000"/>
        <rFont val="Calibri"/>
        <family val="2"/>
      </rPr>
      <t>M-4-16 not offered, GYs 16/17 and 17/18 not offered</t>
    </r>
    <r>
      <rPr>
        <sz val="11"/>
        <color theme="1"/>
        <rFont val="Calibri"/>
        <family val="2"/>
      </rPr>
      <t>; GYs 18/19 and 19/20 offered not bundled</t>
    </r>
  </si>
  <si>
    <r>
      <rPr>
        <sz val="11"/>
        <color rgb="FFFF0000"/>
        <rFont val="Calibri"/>
        <family val="2"/>
      </rPr>
      <t>M-4-16 not offered; GY 17/18 not offered;</t>
    </r>
    <r>
      <rPr>
        <sz val="11"/>
        <color theme="1"/>
        <rFont val="Calibri"/>
        <family val="2"/>
      </rPr>
      <t xml:space="preserve"> GYs 16/17, 18/19 offered as bundled, as well as GYs 20-25 and 27-30</t>
    </r>
  </si>
  <si>
    <r>
      <rPr>
        <sz val="11"/>
        <color rgb="FFFF0000"/>
        <rFont val="Calibri"/>
        <family val="2"/>
      </rPr>
      <t>M-4-16 not offered; GY 17/18 not offered;</t>
    </r>
    <r>
      <rPr>
        <sz val="11"/>
        <color theme="1"/>
        <rFont val="Calibri"/>
        <family val="2"/>
      </rPr>
      <t xml:space="preserve"> GYs 16/17, 18/19 offered as bundled, as well as GYs 20-30 </t>
    </r>
  </si>
  <si>
    <t>No information on the IP side on PRISMA</t>
  </si>
  <si>
    <r>
      <t>M-4-16 offered,</t>
    </r>
    <r>
      <rPr>
        <sz val="11"/>
        <color rgb="FFFF0000"/>
        <rFont val="Calibri"/>
        <family val="2"/>
      </rPr>
      <t xml:space="preserve"> GYs 16/17, 17/18 and 18/19 not offered</t>
    </r>
    <r>
      <rPr>
        <sz val="11"/>
        <color theme="1"/>
        <rFont val="Calibri"/>
        <family val="2"/>
      </rPr>
      <t>, GYs 23-30 offered</t>
    </r>
  </si>
  <si>
    <t>no information on the IP side on any platform</t>
  </si>
  <si>
    <t xml:space="preserve">On the Trasparency Platform there is data available from Jan 2015 to Jul 2017 regarding the capacity available at VIP PIRINEOS. Request to change data on available firm capacity. 
Need to clarify the methodology on the calculation of the p-partially available capacity and the relation to level of congestion of VIP PIRINEOS. </t>
  </si>
  <si>
    <t>Bulletin Board</t>
  </si>
  <si>
    <t>Due to derrogation, the TSO still does not need to apply CMP</t>
  </si>
  <si>
    <t xml:space="preserve">The TSO believes that all information needed, also on secondary trade, is available on PRISMA, so they have decided not to contribute to the excel sheets. </t>
  </si>
  <si>
    <t>Cases of zero capacity or zero offer on the TP are due to problems in the reporting process rather than actual congestion</t>
  </si>
  <si>
    <t xml:space="preserve">All Quarterly products were offered on 1.06.2015 (for the upcoming 4 quarters) and all yearly products (for the upcoming 15 GBYs) on 2.03.2016 unbundled. </t>
  </si>
  <si>
    <t xml:space="preserve">GYs 2015/15-17/18 were offered at Deutschneudorf Entry as unbundled products on 2.3.15 in the yearly auction. To be checked with ENTSOG whether information was correctly reported. </t>
  </si>
  <si>
    <t>O, R, T</t>
  </si>
  <si>
    <t xml:space="preserve">3xM, 7x Q, 1x Other (2 month), 1xY </t>
  </si>
  <si>
    <t>M 304 MWh/h; Q 690 MWh/h, O 265 MWh/h, Y 100 MWh/h</t>
  </si>
  <si>
    <t>until (incl.) October 2015 interruptible capacity was offered via FCFS</t>
  </si>
  <si>
    <t>T
T</t>
  </si>
  <si>
    <t>T
T
T
T
T
T</t>
  </si>
  <si>
    <t xml:space="preserve">1 x Q-1-15 (ub);  
1 x Q-2-15 (b); 
1 x Q-3-15 (b);
2 x Q-4-15 (b);  
3 x GY-15/16 (b); 
1 x GY-16/17 (b); 
1 x GY-17/18 (b); 
1 x OTHER (year). </t>
  </si>
  <si>
    <t xml:space="preserve">71613 kWh/h; 
102784 kWh/h; 
102784 kWh/h; 
113173 kWh/h; 
86205 kWh/h; 
78827 kWh/h; 
61147 kWh/h; 
30000 kWh/h. </t>
  </si>
  <si>
    <t>Summarized by ACER</t>
  </si>
  <si>
    <t>465000 kWh/h</t>
  </si>
  <si>
    <t>1 x OTHER (3GY) (ub)</t>
  </si>
  <si>
    <t>By ACER</t>
  </si>
  <si>
    <t>20 000 kWh/h</t>
  </si>
  <si>
    <t>1 x OTHER(ub)</t>
  </si>
  <si>
    <t>GY 15/16 offered</t>
  </si>
  <si>
    <t>CREG 4.5.16: to be excluded from the CMP GL scope, as this it a VR IP side (there is only firm capacity in the direction FR--&gt;BE
Alveringen &amp; Blaregnies will become a VIP end of 2016 or in 2017</t>
  </si>
  <si>
    <t>CREG proposes to delete this IP side, as the CAM point is "Blaregnies (BE) / Taisnières (H) (FR)", and is covered by line 19 (...10F), however, the TP data sets are different!</t>
  </si>
  <si>
    <t>Fluxys/CREG 4.5.16: Virtual Reverse IP side, but firm technical on TP (on TP as "Poppel (BE) // Hilvarenbeek/Zandvliet-L (NL)", in PRISMA only as "Hilvarenbeek")</t>
  </si>
  <si>
    <t xml:space="preserve">still non-offer beyond 16/17;
Fluxys/CREG 4.5.16: Virtual Reverse Flow IP side (although firm technical on TP) </t>
  </si>
  <si>
    <t>month ahead may be offered in 2016 /17</t>
  </si>
  <si>
    <t>M-4-16 offered as interruptible; 
No yearly products offered</t>
  </si>
  <si>
    <t>assuming same situation in 2015 as for eustream at this IP</t>
  </si>
  <si>
    <t>currently only Virtual Reverse</t>
  </si>
  <si>
    <t>see TSO explanation, currently only Virtual Reverse</t>
  </si>
  <si>
    <t>GY offered, but fully booked</t>
  </si>
  <si>
    <t>yes (but not anymore)</t>
  </si>
  <si>
    <r>
      <t xml:space="preserve">only M-4-16 offered unbundled, interruptible and GYs 26-31 offered (bundled), </t>
    </r>
    <r>
      <rPr>
        <sz val="11"/>
        <color rgb="FFFF0000"/>
        <rFont val="Calibri"/>
        <family val="2"/>
      </rPr>
      <t>no GY 16-18</t>
    </r>
  </si>
  <si>
    <t>yes, but congestion no longer existent</t>
  </si>
  <si>
    <r>
      <t xml:space="preserve">bundled offers for M-4-16 &amp; from GY18/19 onwards, </t>
    </r>
    <r>
      <rPr>
        <sz val="11"/>
        <color rgb="FFFF0000"/>
        <rFont val="Calibri"/>
        <family val="2"/>
      </rPr>
      <t>no GY16/17 + 17/18</t>
    </r>
  </si>
  <si>
    <t>unsuccessful requests cannot be seen even in auction regimes, if the respective (yearly) product wasn't offered!</t>
  </si>
  <si>
    <t xml:space="preserve">yes, but no need to enforce FDA UIOLI </t>
  </si>
  <si>
    <t>GY 16/17 + 17/18 offered, M-4-16 offered</t>
  </si>
  <si>
    <t>monthly products offered in 2015, GYs offered in 3/2016</t>
  </si>
  <si>
    <t>close (few auction premia)</t>
  </si>
  <si>
    <t>GYs and M-4-16 offered</t>
  </si>
  <si>
    <t>&lt;6%</t>
  </si>
  <si>
    <t>&lt;9%</t>
  </si>
  <si>
    <r>
      <rPr>
        <sz val="11"/>
        <color rgb="FF00B050"/>
        <rFont val="Calibri"/>
        <family val="2"/>
      </rPr>
      <t>M-4-16 offered bundled,</t>
    </r>
    <r>
      <rPr>
        <sz val="11"/>
        <color rgb="FFFF0000"/>
        <rFont val="Calibri"/>
        <family val="2"/>
      </rPr>
      <t xml:space="preserve"> Gys offered only from 2021 onwards</t>
    </r>
  </si>
  <si>
    <t>yes, but congestion no longer existent (--&gt; close to be congested (due to quota)</t>
  </si>
  <si>
    <t>no auction for this IP in RBP report</t>
  </si>
  <si>
    <t>M-4-16 offered unbundled (firm + interruptible)</t>
  </si>
  <si>
    <r>
      <rPr>
        <sz val="11"/>
        <color rgb="FF00B050"/>
        <rFont val="Calibri"/>
        <family val="2"/>
      </rPr>
      <t>M-4-16 offered unbundled (firm + interruptible)</t>
    </r>
    <r>
      <rPr>
        <sz val="11"/>
        <color theme="1"/>
        <rFont val="Calibri"/>
        <family val="2"/>
      </rPr>
      <t xml:space="preserve">, </t>
    </r>
    <r>
      <rPr>
        <sz val="11"/>
        <color rgb="FFFF0000"/>
        <rFont val="Calibri"/>
        <family val="2"/>
      </rPr>
      <t xml:space="preserve">only Gys from 2026 onwards offered bundled </t>
    </r>
  </si>
  <si>
    <r>
      <t>M-10-12-2015 (unbundled);</t>
    </r>
    <r>
      <rPr>
        <sz val="11"/>
        <color rgb="FFFF0000"/>
        <rFont val="Calibri"/>
        <family val="2"/>
      </rPr>
      <t xml:space="preserve"> M-2-16 (unbundled)</t>
    </r>
  </si>
  <si>
    <t>persistent non-offer of products &amp; auction premia (2xM in 2015, 1xM in 2016)</t>
  </si>
  <si>
    <t>non-offer of GYs 15/16 + 16/17 + 17/18 + auction premia for Ms</t>
  </si>
  <si>
    <r>
      <t xml:space="preserve">M-2-3-4-5-6-7-8-9-10-12-2015 (unbundled); </t>
    </r>
    <r>
      <rPr>
        <sz val="11"/>
        <color rgb="FFFF0000"/>
        <rFont val="Calibri"/>
        <family val="2"/>
      </rPr>
      <t>M-2-16 (unbundledI</t>
    </r>
  </si>
  <si>
    <t>yes, but congestion no longer existent (--&gt; close to be congested (1 auction premium)</t>
  </si>
  <si>
    <r>
      <rPr>
        <sz val="11"/>
        <color rgb="FF00B050"/>
        <rFont val="Calibri"/>
        <family val="2"/>
      </rPr>
      <t xml:space="preserve">GY 16/17 and 17/18 offered as bundled + unbundled;
M-4-16 offered unbundled (as firm and as interruptible) </t>
    </r>
    <r>
      <rPr>
        <sz val="11"/>
        <color theme="1"/>
        <rFont val="Calibri"/>
        <family val="2"/>
      </rPr>
      <t xml:space="preserve">
</t>
    </r>
    <r>
      <rPr>
        <sz val="11"/>
        <color rgb="FFFF0000"/>
        <rFont val="Calibri"/>
        <family val="2"/>
      </rPr>
      <t>Auction Premia for M-2-16</t>
    </r>
  </si>
  <si>
    <r>
      <t xml:space="preserve">GYs 19/20  and onwards offered as bundled
</t>
    </r>
    <r>
      <rPr>
        <sz val="11"/>
        <color rgb="FFFF0000"/>
        <rFont val="Calibri"/>
        <family val="2"/>
      </rPr>
      <t>GYs 16/17, 17/18 and 18/19 not offered
M-4-16 only offered as interruptible</t>
    </r>
  </si>
  <si>
    <t>persistent non-offer; unsuccessful requests cannot be seen even in auction regimes, if the respective (yearly) product wasn't offered!
int. Cap. Bookings exist</t>
  </si>
  <si>
    <r>
      <t xml:space="preserve">M-4-16 + Gys 26-30 offered unbundled; </t>
    </r>
    <r>
      <rPr>
        <sz val="11"/>
        <color rgb="FFFF0000"/>
        <rFont val="Calibri"/>
        <family val="2"/>
      </rPr>
      <t xml:space="preserve">GYs 16-18 not offered </t>
    </r>
  </si>
  <si>
    <r>
      <t xml:space="preserve">M-4-16 offered as interruptible unbundled, </t>
    </r>
    <r>
      <rPr>
        <sz val="11"/>
        <color rgb="FFFF0000"/>
        <rFont val="Calibri"/>
        <family val="2"/>
      </rPr>
      <t>No firm products offered</t>
    </r>
  </si>
  <si>
    <r>
      <t xml:space="preserve">GY17-21 offered unbundled, M-4-16 only interruptible; </t>
    </r>
    <r>
      <rPr>
        <sz val="11"/>
        <color rgb="FFFF0000"/>
        <rFont val="Calibri"/>
        <family val="2"/>
      </rPr>
      <t>no GY16/17</t>
    </r>
  </si>
  <si>
    <t>IP side was still formally congested in 2015+16, 
whether demand exceeds the offer for products, which are not offered in auctions, cannot be determined
(no unsuccesful request, almost no int. bookings)</t>
  </si>
  <si>
    <t>&gt;9%</t>
  </si>
  <si>
    <t>auction premia (GY15/16 + Q4/15)</t>
  </si>
  <si>
    <r>
      <rPr>
        <sz val="11"/>
        <color rgb="FF008E40"/>
        <rFont val="Calibri"/>
        <family val="2"/>
      </rPr>
      <t>all GYs from 16/17 onwards offered bundled / unbundled</t>
    </r>
    <r>
      <rPr>
        <sz val="11"/>
        <color theme="1"/>
        <rFont val="Calibri"/>
        <family val="2"/>
      </rPr>
      <t xml:space="preserve">; M-4-16 offered bundled; </t>
    </r>
  </si>
  <si>
    <t>assuming the same situation as on BG side</t>
  </si>
  <si>
    <r>
      <rPr>
        <sz val="11"/>
        <color rgb="FFFF0000"/>
        <rFont val="Calibri"/>
        <family val="2"/>
      </rPr>
      <t>M-4-16 offered only as interruptible unbundled</t>
    </r>
    <r>
      <rPr>
        <sz val="11"/>
        <color theme="1"/>
        <rFont val="Calibri"/>
        <family val="2"/>
      </rPr>
      <t xml:space="preserve">, GY 16/17 and 18/19  offered unbundled, but </t>
    </r>
    <r>
      <rPr>
        <sz val="11"/>
        <color rgb="FFFF0000"/>
        <rFont val="Calibri"/>
        <family val="2"/>
      </rPr>
      <t>Auction Premia for GY 16/17</t>
    </r>
  </si>
  <si>
    <r>
      <rPr>
        <sz val="11"/>
        <color rgb="FF00B050"/>
        <rFont val="Calibri"/>
        <family val="2"/>
      </rPr>
      <t>M-4-16 offered bundled,</t>
    </r>
    <r>
      <rPr>
        <sz val="11"/>
        <color theme="1"/>
        <rFont val="Calibri"/>
        <family val="2"/>
      </rPr>
      <t xml:space="preserve"> </t>
    </r>
    <r>
      <rPr>
        <sz val="11"/>
        <color rgb="FFFF0000"/>
        <rFont val="Calibri"/>
        <family val="2"/>
      </rPr>
      <t>GYs only offered from 2023 onwards</t>
    </r>
  </si>
  <si>
    <t>only interruptible M-4-16 (bundled / unbundled)</t>
  </si>
  <si>
    <t>temporarily treated as "VR" (no technical firm), but keep it in CMP / CAM scope</t>
  </si>
  <si>
    <t>M-4-16 and GY16/17 offered unbundled</t>
  </si>
  <si>
    <r>
      <rPr>
        <sz val="11"/>
        <color rgb="FF008E40"/>
        <rFont val="Calibri"/>
        <family val="2"/>
      </rPr>
      <t>M-4-16 offered unbundled,</t>
    </r>
    <r>
      <rPr>
        <sz val="11"/>
        <color theme="1"/>
        <rFont val="Calibri"/>
        <family val="2"/>
      </rPr>
      <t xml:space="preserve"> </t>
    </r>
    <r>
      <rPr>
        <sz val="11"/>
        <color rgb="FFFF0000"/>
        <rFont val="Calibri"/>
        <family val="2"/>
      </rPr>
      <t>only GYs from 2026 onwards offered bundled</t>
    </r>
  </si>
  <si>
    <t>only GYs from 2026 onwards offered bundled, no M-4-16</t>
  </si>
  <si>
    <t>close (due to quota) --&gt; but now potentially congested (if no further Ms are offered in 2016)!</t>
  </si>
  <si>
    <t>persistent congestion</t>
  </si>
  <si>
    <t>persistent congestion + auction premia</t>
  </si>
  <si>
    <r>
      <rPr>
        <sz val="11"/>
        <color rgb="FFFF0000"/>
        <rFont val="Calibri"/>
        <family val="2"/>
      </rPr>
      <t>M-4-16 offered only as interruptible,</t>
    </r>
    <r>
      <rPr>
        <sz val="11"/>
        <color theme="1"/>
        <rFont val="Calibri"/>
        <family val="2"/>
      </rPr>
      <t xml:space="preserve"> unbundled, </t>
    </r>
    <r>
      <rPr>
        <sz val="11"/>
        <color rgb="FFFF0000"/>
        <rFont val="Calibri"/>
        <family val="2"/>
      </rPr>
      <t>GY 16-19 not offered;</t>
    </r>
    <r>
      <rPr>
        <sz val="11"/>
        <color theme="1"/>
        <rFont val="Calibri"/>
        <family val="2"/>
      </rPr>
      <t xml:space="preserve"> GYs 26-31 offered as unbundled. </t>
    </r>
  </si>
  <si>
    <t>same data used as above; only one exit exists on TP (keep this side still in the CAM list for potential future bundles with different TSOs2)</t>
  </si>
  <si>
    <t>no (temporarily / double)</t>
  </si>
  <si>
    <r>
      <rPr>
        <sz val="11"/>
        <color rgb="FF00B050"/>
        <rFont val="Calibri"/>
        <family val="2"/>
      </rPr>
      <t>M-4-16 offered unbundled,</t>
    </r>
    <r>
      <rPr>
        <sz val="11"/>
        <color rgb="FFFF0000"/>
        <rFont val="Calibri"/>
        <family val="2"/>
      </rPr>
      <t xml:space="preserve"> only GY17/18 offered unbundled and with  Auction Premia</t>
    </r>
  </si>
  <si>
    <t>close (few auction premia) --&gt; but now congested (premia for 17/18)</t>
  </si>
  <si>
    <t>persistent congestion;
corrected country 1  (UK instead of BE)</t>
  </si>
  <si>
    <t xml:space="preserve">all GY + M-4-16 offered unbundled at BactonUKEn </t>
  </si>
  <si>
    <r>
      <rPr>
        <sz val="11"/>
        <color rgb="FF008E40"/>
        <rFont val="Calibri"/>
        <family val="2"/>
      </rPr>
      <t>M-4-16 offered bundled</t>
    </r>
    <r>
      <rPr>
        <sz val="11"/>
        <color rgb="FFFF0000"/>
        <rFont val="Calibri"/>
        <family val="2"/>
      </rPr>
      <t>; only GYs  2023-29 offered unbundled, 29-31  offered bundled</t>
    </r>
  </si>
  <si>
    <r>
      <rPr>
        <sz val="11"/>
        <color rgb="FF008E40"/>
        <rFont val="Calibri"/>
        <family val="2"/>
      </rPr>
      <t>M-4-16 offered bundled</t>
    </r>
    <r>
      <rPr>
        <sz val="11"/>
        <color theme="1"/>
        <rFont val="Calibri"/>
        <family val="2"/>
      </rPr>
      <t>,</t>
    </r>
    <r>
      <rPr>
        <sz val="11"/>
        <color rgb="FFFF0000"/>
        <rFont val="Calibri"/>
        <family val="2"/>
      </rPr>
      <t xml:space="preserve">only GYs  24-31 offered bundled, </t>
    </r>
    <r>
      <rPr>
        <sz val="11"/>
        <color rgb="FF008E40"/>
        <rFont val="Calibri"/>
        <family val="2"/>
      </rPr>
      <t>unbundled offers GYs 16-23 and M-4-16 at Taisnieres B</t>
    </r>
  </si>
  <si>
    <t>surrendered capacity was not visible on TP</t>
  </si>
  <si>
    <t>out of scope of CMP (also out of scope of CAM?) NRA has not decided to apply CMP at this IP side</t>
  </si>
  <si>
    <r>
      <rPr>
        <sz val="11"/>
        <color rgb="FF008E40"/>
        <rFont val="Calibri"/>
        <family val="2"/>
      </rPr>
      <t>M-4-16</t>
    </r>
    <r>
      <rPr>
        <sz val="11"/>
        <color theme="1"/>
        <rFont val="Calibri"/>
        <family val="2"/>
      </rPr>
      <t xml:space="preserve"> and </t>
    </r>
    <r>
      <rPr>
        <sz val="11"/>
        <color rgb="FFFF0000"/>
        <rFont val="Calibri"/>
        <family val="2"/>
      </rPr>
      <t xml:space="preserve">only GYs 26-31 offered bundled, </t>
    </r>
  </si>
  <si>
    <r>
      <t xml:space="preserve">only </t>
    </r>
    <r>
      <rPr>
        <sz val="11"/>
        <color rgb="FF00B050"/>
        <rFont val="Calibri"/>
        <family val="2"/>
      </rPr>
      <t>M-4-16</t>
    </r>
    <r>
      <rPr>
        <sz val="11"/>
        <color rgb="FFFF0000"/>
        <rFont val="Calibri"/>
        <family val="2"/>
      </rPr>
      <t xml:space="preserve"> and GYs from 24-31 offered unbundled</t>
    </r>
  </si>
  <si>
    <t>M-4-16 offered only as interruptible unbundled; no firm offers</t>
  </si>
  <si>
    <t>close (little cap. offered) --&gt; now close (due to quota)</t>
  </si>
  <si>
    <t>no offer on PRISMA</t>
  </si>
  <si>
    <t>only M-4-16 offered as interruptible unbundled; no firm products offered</t>
  </si>
  <si>
    <t>offer/non-offer or premia in March 2016 auction? 
[only considering GYs and M-4-16]</t>
  </si>
  <si>
    <r>
      <t xml:space="preserve">only </t>
    </r>
    <r>
      <rPr>
        <sz val="11"/>
        <color rgb="FF008E40"/>
        <rFont val="Calibri"/>
        <family val="2"/>
      </rPr>
      <t xml:space="preserve">GY 16/17 + M-4-5-16 </t>
    </r>
    <r>
      <rPr>
        <sz val="11"/>
        <color rgb="FFFF0000"/>
        <rFont val="Calibri"/>
        <family val="2"/>
      </rPr>
      <t>offered on GCP (VIP)</t>
    </r>
  </si>
  <si>
    <t>yes - all offered</t>
  </si>
  <si>
    <t>M-4-16 offered bundled, GYs 16/17, 17/18 and 18/19 offered as bundled</t>
  </si>
  <si>
    <t>only M-4-16 offered (unbundled, very little!), and GYs 19 - 31 (bundled)</t>
  </si>
  <si>
    <t>no (temporarily / derogation)</t>
  </si>
  <si>
    <t>no offer of GYs or Ms (only Q2+3 were offered in 2015)</t>
  </si>
  <si>
    <r>
      <t xml:space="preserve">only M-4-16 offered as interruptible, </t>
    </r>
    <r>
      <rPr>
        <sz val="11"/>
        <color rgb="FFFF0000"/>
        <rFont val="Calibri"/>
        <family val="2"/>
      </rPr>
      <t>no firm offers</t>
    </r>
  </si>
  <si>
    <t>temporarily out of scope</t>
  </si>
  <si>
    <t>M-4-16 offered only as interruptible capacity, 
only GYs 19-31 offered bundled (27-31 unbundled)</t>
  </si>
  <si>
    <t>M-4-16, GYs 16/17+ 17/18 offered bundled</t>
  </si>
  <si>
    <r>
      <t xml:space="preserve">M-4 offered bundled, all GYs offered bundled, </t>
    </r>
    <r>
      <rPr>
        <sz val="11"/>
        <color rgb="FFFF0000"/>
        <rFont val="Calibri"/>
        <family val="2"/>
      </rPr>
      <t>no offer for  GY 17/18</t>
    </r>
  </si>
  <si>
    <t>New IP side added (same TP data used as Zee IZT Entry Interconnector (line 339)</t>
  </si>
  <si>
    <t>persistent congestion, fully booked til 1.10.18</t>
  </si>
  <si>
    <t>persistent congestion, corrected country 1  (UK instead of BE);</t>
  </si>
  <si>
    <t>3 - T</t>
  </si>
  <si>
    <t>1200000
1200000
1200000</t>
  </si>
  <si>
    <t>OTC
OTC
OTC</t>
  </si>
  <si>
    <t>assignment
assignment
assignment</t>
  </si>
  <si>
    <t>1 x GY15/16 (ub, FZK)
1 x Q4/15 (ub, FZK)
1 x Q1/16 (ub, FZK)</t>
  </si>
  <si>
    <t>2 x T</t>
  </si>
  <si>
    <t>1 x OTHER (5 months, ub, interruptible))
1 x OTHER (4 months, ub, interruptible)</t>
  </si>
  <si>
    <t>12000000
12000000</t>
  </si>
  <si>
    <t>OTC
OTC</t>
  </si>
  <si>
    <t>assignment
assignment</t>
  </si>
  <si>
    <t>O - yes
R - no (see comment)
T - yes</t>
  </si>
  <si>
    <r>
      <rPr>
        <b/>
        <u/>
        <sz val="11"/>
        <color theme="1"/>
        <rFont val="Calibri"/>
        <family val="2"/>
        <scheme val="minor"/>
      </rPr>
      <t xml:space="preserve">Offers
</t>
    </r>
    <r>
      <rPr>
        <sz val="11"/>
        <color theme="1"/>
        <rFont val="Calibri"/>
        <family val="2"/>
        <scheme val="minor"/>
      </rPr>
      <t xml:space="preserve">2 x Q (ub)
(Q-2-15; Q-4-15) 
7 x M (ub) 
(M-7-15, M-8-15; M-9-15; M-10-15; M-11-15; M-12-15; M-01-16)
7 x Other (ub)
(O-53days; O-183d; O-237d; O-344d; O-370d; O-730d; O-1003d)
</t>
    </r>
    <r>
      <rPr>
        <b/>
        <u/>
        <sz val="11"/>
        <rFont val="Calibri"/>
        <family val="2"/>
        <scheme val="minor"/>
      </rPr>
      <t>Trades</t>
    </r>
    <r>
      <rPr>
        <sz val="11"/>
        <color theme="1"/>
        <rFont val="Calibri"/>
        <family val="2"/>
        <scheme val="minor"/>
      </rPr>
      <t xml:space="preserve">
1 x GY (ub)
(GY-16/17)
2 x Y (ub)
(Y-15; Y-16)
12 x M (ub)
(M-02-15; M-03-15; M-04-15; M-05-15; M-06-15; M-07-15; M-08-15; M-09-15; M-10-15; M-11-15; M-12-15; M-01-16)
1 x Other (ub)
(O-275days)</t>
    </r>
  </si>
  <si>
    <r>
      <rPr>
        <b/>
        <u/>
        <sz val="11"/>
        <color theme="1"/>
        <rFont val="Calibri"/>
        <family val="2"/>
        <scheme val="minor"/>
      </rPr>
      <t xml:space="preserve">Offers
</t>
    </r>
    <r>
      <rPr>
        <sz val="11"/>
        <color theme="1"/>
        <rFont val="Calibri"/>
        <family val="2"/>
        <scheme val="minor"/>
      </rPr>
      <t xml:space="preserve">Q = 68,410,752 kWh/d
M = 200,967,528 kWh/d
Other = 322,955,496 kWh/d
</t>
    </r>
    <r>
      <rPr>
        <b/>
        <u/>
        <sz val="11"/>
        <rFont val="Calibri"/>
        <family val="2"/>
        <scheme val="minor"/>
      </rPr>
      <t xml:space="preserve">Trades
</t>
    </r>
    <r>
      <rPr>
        <sz val="11"/>
        <rFont val="Calibri"/>
        <family val="2"/>
        <scheme val="minor"/>
      </rPr>
      <t>GY = 190,963,056 kWh/d
Y = 57,149,208 kWh/d
M = 255,822,648 kWh/d
Other = 14,653,680 kWh/d</t>
    </r>
  </si>
  <si>
    <t>Offers - TSO Bulletin Board
Trades - OTC as reported to TSO</t>
  </si>
  <si>
    <t>IUK Comments: IUK provides a Bulletin Board which is published on our website where parties can advertise capacity for sale or requests for capacity as required: http://www.interconnector.com/operational-data/capacity-summary/ . No requests for capacity have been placed on the Bulletin Board in 2015. IUK also publish contact information for all shippers on our website.   The figures quoted here only include any offers made on the Bulletin Board, any other offers which may have been made by other means have not been captured. All trades are done on a bilateral basis on the secondary market.</t>
  </si>
  <si>
    <t xml:space="preserve">According to the Interconnector capacity is already made available, si thr point (not specified which one) should not further be considered as congested. 
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
</t>
  </si>
  <si>
    <r>
      <rPr>
        <b/>
        <u/>
        <sz val="11"/>
        <color theme="1"/>
        <rFont val="Calibri"/>
        <family val="2"/>
        <scheme val="minor"/>
      </rPr>
      <t xml:space="preserve">Offers
</t>
    </r>
    <r>
      <rPr>
        <sz val="11"/>
        <color theme="1"/>
        <rFont val="Calibri"/>
        <family val="2"/>
        <scheme val="minor"/>
      </rPr>
      <t xml:space="preserve">2 x Q (ub)  (Q-2-15; Q-4-15) 
3 x M (ub) 
(M-11-15; M-12-15; M-01-16)
8 x Other (ub) 
(O-53days; 2 x O-183d; O-237d;  O-344d; O-370d; O-730d; O-1003d;)
</t>
    </r>
    <r>
      <rPr>
        <b/>
        <u/>
        <sz val="11"/>
        <rFont val="Calibri"/>
        <family val="2"/>
        <scheme val="minor"/>
      </rPr>
      <t>Trades</t>
    </r>
    <r>
      <rPr>
        <sz val="11"/>
        <color theme="1"/>
        <rFont val="Calibri"/>
        <family val="2"/>
        <scheme val="minor"/>
      </rPr>
      <t xml:space="preserve">
1 x GY (ub) (GY-15/16)
2 x Y (ub) (Y-15; Y-16)
6 x Q (ub) (6xQ-3-15)
13 x M (ub)
(M-02-15; M-03-15; M-04-15; M-05-15; M-06-15; 5xM-10-15; M-11-15; M-12-15; M-01-16)
2 x Other (ub)
(O-214days; O-275d)</t>
    </r>
  </si>
  <si>
    <r>
      <rPr>
        <b/>
        <u/>
        <sz val="11"/>
        <color theme="1"/>
        <rFont val="Calibri"/>
        <family val="2"/>
        <scheme val="minor"/>
      </rPr>
      <t xml:space="preserve">Offers
</t>
    </r>
    <r>
      <rPr>
        <sz val="11"/>
        <color theme="1"/>
        <rFont val="Calibri"/>
        <family val="2"/>
        <scheme val="minor"/>
      </rPr>
      <t xml:space="preserve">Q = 106,581,816 kWh/d
M = 127,601,568 kWh/d
Other = 309,988,944 kWh/d
</t>
    </r>
    <r>
      <rPr>
        <b/>
        <u/>
        <sz val="11"/>
        <rFont val="Calibri"/>
        <family val="2"/>
        <scheme val="minor"/>
      </rPr>
      <t xml:space="preserve">Trades
</t>
    </r>
    <r>
      <rPr>
        <sz val="11"/>
        <rFont val="Calibri"/>
        <family val="2"/>
        <scheme val="minor"/>
      </rPr>
      <t>GY = 63,013,848 kWh/d
Y = 57,149,208 kWh/d
Q = 49,457,961 kWh/d
M = 203,798,255 kWh/d
Other = 29,307,360 kWh/d</t>
    </r>
  </si>
  <si>
    <t>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t>
  </si>
  <si>
    <t>no (temporarily / no firm technical, yet)</t>
  </si>
  <si>
    <t>within CMP scope</t>
  </si>
  <si>
    <t>same IP side as 111</t>
  </si>
  <si>
    <t>non-offer of GYs 15-18. although &gt;20% available cap.;
CREG: 4.5.16: competing auctions, capacity on Fluxys side for bundling offered; Fluxys will clarify</t>
  </si>
  <si>
    <t>end of LT contract, capacity offered in EBS (Fluxys system)</t>
  </si>
  <si>
    <t>no - potentially</t>
  </si>
  <si>
    <t>no- potentially, but no FDA UIOLI required</t>
  </si>
  <si>
    <t>close to be congested (23 due to quota)</t>
  </si>
  <si>
    <t xml:space="preserve">Data source: ENTSOG's Transparency Platform (Transport Data)
(Bulk export file from ENTSOG, 24.2.2016) + online-TP (for bookings 2016/17) 
Key:           yes = (some) capacity available / bookable
                       0 = 'no capacity available in that month'
                 n/a = 'no data'
                       p = 'partly' (cap. is available on some days); 
&lt; x% = available capacity is less than x% of technical firm capacity </t>
  </si>
  <si>
    <t>Source: ENTSOG TP Transport Data (online TP and bulk export file, 24.2.16)
Key:        no = 'no capacity offered/booked in the respective period'
                   n/a = 'no data'
                       p = 'partly' (cap. is available on some days)</t>
  </si>
  <si>
    <t>Source: CMP data bulk export file from ENTSOG TP (24.2.16) - tab: unsuccessful requests (marked green)</t>
  </si>
  <si>
    <t>Source: CMP data bulk export file from ENTSOG TP (24.2.16) - tab: auction premia - marked yellow</t>
  </si>
  <si>
    <t>just Booking Platform results: 
Auction Premium occured for which products (types)? [firm / FZK, unless otherwise stated]</t>
  </si>
  <si>
    <t>Sources: Auction reports from  all 3 booking platforms (cf. CMP GL 2.2.3.1 a-c results): 
PRISMA / GSA / RBP</t>
  </si>
  <si>
    <t>Sources: 2015 Auction reports from PRISMA / GSA / RBP</t>
  </si>
  <si>
    <t>Source: CMP data bulk export file from ENTSOG TP (24.2.16) - tab: non-availability - marked violet</t>
  </si>
  <si>
    <r>
      <t xml:space="preserve">Source: CMP data bulk export file from ENTSOG TP (24.2.16) - tab:  CMA (capacity made available) - marked blue
</t>
    </r>
    <r>
      <rPr>
        <sz val="10"/>
        <color theme="0"/>
        <rFont val="Calibri"/>
        <family val="2"/>
      </rPr>
      <t>*) Currently no capacity has been made available on this point through the application of the congestion-management procedures.</t>
    </r>
  </si>
  <si>
    <t>Source: TSOs (e-mail request via ENTSOG in April 2016)</t>
  </si>
  <si>
    <t>Source: TSO replies to e-mail request via ENTSOG in April 2016</t>
  </si>
  <si>
    <t>Add-on:
March 2016 Auctions</t>
  </si>
  <si>
    <t>Source: March 2016 auction reports from PRISMA / GSA / RBP</t>
  </si>
  <si>
    <t>41 congested</t>
  </si>
  <si>
    <t>sum</t>
  </si>
  <si>
    <t>no data / not applicable</t>
  </si>
  <si>
    <t>Source: ACER summary of TSO reported trades</t>
  </si>
  <si>
    <t>comment</t>
  </si>
  <si>
    <t>16 O + 
16 T</t>
  </si>
  <si>
    <t>2 T</t>
  </si>
  <si>
    <t>1 T</t>
  </si>
  <si>
    <t>3 T</t>
  </si>
  <si>
    <t>T-11</t>
  </si>
  <si>
    <t>11 T</t>
  </si>
  <si>
    <t>5 T</t>
  </si>
  <si>
    <t>12 T</t>
  </si>
  <si>
    <t>13 O + 24 T</t>
  </si>
  <si>
    <t>Number of concluded trades (T) and offers (O) on secondary markets in 2015 [&gt;= 1 month]</t>
  </si>
  <si>
    <t>6 T</t>
  </si>
  <si>
    <t>16 O + 16 T</t>
  </si>
  <si>
    <t>2 T (int. only)</t>
  </si>
  <si>
    <t>Bacton (IUK) Exit, IC</t>
  </si>
  <si>
    <t>Zeebrugge IZT, exit IC</t>
  </si>
  <si>
    <t>IZT - Beach, exit IC</t>
  </si>
  <si>
    <t>Bacton IUK, entry IC</t>
  </si>
  <si>
    <t>Zeebrugge IZT, entry IC</t>
  </si>
  <si>
    <t>IZT - Beach, entry IC</t>
  </si>
  <si>
    <t>Trades on OTC (IC)</t>
  </si>
  <si>
    <t>Hora Svate, exit Ontras</t>
  </si>
  <si>
    <t>Olbernhau, entry N4Gas</t>
  </si>
  <si>
    <t>bilateral trades</t>
  </si>
  <si>
    <t>Ellund, exit, GUD</t>
  </si>
  <si>
    <t>Eynatten 2, exit Fluxys TENP</t>
  </si>
  <si>
    <t>Liason N&gt;S, GRTgaz exit</t>
  </si>
  <si>
    <t>Oberkappel, exit OGE</t>
  </si>
  <si>
    <t>RC Basel, exit terranets</t>
  </si>
  <si>
    <t>Wallbach, exit fluxys TENP</t>
  </si>
  <si>
    <t>Gas Year</t>
  </si>
  <si>
    <t>Congested? (1st assessment)</t>
  </si>
  <si>
    <t>Interruptions?</t>
  </si>
  <si>
    <r>
      <t xml:space="preserve">Interruptible booked </t>
    </r>
    <r>
      <rPr>
        <b/>
        <sz val="12"/>
        <rFont val="Calibri"/>
        <family val="2"/>
      </rPr>
      <t>('15-'17)</t>
    </r>
    <r>
      <rPr>
        <b/>
        <sz val="18"/>
        <rFont val="Calibri"/>
        <family val="2"/>
      </rPr>
      <t xml:space="preserve">? </t>
    </r>
  </si>
  <si>
    <t>Rep. unsuccessful requests?</t>
  </si>
  <si>
    <t>Congested in   2014?</t>
  </si>
  <si>
    <t>AP</t>
  </si>
  <si>
    <r>
      <rPr>
        <b/>
        <u/>
        <sz val="18"/>
        <rFont val="Calibri"/>
        <family val="2"/>
      </rPr>
      <t>add-on:</t>
    </r>
    <r>
      <rPr>
        <b/>
        <sz val="18"/>
        <rFont val="Calibri"/>
        <family val="2"/>
      </rPr>
      <t xml:space="preserve"> non-offer or premia in 3/16?</t>
    </r>
  </si>
  <si>
    <r>
      <t xml:space="preserve">Liaison Nord Sud </t>
    </r>
    <r>
      <rPr>
        <b/>
        <sz val="12"/>
        <color rgb="FFFF0000"/>
        <rFont val="Calibri"/>
        <family val="2"/>
        <scheme val="minor"/>
      </rPr>
      <t>(N--&gt;S)</t>
    </r>
  </si>
  <si>
    <r>
      <t>Liaison Nord Sud</t>
    </r>
    <r>
      <rPr>
        <b/>
        <sz val="12"/>
        <color rgb="FFFF0000"/>
        <rFont val="Calibri"/>
        <family val="2"/>
        <scheme val="minor"/>
      </rPr>
      <t xml:space="preserve"> (N--&gt;S)</t>
    </r>
  </si>
  <si>
    <r>
      <t xml:space="preserve">Überackern SUDAL (AT) </t>
    </r>
    <r>
      <rPr>
        <b/>
        <strike/>
        <sz val="12"/>
        <color rgb="FFFF0000"/>
        <rFont val="Calibri"/>
        <family val="2"/>
        <scheme val="minor"/>
      </rPr>
      <t>/ Burghausen (DE) (2)</t>
    </r>
  </si>
  <si>
    <t>already covered above
 (as bundled product)</t>
  </si>
  <si>
    <t>IP side / Direc-tion</t>
  </si>
  <si>
    <t>Data source: CMP bulk data export file from ENTSOG TP (24.2.16), aggregated by IP &amp; MS border (Source files available on ACER data hub)</t>
  </si>
  <si>
    <t xml:space="preserve">LT UIOLI
</t>
  </si>
  <si>
    <t>Capacity made available via CMPs
 [average cap. made available in 2015 for use in 2015 in kWh/d] via</t>
  </si>
  <si>
    <t>missing market preconditions, absent unsuccessful requests</t>
  </si>
  <si>
    <t>congestion resolved in 2016</t>
  </si>
  <si>
    <t>M-4-2016 with an auction premium</t>
  </si>
  <si>
    <t>depending on whether further premia occur in 2016</t>
  </si>
  <si>
    <r>
      <rPr>
        <sz val="11"/>
        <color rgb="FFFF0000"/>
        <rFont val="Calibri"/>
        <family val="2"/>
      </rPr>
      <t>M-4-16 (with auction premia)</t>
    </r>
    <r>
      <rPr>
        <sz val="11"/>
        <color theme="1"/>
        <rFont val="Calibri"/>
        <family val="2"/>
      </rPr>
      <t>, GY 16/17 offered unbundled</t>
    </r>
  </si>
  <si>
    <r>
      <rPr>
        <sz val="11"/>
        <color rgb="FFFF0000"/>
        <rFont val="Calibri"/>
        <family val="2"/>
      </rPr>
      <t>M-2-16 with auction premia; 
M-4-16 not offered
GYs 16/17, 17/18, 18/19 NOT offered</t>
    </r>
    <r>
      <rPr>
        <sz val="11"/>
        <color theme="1"/>
        <rFont val="Calibri"/>
        <family val="2"/>
      </rPr>
      <t xml:space="preserve">
GY 2026-2030 offered bundled</t>
    </r>
  </si>
  <si>
    <t>Row Labels</t>
  </si>
  <si>
    <t>Sum of OS times days/365</t>
  </si>
  <si>
    <t>Sum of DA times days/365</t>
  </si>
  <si>
    <t>Sum of SUR times days/365</t>
  </si>
  <si>
    <t>capacity amounts made available via CMPs only in 2015 for use in 2015 [kWh/d on average in 2015] at all IP sides reported</t>
  </si>
  <si>
    <t>Comments</t>
  </si>
  <si>
    <t>vivid secondary trading, no unfulfilled requests, LT contracts ending in 2018</t>
  </si>
  <si>
    <t>absent unsuccessful requests, no bookings of interruptible capacity</t>
  </si>
  <si>
    <t>missing market preconditions, no unsuccessful requests or bookings of int. cap.</t>
  </si>
  <si>
    <t>auction premia for GY16/17</t>
  </si>
  <si>
    <r>
      <rPr>
        <sz val="11"/>
        <color rgb="FFFF0000"/>
        <rFont val="Calibri"/>
        <family val="2"/>
      </rPr>
      <t>M-4-16 not offered, GY 16/17 not offered</t>
    </r>
    <r>
      <rPr>
        <sz val="11"/>
        <color theme="1"/>
        <rFont val="Calibri"/>
        <family val="2"/>
      </rPr>
      <t xml:space="preserve">; </t>
    </r>
    <r>
      <rPr>
        <sz val="11"/>
        <color rgb="FFFF0000"/>
        <rFont val="Calibri"/>
        <family val="2"/>
      </rPr>
      <t xml:space="preserve">GY17/18 + 18/19 offered unbundled, but with </t>
    </r>
    <r>
      <rPr>
        <b/>
        <sz val="11"/>
        <color rgb="FFFF0000"/>
        <rFont val="Calibri"/>
        <family val="2"/>
      </rPr>
      <t>auction premium</t>
    </r>
    <r>
      <rPr>
        <sz val="11"/>
        <color theme="1"/>
        <rFont val="Calibri"/>
        <family val="2"/>
      </rPr>
      <t xml:space="preserve">; GYs 19-30 offered as bundled. </t>
    </r>
  </si>
  <si>
    <t xml:space="preserve">Entry </t>
  </si>
  <si>
    <t xml:space="preserve">to </t>
  </si>
  <si>
    <r>
      <t>Interconnector</t>
    </r>
    <r>
      <rPr>
        <b/>
        <sz val="10"/>
        <color rgb="FF0070C0"/>
        <rFont val="Calibri"/>
        <family val="2"/>
        <scheme val="minor"/>
      </rPr>
      <t>*</t>
    </r>
  </si>
  <si>
    <t>* Data was made available by Interconnector IUK to the Agency on 26.5.16. 
   Values represent daily averages for the period from September to December 2015, as CMP application only started in Sept. 2015.
   According to IUK, the CMP data will be published on ENTSOG's TP by August 2016.</t>
  </si>
  <si>
    <r>
      <t>Zeebrugge IZT</t>
    </r>
    <r>
      <rPr>
        <b/>
        <sz val="10"/>
        <color rgb="FFFF0000"/>
        <rFont val="Calibri"/>
        <family val="2"/>
        <scheme val="minor"/>
      </rPr>
      <t xml:space="preserve"> [new name: IZT (UK) / IZT - ZTP (BE) ]</t>
    </r>
  </si>
  <si>
    <t>Note: IP names in red font indicate additions / IP name changes to the NC CAM IP scope list.</t>
  </si>
  <si>
    <t>SURREN-DER</t>
  </si>
  <si>
    <t>see sheet CMA at cong. IPs '15</t>
  </si>
  <si>
    <t>yes*</t>
  </si>
  <si>
    <t>* According to IUK data made available to the Agency on 26.5.16, CMP application started in Sept. 2015 and capacity was made available through oversubscription and surrender.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</si>
</sst>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
  </numFmts>
  <fonts count="140" x14ac:knownFonts="1">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0"/>
      <name val="Arial"/>
      <family val="2"/>
    </font>
    <font>
      <sz val="10"/>
      <color rgb="FFFF0000"/>
      <name val="Arial"/>
      <family val="2"/>
    </font>
    <font>
      <sz val="11"/>
      <name val="Calibri"/>
      <family val="2"/>
      <scheme val="minor"/>
    </font>
    <font>
      <sz val="8"/>
      <name val="Arial"/>
      <family val="2"/>
    </font>
    <font>
      <b/>
      <sz val="11"/>
      <color theme="1"/>
      <name val="Calibri"/>
      <family val="2"/>
      <scheme val="minor"/>
    </font>
    <font>
      <sz val="11"/>
      <color theme="1"/>
      <name val="Calibri"/>
      <family val="2"/>
      <scheme val="minor"/>
    </font>
    <font>
      <sz val="11"/>
      <color indexed="8"/>
      <name val="Calibri"/>
      <family val="2"/>
      <scheme val="minor"/>
    </font>
    <font>
      <b/>
      <u/>
      <sz val="11"/>
      <color theme="1"/>
      <name val="Calibri"/>
      <family val="2"/>
      <scheme val="minor"/>
    </font>
    <font>
      <b/>
      <sz val="9"/>
      <color indexed="81"/>
      <name val="Tahoma"/>
      <family val="2"/>
    </font>
    <font>
      <sz val="9"/>
      <color indexed="81"/>
      <name val="Tahoma"/>
      <family val="2"/>
    </font>
    <font>
      <sz val="11"/>
      <color indexed="8"/>
      <name val="Calibri"/>
      <family val="2"/>
    </font>
    <font>
      <sz val="11"/>
      <color indexed="9"/>
      <name val="Calibri"/>
      <family val="2"/>
    </font>
    <font>
      <b/>
      <sz val="11"/>
      <color indexed="8"/>
      <name val="Calibri"/>
      <family val="2"/>
    </font>
    <font>
      <sz val="11"/>
      <color indexed="17"/>
      <name val="Calibri"/>
      <family val="2"/>
    </font>
    <font>
      <sz val="8"/>
      <color indexed="60"/>
      <name val="Arial"/>
      <family val="2"/>
    </font>
    <font>
      <sz val="8"/>
      <color indexed="62"/>
      <name val="Arial"/>
      <family val="2"/>
    </font>
    <font>
      <sz val="8"/>
      <color indexed="9"/>
      <name val="Arial"/>
      <family val="2"/>
    </font>
    <font>
      <b/>
      <sz val="8"/>
      <color indexed="8"/>
      <name val="Arial"/>
      <family val="2"/>
    </font>
    <font>
      <b/>
      <sz val="8"/>
      <color indexed="9"/>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theme="1"/>
      <name val="Calibri"/>
      <family val="2"/>
    </font>
    <font>
      <b/>
      <sz val="11"/>
      <color rgb="FFFFFFFF"/>
      <name val="Calibri"/>
      <family val="2"/>
    </font>
    <font>
      <b/>
      <sz val="10"/>
      <name val="Calibri"/>
      <family val="2"/>
    </font>
    <font>
      <sz val="11"/>
      <name val="Calibri"/>
      <family val="2"/>
    </font>
    <font>
      <sz val="11"/>
      <color rgb="FFF2F2F2"/>
      <name val="Calibri"/>
      <family val="2"/>
      <scheme val="minor"/>
    </font>
    <font>
      <sz val="11"/>
      <color theme="1"/>
      <name val="Calibri"/>
      <family val="2"/>
      <charset val="238"/>
      <scheme val="minor"/>
    </font>
    <font>
      <sz val="10"/>
      <color indexed="72"/>
      <name val="MS Sans Serif"/>
      <family val="2"/>
    </font>
    <font>
      <b/>
      <sz val="11"/>
      <color theme="1"/>
      <name val="Calibri"/>
      <family val="2"/>
    </font>
    <font>
      <b/>
      <u/>
      <sz val="11"/>
      <color theme="1"/>
      <name val="Calibri"/>
      <family val="2"/>
    </font>
    <font>
      <b/>
      <sz val="11"/>
      <color theme="1" tint="0.499984740745262"/>
      <name val="Calibri"/>
      <family val="2"/>
    </font>
    <font>
      <b/>
      <sz val="11"/>
      <name val="Calibri"/>
      <family val="2"/>
    </font>
    <font>
      <sz val="11"/>
      <color theme="0"/>
      <name val="Calibri"/>
      <family val="2"/>
    </font>
    <font>
      <sz val="11"/>
      <color rgb="FFFF0000"/>
      <name val="Calibri"/>
      <family val="2"/>
    </font>
    <font>
      <sz val="11"/>
      <color theme="0"/>
      <name val="Calibri"/>
      <family val="2"/>
      <scheme val="minor"/>
    </font>
    <font>
      <b/>
      <sz val="11"/>
      <color rgb="FFFF0000"/>
      <name val="Calibri"/>
      <family val="2"/>
      <scheme val="minor"/>
    </font>
    <font>
      <sz val="10"/>
      <name val="Arial"/>
      <family val="2"/>
    </font>
    <font>
      <sz val="11"/>
      <color rgb="FF9C0006"/>
      <name val="Calibri"/>
      <family val="2"/>
      <scheme val="minor"/>
    </font>
    <font>
      <sz val="11"/>
      <color rgb="FF000000"/>
      <name val="Calibri"/>
      <family val="2"/>
      <scheme val="minor"/>
    </font>
    <font>
      <b/>
      <sz val="11"/>
      <name val="Calibri"/>
      <family val="2"/>
      <scheme val="minor"/>
    </font>
    <font>
      <b/>
      <sz val="20"/>
      <name val="Calibri"/>
      <family val="2"/>
    </font>
    <font>
      <b/>
      <sz val="20"/>
      <name val="Arial"/>
      <family val="2"/>
    </font>
    <font>
      <b/>
      <sz val="20"/>
      <color theme="1"/>
      <name val="Calibri"/>
      <family val="2"/>
    </font>
    <font>
      <b/>
      <sz val="12"/>
      <name val="Calibri"/>
      <family val="2"/>
    </font>
    <font>
      <b/>
      <sz val="11"/>
      <color rgb="FF00B050"/>
      <name val="Calibri"/>
      <family val="2"/>
    </font>
    <font>
      <sz val="11"/>
      <color theme="1" tint="0.499984740745262"/>
      <name val="Calibri"/>
      <family val="2"/>
      <scheme val="minor"/>
    </font>
    <font>
      <b/>
      <sz val="11"/>
      <color theme="1" tint="0.499984740745262"/>
      <name val="Calibri"/>
      <family val="2"/>
      <scheme val="minor"/>
    </font>
    <font>
      <sz val="11"/>
      <color theme="5" tint="-0.249977111117893"/>
      <name val="Calibri"/>
      <family val="2"/>
      <scheme val="minor"/>
    </font>
    <font>
      <b/>
      <sz val="8"/>
      <color theme="1"/>
      <name val="Calibri"/>
      <family val="2"/>
      <scheme val="minor"/>
    </font>
    <font>
      <sz val="8"/>
      <color theme="1"/>
      <name val="Calibri"/>
      <family val="2"/>
      <scheme val="minor"/>
    </font>
    <font>
      <sz val="11"/>
      <color theme="1" tint="0.34998626667073579"/>
      <name val="Calibri"/>
      <family val="2"/>
      <scheme val="minor"/>
    </font>
    <font>
      <sz val="11"/>
      <color theme="0" tint="-0.499984740745262"/>
      <name val="Calibri"/>
      <family val="2"/>
      <scheme val="minor"/>
    </font>
    <font>
      <sz val="14"/>
      <color theme="1"/>
      <name val="Calibri"/>
      <family val="2"/>
      <scheme val="minor"/>
    </font>
    <font>
      <b/>
      <u/>
      <sz val="11"/>
      <name val="Calibri"/>
      <family val="2"/>
      <scheme val="minor"/>
    </font>
    <font>
      <b/>
      <sz val="11"/>
      <color theme="0" tint="-0.499984740745262"/>
      <name val="Calibri"/>
      <family val="2"/>
      <scheme val="minor"/>
    </font>
    <font>
      <sz val="11"/>
      <color theme="0" tint="-0.14999847407452621"/>
      <name val="Calibri"/>
      <family val="2"/>
      <scheme val="minor"/>
    </font>
    <font>
      <sz val="11"/>
      <color rgb="FF00B050"/>
      <name val="Calibri"/>
      <family val="2"/>
    </font>
    <font>
      <b/>
      <sz val="11"/>
      <color theme="0"/>
      <name val="Calibri"/>
      <family val="2"/>
      <scheme val="minor"/>
    </font>
    <font>
      <b/>
      <i/>
      <sz val="11"/>
      <color theme="1"/>
      <name val="Calibri"/>
      <family val="2"/>
      <charset val="238"/>
      <scheme val="minor"/>
    </font>
    <font>
      <b/>
      <sz val="11"/>
      <color theme="1" tint="0.34998626667073579"/>
      <name val="Calibri"/>
      <family val="2"/>
      <scheme val="minor"/>
    </font>
    <font>
      <b/>
      <sz val="13"/>
      <color rgb="FFFFFFFF"/>
      <name val="Calibri"/>
      <family val="2"/>
    </font>
    <font>
      <b/>
      <sz val="16"/>
      <color rgb="FFFFFFFF"/>
      <name val="Calibri"/>
      <family val="2"/>
    </font>
    <font>
      <b/>
      <sz val="8"/>
      <name val="Arial"/>
      <family val="2"/>
    </font>
    <font>
      <b/>
      <sz val="8"/>
      <color theme="3"/>
      <name val="Arial"/>
      <family val="2"/>
    </font>
    <font>
      <b/>
      <sz val="8"/>
      <color theme="1"/>
      <name val="Arial"/>
      <family val="2"/>
    </font>
    <font>
      <b/>
      <sz val="13"/>
      <color theme="1"/>
      <name val="Calibri"/>
      <family val="2"/>
      <scheme val="minor"/>
    </font>
    <font>
      <b/>
      <sz val="15"/>
      <color theme="1"/>
      <name val="Calibri"/>
      <family val="2"/>
    </font>
    <font>
      <b/>
      <u/>
      <sz val="15"/>
      <color theme="1"/>
      <name val="Calibri"/>
      <family val="2"/>
    </font>
    <font>
      <b/>
      <sz val="15"/>
      <color theme="1" tint="0.499984740745262"/>
      <name val="Calibri"/>
      <family val="2"/>
    </font>
    <font>
      <sz val="15"/>
      <color theme="1"/>
      <name val="Calibri"/>
      <family val="2"/>
      <scheme val="minor"/>
    </font>
    <font>
      <b/>
      <sz val="11"/>
      <color rgb="FFFF0000"/>
      <name val="Calibri"/>
      <family val="2"/>
    </font>
    <font>
      <b/>
      <sz val="11"/>
      <color theme="0"/>
      <name val="Calibri"/>
      <family val="2"/>
    </font>
    <font>
      <b/>
      <sz val="10"/>
      <name val="Calibri"/>
      <family val="2"/>
      <scheme val="minor"/>
    </font>
    <font>
      <b/>
      <sz val="10"/>
      <color theme="0" tint="-0.249977111117893"/>
      <name val="Calibri"/>
      <family val="2"/>
      <scheme val="minor"/>
    </font>
    <font>
      <b/>
      <sz val="10"/>
      <color rgb="FFFF0000"/>
      <name val="Calibri"/>
      <family val="2"/>
      <scheme val="minor"/>
    </font>
    <font>
      <b/>
      <strike/>
      <sz val="10"/>
      <color rgb="FFFF0000"/>
      <name val="Calibri"/>
      <family val="2"/>
      <scheme val="minor"/>
    </font>
    <font>
      <sz val="11"/>
      <color theme="1"/>
      <name val="Calibri"/>
      <family val="2"/>
    </font>
    <font>
      <sz val="11"/>
      <color rgb="FF00B050"/>
      <name val="Calibri"/>
      <family val="2"/>
      <scheme val="minor"/>
    </font>
    <font>
      <strike/>
      <sz val="11"/>
      <color rgb="FFFF0000"/>
      <name val="Calibri"/>
      <family val="2"/>
    </font>
    <font>
      <strike/>
      <sz val="11"/>
      <name val="Calibri"/>
      <family val="2"/>
    </font>
    <font>
      <sz val="11"/>
      <color theme="1"/>
      <name val="Calibri"/>
      <family val="2"/>
    </font>
    <font>
      <b/>
      <u/>
      <sz val="11"/>
      <color rgb="FFFF0000"/>
      <name val="Calibri"/>
      <family val="2"/>
    </font>
    <font>
      <b/>
      <sz val="11"/>
      <color rgb="FF7030A0"/>
      <name val="Calibri"/>
      <family val="2"/>
    </font>
    <font>
      <sz val="15"/>
      <color theme="0" tint="-0.499984740745262"/>
      <name val="Calibri"/>
      <family val="2"/>
      <scheme val="minor"/>
    </font>
    <font>
      <sz val="11"/>
      <color rgb="FF002060"/>
      <name val="Calibri"/>
      <family val="2"/>
    </font>
    <font>
      <b/>
      <sz val="11"/>
      <color rgb="FF002060"/>
      <name val="Calibri"/>
      <family val="2"/>
    </font>
    <font>
      <sz val="11"/>
      <color theme="0" tint="-0.249977111117893"/>
      <name val="Calibri"/>
      <family val="2"/>
      <scheme val="minor"/>
    </font>
    <font>
      <sz val="9"/>
      <color rgb="FF002060"/>
      <name val="Calibri"/>
      <family val="2"/>
    </font>
    <font>
      <b/>
      <sz val="18"/>
      <color rgb="FFFFFFFF"/>
      <name val="Calibri"/>
      <family val="2"/>
    </font>
    <font>
      <b/>
      <sz val="18"/>
      <name val="Calibri"/>
      <family val="2"/>
    </font>
    <font>
      <b/>
      <sz val="18"/>
      <color theme="0"/>
      <name val="Calibri"/>
      <family val="2"/>
    </font>
    <font>
      <sz val="20"/>
      <color theme="1"/>
      <name val="Calibri"/>
      <family val="2"/>
      <scheme val="minor"/>
    </font>
    <font>
      <sz val="17"/>
      <color theme="1"/>
      <name val="Calibri"/>
      <family val="2"/>
      <scheme val="minor"/>
    </font>
    <font>
      <sz val="17"/>
      <color theme="0" tint="-0.34998626667073579"/>
      <name val="Calibri"/>
      <family val="2"/>
      <scheme val="minor"/>
    </font>
    <font>
      <sz val="17"/>
      <color theme="0" tint="-0.499984740745262"/>
      <name val="Calibri"/>
      <family val="2"/>
      <scheme val="minor"/>
    </font>
    <font>
      <sz val="17"/>
      <color rgb="FFFFFF00"/>
      <name val="Calibri"/>
      <family val="2"/>
      <scheme val="minor"/>
    </font>
    <font>
      <sz val="17"/>
      <color theme="0" tint="-4.9989318521683403E-2"/>
      <name val="Calibri"/>
      <family val="2"/>
      <scheme val="minor"/>
    </font>
    <font>
      <b/>
      <sz val="17"/>
      <color theme="1"/>
      <name val="Calibri"/>
      <family val="2"/>
      <scheme val="minor"/>
    </font>
    <font>
      <sz val="11"/>
      <color theme="1"/>
      <name val="Calibri"/>
      <family val="2"/>
    </font>
    <font>
      <sz val="11"/>
      <color rgb="FF1F497D"/>
      <name val="Calibri"/>
      <family val="2"/>
      <scheme val="minor"/>
    </font>
    <font>
      <b/>
      <sz val="22"/>
      <color rgb="FFFF0000"/>
      <name val="Calibri"/>
      <family val="2"/>
      <charset val="238"/>
      <scheme val="minor"/>
    </font>
    <font>
      <sz val="11"/>
      <color rgb="FF00B050"/>
      <name val="Calibri"/>
      <family val="2"/>
      <charset val="238"/>
    </font>
    <font>
      <sz val="11"/>
      <color rgb="FF00B0F0"/>
      <name val="Calibri"/>
      <family val="2"/>
      <charset val="238"/>
    </font>
    <font>
      <sz val="11"/>
      <color rgb="FF00B0F0"/>
      <name val="Calibri"/>
      <family val="2"/>
    </font>
    <font>
      <sz val="11"/>
      <color theme="1"/>
      <name val="Calibri"/>
      <family val="2"/>
      <charset val="238"/>
    </font>
    <font>
      <sz val="11"/>
      <color rgb="FF008E40"/>
      <name val="Calibri"/>
      <family val="2"/>
    </font>
    <font>
      <sz val="11"/>
      <color theme="7" tint="-0.249977111117893"/>
      <name val="Calibri"/>
      <family val="2"/>
    </font>
    <font>
      <sz val="11"/>
      <color theme="1" tint="0.499984740745262"/>
      <name val="Calibri"/>
      <family val="2"/>
    </font>
    <font>
      <i/>
      <sz val="11"/>
      <color theme="1"/>
      <name val="Calibri"/>
      <family val="2"/>
    </font>
    <font>
      <sz val="10"/>
      <color theme="0"/>
      <name val="Calibri"/>
      <family val="2"/>
    </font>
    <font>
      <sz val="11"/>
      <color rgb="FF0070C0"/>
      <name val="Calibri"/>
      <family val="2"/>
    </font>
    <font>
      <b/>
      <sz val="11"/>
      <color theme="5" tint="-0.249977111117893"/>
      <name val="Calibri"/>
      <family val="2"/>
    </font>
    <font>
      <sz val="11"/>
      <color theme="5" tint="-0.249977111117893"/>
      <name val="Calibri"/>
      <family val="2"/>
    </font>
    <font>
      <sz val="17"/>
      <color rgb="FFC00000"/>
      <name val="Calibri"/>
      <family val="2"/>
      <scheme val="minor"/>
    </font>
    <font>
      <sz val="14"/>
      <color rgb="FF008E40"/>
      <name val="Calibri"/>
      <family val="2"/>
      <scheme val="minor"/>
    </font>
    <font>
      <sz val="12"/>
      <color theme="1"/>
      <name val="Calibri"/>
      <family val="2"/>
      <scheme val="minor"/>
    </font>
    <font>
      <sz val="14"/>
      <color rgb="FFFFFF00"/>
      <name val="Calibri"/>
      <family val="2"/>
      <scheme val="minor"/>
    </font>
    <font>
      <sz val="16"/>
      <color theme="1"/>
      <name val="Calibri"/>
      <family val="2"/>
      <scheme val="minor"/>
    </font>
    <font>
      <b/>
      <u/>
      <sz val="18"/>
      <name val="Calibri"/>
      <family val="2"/>
    </font>
    <font>
      <sz val="12"/>
      <color theme="1"/>
      <name val="Calibri"/>
      <family val="2"/>
    </font>
    <font>
      <b/>
      <sz val="12"/>
      <name val="Calibri"/>
      <family val="2"/>
      <scheme val="minor"/>
    </font>
    <font>
      <b/>
      <sz val="12"/>
      <color theme="0" tint="-0.249977111117893"/>
      <name val="Calibri"/>
      <family val="2"/>
      <scheme val="minor"/>
    </font>
    <font>
      <sz val="12"/>
      <color rgb="FF002060"/>
      <name val="Calibri"/>
      <family val="2"/>
    </font>
    <font>
      <b/>
      <sz val="12"/>
      <color rgb="FFFF0000"/>
      <name val="Calibri"/>
      <family val="2"/>
      <scheme val="minor"/>
    </font>
    <font>
      <b/>
      <strike/>
      <sz val="12"/>
      <color rgb="FFFF0000"/>
      <name val="Calibri"/>
      <family val="2"/>
      <scheme val="minor"/>
    </font>
    <font>
      <b/>
      <sz val="12"/>
      <color rgb="FFFFFFFF"/>
      <name val="Calibri"/>
      <family val="2"/>
    </font>
    <font>
      <b/>
      <sz val="12"/>
      <color theme="0"/>
      <name val="Calibri"/>
      <family val="2"/>
    </font>
    <font>
      <b/>
      <sz val="18"/>
      <color theme="1"/>
      <name val="Calibri"/>
      <family val="2"/>
    </font>
    <font>
      <sz val="17"/>
      <color theme="1"/>
      <name val="Arial Narrow"/>
      <family val="2"/>
    </font>
    <font>
      <sz val="19"/>
      <color theme="1"/>
      <name val="Arial Narrow"/>
      <family val="2"/>
    </font>
    <font>
      <b/>
      <sz val="17"/>
      <color theme="1"/>
      <name val="Arial Narrow"/>
      <family val="2"/>
    </font>
    <font>
      <sz val="17"/>
      <color theme="0" tint="-0.499984740745262"/>
      <name val="Arial Narrow"/>
      <family val="2"/>
    </font>
    <font>
      <b/>
      <sz val="16"/>
      <color theme="1"/>
      <name val="Arial Narrow"/>
      <family val="2"/>
    </font>
    <font>
      <b/>
      <sz val="10"/>
      <color rgb="FF0070C0"/>
      <name val="Calibri"/>
      <family val="2"/>
      <scheme val="minor"/>
    </font>
  </fonts>
  <fills count="8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9"/>
        <bgColor indexed="64"/>
      </patternFill>
    </fill>
    <fill>
      <patternFill patternType="solid">
        <fgColor indexed="32"/>
        <bgColor indexed="64"/>
      </patternFill>
    </fill>
    <fill>
      <patternFill patternType="solid">
        <fgColor indexed="43"/>
        <bgColor indexed="64"/>
      </patternFill>
    </fill>
    <fill>
      <patternFill patternType="solid">
        <fgColor indexed="43"/>
      </patternFill>
    </fill>
    <fill>
      <patternFill patternType="solid">
        <fgColor indexed="46"/>
        <bgColor indexed="64"/>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32"/>
        <bgColor indexed="48"/>
      </patternFill>
    </fill>
    <fill>
      <patternFill patternType="solid">
        <fgColor indexed="40"/>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20"/>
      </patternFill>
    </fill>
    <fill>
      <patternFill patternType="solid">
        <fgColor rgb="FF1F497D"/>
        <bgColor rgb="FF000000"/>
      </patternFill>
    </fill>
    <fill>
      <patternFill patternType="solid">
        <fgColor theme="1" tint="0.34998626667073579"/>
        <bgColor rgb="FF000000"/>
      </patternFill>
    </fill>
    <fill>
      <patternFill patternType="solid">
        <fgColor theme="0" tint="-0.249977111117893"/>
        <bgColor rgb="FF000000"/>
      </patternFill>
    </fill>
    <fill>
      <patternFill patternType="solid">
        <fgColor theme="0"/>
        <bgColor rgb="FF000000"/>
      </patternFill>
    </fill>
    <fill>
      <patternFill patternType="solid">
        <fgColor theme="6" tint="0.59999389629810485"/>
        <bgColor indexed="64"/>
      </patternFill>
    </fill>
    <fill>
      <patternFill patternType="solid">
        <fgColor rgb="FF7030A0"/>
        <bgColor indexed="64"/>
      </patternFill>
    </fill>
    <fill>
      <patternFill patternType="solid">
        <fgColor rgb="FF00B0F0"/>
        <bgColor indexed="64"/>
      </patternFill>
    </fill>
    <fill>
      <patternFill patternType="solid">
        <fgColor rgb="FFFF0000"/>
        <bgColor rgb="FF000000"/>
      </patternFill>
    </fill>
    <fill>
      <patternFill patternType="solid">
        <fgColor theme="8" tint="0.79998168889431442"/>
        <bgColor rgb="FF000000"/>
      </patternFill>
    </fill>
    <fill>
      <patternFill patternType="solid">
        <fgColor rgb="FFFF0000"/>
        <bgColor indexed="64"/>
      </patternFill>
    </fill>
    <fill>
      <patternFill patternType="solid">
        <fgColor theme="1" tint="0.14999847407452621"/>
        <bgColor rgb="FF000000"/>
      </patternFill>
    </fill>
    <fill>
      <patternFill patternType="solid">
        <fgColor theme="1" tint="0.249977111117893"/>
        <bgColor rgb="FF000000"/>
      </patternFill>
    </fill>
    <fill>
      <patternFill patternType="solid">
        <fgColor rgb="FFDCE6F1"/>
        <bgColor rgb="FFDCE6F1"/>
      </patternFill>
    </fill>
    <fill>
      <patternFill patternType="solid">
        <fgColor theme="9" tint="0.79998168889431442"/>
        <bgColor indexed="64"/>
      </patternFill>
    </fill>
    <fill>
      <patternFill patternType="solid">
        <fgColor rgb="FFFFC7CE"/>
      </patternFill>
    </fill>
    <fill>
      <patternFill patternType="solid">
        <fgColor theme="8" tint="-0.499984740745262"/>
        <bgColor rgb="FF000000"/>
      </patternFill>
    </fill>
    <fill>
      <patternFill patternType="solid">
        <fgColor theme="0" tint="-0.34998626667073579"/>
        <bgColor rgb="FF000000"/>
      </patternFill>
    </fill>
    <fill>
      <patternFill patternType="solid">
        <fgColor theme="1" tint="0.499984740745262"/>
        <bgColor indexed="64"/>
      </patternFill>
    </fill>
    <fill>
      <patternFill patternType="solid">
        <fgColor rgb="FF00B050"/>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theme="9" tint="0.39997558519241921"/>
        <bgColor indexed="64"/>
      </patternFill>
    </fill>
    <fill>
      <patternFill patternType="solid">
        <fgColor theme="9"/>
        <bgColor rgb="FFDCE6F1"/>
      </patternFill>
    </fill>
    <fill>
      <patternFill patternType="solid">
        <fgColor theme="9" tint="0.39997558519241921"/>
        <bgColor rgb="FFDCE6F1"/>
      </patternFill>
    </fill>
    <fill>
      <patternFill patternType="solid">
        <fgColor rgb="FF0070C0"/>
        <bgColor rgb="FF000000"/>
      </patternFill>
    </fill>
    <fill>
      <patternFill patternType="solid">
        <fgColor theme="7" tint="0.79998168889431442"/>
        <bgColor rgb="FF000000"/>
      </patternFill>
    </fill>
    <fill>
      <patternFill patternType="solid">
        <fgColor theme="8" tint="-0.249977111117893"/>
        <bgColor indexed="64"/>
      </patternFill>
    </fill>
    <fill>
      <patternFill patternType="solid">
        <fgColor theme="6" tint="0.39994506668294322"/>
        <bgColor indexed="64"/>
      </patternFill>
    </fill>
    <fill>
      <patternFill patternType="solid">
        <fgColor theme="5" tint="-0.249977111117893"/>
        <bgColor rgb="FFDCE6F1"/>
      </patternFill>
    </fill>
    <fill>
      <patternFill patternType="solid">
        <fgColor rgb="FFFFB9B9"/>
        <bgColor indexed="64"/>
      </patternFill>
    </fill>
    <fill>
      <patternFill patternType="solid">
        <fgColor theme="9" tint="0.59999389629810485"/>
        <bgColor rgb="FFDCE6F1"/>
      </patternFill>
    </fill>
    <fill>
      <patternFill patternType="solid">
        <fgColor theme="9" tint="0.79998168889431442"/>
        <bgColor rgb="FFDCE6F1"/>
      </patternFill>
    </fill>
    <fill>
      <patternFill patternType="solid">
        <fgColor theme="7" tint="0.59999389629810485"/>
        <bgColor indexed="64"/>
      </patternFill>
    </fill>
    <fill>
      <patternFill patternType="solid">
        <fgColor theme="4" tint="0.59999389629810485"/>
        <bgColor rgb="FF000000"/>
      </patternFill>
    </fill>
  </fills>
  <borders count="128">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hair">
        <color indexed="64"/>
      </left>
      <right/>
      <top/>
      <bottom/>
      <diagonal/>
    </border>
    <border>
      <left/>
      <right/>
      <top style="thin">
        <color rgb="FF95B3D7"/>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auto="1"/>
      </top>
      <bottom style="medium">
        <color auto="1"/>
      </bottom>
      <diagonal/>
    </border>
    <border>
      <left style="medium">
        <color indexed="64"/>
      </left>
      <right style="thin">
        <color auto="1"/>
      </right>
      <top style="thin">
        <color auto="1"/>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auto="1"/>
      </left>
      <right style="thin">
        <color auto="1"/>
      </right>
      <top style="thin">
        <color auto="1"/>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style="thin">
        <color indexed="64"/>
      </right>
      <top style="thin">
        <color indexed="64"/>
      </top>
      <bottom/>
      <diagonal/>
    </border>
    <border>
      <left style="thin">
        <color theme="8"/>
      </left>
      <right style="thin">
        <color theme="8"/>
      </right>
      <top style="thin">
        <color theme="8"/>
      </top>
      <bottom style="thin">
        <color theme="8"/>
      </bottom>
      <diagonal/>
    </border>
    <border>
      <left style="hair">
        <color indexed="64"/>
      </left>
      <right style="thin">
        <color indexed="64"/>
      </right>
      <top style="thin">
        <color indexed="64"/>
      </top>
      <bottom style="thin">
        <color indexed="64"/>
      </bottom>
      <diagonal/>
    </border>
    <border>
      <left style="thin">
        <color indexed="64"/>
      </left>
      <right style="thin">
        <color theme="8"/>
      </right>
      <top style="thin">
        <color auto="1"/>
      </top>
      <bottom style="medium">
        <color theme="8"/>
      </bottom>
      <diagonal/>
    </border>
    <border>
      <left style="medium">
        <color indexed="64"/>
      </left>
      <right style="thin">
        <color theme="8"/>
      </right>
      <top style="thin">
        <color auto="1"/>
      </top>
      <bottom style="medium">
        <color theme="8"/>
      </bottom>
      <diagonal/>
    </border>
    <border>
      <left style="hair">
        <color indexed="64"/>
      </left>
      <right style="thin">
        <color theme="8"/>
      </right>
      <top style="thin">
        <color auto="1"/>
      </top>
      <bottom style="medium">
        <color theme="8"/>
      </bottom>
      <diagonal/>
    </border>
    <border>
      <left style="thin">
        <color theme="8"/>
      </left>
      <right style="thin">
        <color theme="8"/>
      </right>
      <top style="thin">
        <color auto="1"/>
      </top>
      <bottom style="medium">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64"/>
      </left>
      <right style="thin">
        <color theme="8"/>
      </right>
      <top style="thin">
        <color auto="1"/>
      </top>
      <bottom style="medium">
        <color theme="8"/>
      </bottom>
      <diagonal/>
    </border>
    <border>
      <left style="thin">
        <color theme="8"/>
      </left>
      <right style="thin">
        <color theme="8"/>
      </right>
      <top style="thin">
        <color auto="1"/>
      </top>
      <bottom style="medium">
        <color theme="8"/>
      </bottom>
      <diagonal/>
    </border>
    <border>
      <left style="thin">
        <color indexed="64"/>
      </left>
      <right style="thin">
        <color theme="8"/>
      </right>
      <top style="thin">
        <color auto="1"/>
      </top>
      <bottom style="medium">
        <color theme="8"/>
      </bottom>
      <diagonal/>
    </border>
    <border>
      <left/>
      <right/>
      <top/>
      <bottom style="medium">
        <color theme="8"/>
      </bottom>
      <diagonal/>
    </border>
    <border>
      <left style="thin">
        <color indexed="64"/>
      </left>
      <right style="thin">
        <color theme="8"/>
      </right>
      <top style="thin">
        <color auto="1"/>
      </top>
      <bottom style="medium">
        <color theme="8"/>
      </bottom>
      <diagonal/>
    </border>
    <border>
      <left style="hair">
        <color indexed="64"/>
      </left>
      <right style="thin">
        <color theme="8"/>
      </right>
      <top style="thin">
        <color auto="1"/>
      </top>
      <bottom style="medium">
        <color theme="8"/>
      </bottom>
      <diagonal/>
    </border>
    <border>
      <left style="thin">
        <color theme="8"/>
      </left>
      <right style="thin">
        <color theme="8"/>
      </right>
      <top style="thin">
        <color auto="1"/>
      </top>
      <bottom style="medium">
        <color theme="8"/>
      </bottom>
      <diagonal/>
    </border>
    <border>
      <left/>
      <right style="thin">
        <color theme="8"/>
      </right>
      <top style="thin">
        <color auto="1"/>
      </top>
      <bottom style="medium">
        <color theme="8"/>
      </bottom>
      <diagonal/>
    </border>
    <border>
      <left style="thin">
        <color indexed="64"/>
      </left>
      <right/>
      <top/>
      <bottom style="medium">
        <color theme="8"/>
      </bottom>
      <diagonal/>
    </border>
    <border>
      <left style="thin">
        <color indexed="64"/>
      </left>
      <right style="thin">
        <color indexed="64"/>
      </right>
      <top style="thin">
        <color auto="1"/>
      </top>
      <bottom style="medium">
        <color theme="8"/>
      </bottom>
      <diagonal/>
    </border>
    <border>
      <left style="thin">
        <color indexed="64"/>
      </left>
      <right style="thin">
        <color theme="8"/>
      </right>
      <top style="thin">
        <color theme="8"/>
      </top>
      <bottom style="thin">
        <color theme="8"/>
      </bottom>
      <diagonal/>
    </border>
    <border>
      <left style="thin">
        <color theme="8"/>
      </left>
      <right style="thin">
        <color indexed="64"/>
      </right>
      <top style="thin">
        <color theme="8"/>
      </top>
      <bottom style="thin">
        <color theme="8"/>
      </bottom>
      <diagonal/>
    </border>
    <border>
      <left style="thin">
        <color indexed="64"/>
      </left>
      <right style="thin">
        <color theme="8"/>
      </right>
      <top style="thin">
        <color theme="8"/>
      </top>
      <bottom style="thin">
        <color indexed="64"/>
      </bottom>
      <diagonal/>
    </border>
    <border>
      <left style="thin">
        <color theme="8"/>
      </left>
      <right style="thin">
        <color theme="8"/>
      </right>
      <top style="thin">
        <color theme="8"/>
      </top>
      <bottom style="thin">
        <color indexed="64"/>
      </bottom>
      <diagonal/>
    </border>
    <border>
      <left style="thin">
        <color theme="8"/>
      </left>
      <right style="thin">
        <color indexed="64"/>
      </right>
      <top style="thin">
        <color theme="8"/>
      </top>
      <bottom style="thin">
        <color indexed="64"/>
      </bottom>
      <diagonal/>
    </border>
  </borders>
  <cellStyleXfs count="675">
    <xf numFmtId="0" fontId="0" fillId="0" borderId="0"/>
    <xf numFmtId="0" fontId="1" fillId="0" borderId="0"/>
    <xf numFmtId="0" fontId="9" fillId="0" borderId="0"/>
    <xf numFmtId="0" fontId="10" fillId="0" borderId="0"/>
    <xf numFmtId="0" fontId="14"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4" fillId="14" borderId="0" applyNumberFormat="0" applyBorder="0" applyAlignment="0" applyProtection="0"/>
    <xf numFmtId="0" fontId="14" fillId="20" borderId="0" applyNumberFormat="0" applyBorder="0" applyAlignment="0" applyProtection="0"/>
    <xf numFmtId="0" fontId="15" fillId="15"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5" fillId="1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4" borderId="0" applyNumberFormat="0" applyBorder="0" applyAlignment="0" applyProtection="0"/>
    <xf numFmtId="0" fontId="9" fillId="0" borderId="0"/>
    <xf numFmtId="0" fontId="7" fillId="29" borderId="0"/>
    <xf numFmtId="9" fontId="7" fillId="0" borderId="0" applyFont="0" applyFill="0" applyBorder="0" applyAlignment="0" applyProtection="0"/>
    <xf numFmtId="4" fontId="18" fillId="30" borderId="19" applyNumberFormat="0" applyProtection="0">
      <alignment vertical="center"/>
    </xf>
    <xf numFmtId="4" fontId="19" fillId="31" borderId="19" applyNumberFormat="0" applyProtection="0">
      <alignment vertical="center"/>
    </xf>
    <xf numFmtId="4" fontId="20" fillId="30" borderId="19" applyNumberFormat="0" applyProtection="0">
      <alignment horizontal="left" vertical="center" indent="1"/>
    </xf>
    <xf numFmtId="0" fontId="21" fillId="32" borderId="20" applyNumberFormat="0" applyProtection="0">
      <alignment horizontal="left" vertical="top" indent="1"/>
    </xf>
    <xf numFmtId="4" fontId="7" fillId="33" borderId="19" applyNumberFormat="0" applyBorder="0" applyProtection="0">
      <alignment horizontal="left" vertical="center" indent="1"/>
    </xf>
    <xf numFmtId="4" fontId="20" fillId="30" borderId="19" applyNumberFormat="0" applyProtection="0">
      <alignment horizontal="left" vertical="center" indent="1"/>
    </xf>
    <xf numFmtId="4" fontId="7" fillId="34" borderId="19" applyNumberFormat="0" applyProtection="0">
      <alignment horizontal="right" vertical="center"/>
    </xf>
    <xf numFmtId="4" fontId="7" fillId="35" borderId="19" applyNumberFormat="0" applyProtection="0">
      <alignment horizontal="right" vertical="center"/>
    </xf>
    <xf numFmtId="4" fontId="7" fillId="36" borderId="21" applyNumberFormat="0" applyProtection="0">
      <alignment horizontal="right" vertical="center"/>
    </xf>
    <xf numFmtId="4" fontId="7" fillId="37" borderId="19" applyNumberFormat="0" applyProtection="0">
      <alignment horizontal="right" vertical="center"/>
    </xf>
    <xf numFmtId="4" fontId="7" fillId="38" borderId="19" applyNumberFormat="0" applyProtection="0">
      <alignment horizontal="right" vertical="center"/>
    </xf>
    <xf numFmtId="4" fontId="7" fillId="39" borderId="19" applyNumberFormat="0" applyProtection="0">
      <alignment horizontal="right" vertical="center"/>
    </xf>
    <xf numFmtId="4" fontId="7" fillId="40" borderId="19" applyNumberFormat="0" applyProtection="0">
      <alignment horizontal="right" vertical="center"/>
    </xf>
    <xf numFmtId="4" fontId="7" fillId="41" borderId="19" applyNumberFormat="0" applyProtection="0">
      <alignment horizontal="right" vertical="center"/>
    </xf>
    <xf numFmtId="4" fontId="7" fillId="42" borderId="19" applyNumberFormat="0" applyProtection="0">
      <alignment horizontal="right" vertical="center"/>
    </xf>
    <xf numFmtId="4" fontId="7" fillId="43" borderId="21" applyNumberFormat="0" applyProtection="0">
      <alignment horizontal="left" vertical="center" indent="1"/>
    </xf>
    <xf numFmtId="4" fontId="1" fillId="30" borderId="21" applyNumberFormat="0" applyProtection="0">
      <alignment horizontal="left" vertical="center" indent="1"/>
    </xf>
    <xf numFmtId="4" fontId="1" fillId="30" borderId="21" applyNumberFormat="0" applyProtection="0">
      <alignment horizontal="left" vertical="center" indent="1"/>
    </xf>
    <xf numFmtId="4" fontId="7" fillId="44" borderId="19" applyNumberFormat="0" applyProtection="0">
      <alignment horizontal="right" vertical="center"/>
    </xf>
    <xf numFmtId="4" fontId="7" fillId="30" borderId="21" applyNumberFormat="0" applyProtection="0">
      <alignment horizontal="left" vertical="center" indent="1"/>
    </xf>
    <xf numFmtId="4" fontId="7" fillId="44" borderId="21" applyNumberFormat="0" applyProtection="0">
      <alignment horizontal="left" vertical="center" indent="1"/>
    </xf>
    <xf numFmtId="0" fontId="20" fillId="30" borderId="19" applyNumberFormat="0" applyProtection="0">
      <alignment horizontal="left" vertical="center" indent="1"/>
    </xf>
    <xf numFmtId="0" fontId="20" fillId="30" borderId="20" applyNumberFormat="0" applyProtection="0">
      <alignment horizontal="left" vertical="top" indent="1"/>
    </xf>
    <xf numFmtId="0" fontId="20" fillId="30" borderId="19" applyNumberFormat="0" applyProtection="0">
      <alignment horizontal="left" vertical="center" indent="1"/>
    </xf>
    <xf numFmtId="0" fontId="20" fillId="30" borderId="20" applyNumberFormat="0" applyProtection="0">
      <alignment horizontal="left" vertical="top" indent="1"/>
    </xf>
    <xf numFmtId="0" fontId="7" fillId="30" borderId="19" applyNumberFormat="0" applyProtection="0">
      <alignment horizontal="left" vertical="center" indent="1"/>
    </xf>
    <xf numFmtId="0" fontId="7" fillId="30" borderId="20" applyNumberFormat="0" applyProtection="0">
      <alignment horizontal="left" vertical="top" indent="1"/>
    </xf>
    <xf numFmtId="0" fontId="7" fillId="30" borderId="19" applyNumberFormat="0" applyProtection="0">
      <alignment horizontal="left" vertical="center" indent="1"/>
    </xf>
    <xf numFmtId="0" fontId="7" fillId="30" borderId="20" applyNumberFormat="0" applyProtection="0">
      <alignment horizontal="left" vertical="top" indent="1"/>
    </xf>
    <xf numFmtId="0" fontId="7" fillId="45" borderId="22" applyNumberFormat="0">
      <protection locked="0"/>
    </xf>
    <xf numFmtId="0" fontId="22" fillId="30" borderId="0"/>
    <xf numFmtId="4" fontId="23" fillId="46" borderId="20" applyNumberFormat="0" applyProtection="0">
      <alignment vertical="center"/>
    </xf>
    <xf numFmtId="4" fontId="19" fillId="47" borderId="13" applyNumberFormat="0" applyProtection="0">
      <alignment vertical="center"/>
    </xf>
    <xf numFmtId="4" fontId="23" fillId="30" borderId="20" applyNumberFormat="0" applyProtection="0">
      <alignment horizontal="left" vertical="center" indent="1"/>
    </xf>
    <xf numFmtId="0" fontId="23" fillId="46" borderId="20" applyNumberFormat="0" applyProtection="0">
      <alignment horizontal="left" vertical="top" indent="1"/>
    </xf>
    <xf numFmtId="4" fontId="7" fillId="0" borderId="19" applyNumberFormat="0" applyProtection="0">
      <alignment horizontal="right" vertical="center"/>
    </xf>
    <xf numFmtId="4" fontId="7" fillId="29" borderId="19" applyNumberFormat="0" applyProtection="0">
      <alignment horizontal="right" vertical="center"/>
    </xf>
    <xf numFmtId="4" fontId="19" fillId="29" borderId="19" applyNumberFormat="0" applyProtection="0">
      <alignment horizontal="right" vertical="center"/>
    </xf>
    <xf numFmtId="4" fontId="7" fillId="33" borderId="19" applyNumberFormat="0" applyProtection="0">
      <alignment horizontal="left" vertical="center" indent="1"/>
    </xf>
    <xf numFmtId="4" fontId="7" fillId="33" borderId="19" applyNumberFormat="0" applyProtection="0">
      <alignment horizontal="left" vertical="center" indent="1"/>
    </xf>
    <xf numFmtId="4" fontId="7" fillId="33" borderId="19" applyNumberFormat="0" applyProtection="0">
      <alignment horizontal="left" vertical="center" indent="1"/>
    </xf>
    <xf numFmtId="0" fontId="23" fillId="44" borderId="20" applyNumberFormat="0" applyProtection="0">
      <alignment horizontal="left" vertical="top" indent="1"/>
    </xf>
    <xf numFmtId="4" fontId="24" fillId="29" borderId="21" applyNumberFormat="0" applyProtection="0">
      <alignment horizontal="left" vertical="center" indent="1"/>
    </xf>
    <xf numFmtId="0" fontId="7" fillId="48" borderId="13"/>
    <xf numFmtId="4" fontId="25" fillId="45" borderId="19" applyNumberFormat="0" applyProtection="0">
      <alignment horizontal="right" vertical="center"/>
    </xf>
    <xf numFmtId="0" fontId="26" fillId="0" borderId="0" applyNumberFormat="0" applyFill="0" applyBorder="0" applyAlignment="0" applyProtection="0"/>
    <xf numFmtId="0" fontId="1" fillId="0" borderId="0"/>
    <xf numFmtId="0" fontId="1" fillId="0" borderId="0"/>
    <xf numFmtId="0" fontId="14" fillId="0" borderId="0"/>
    <xf numFmtId="0" fontId="14" fillId="0" borderId="0"/>
    <xf numFmtId="164" fontId="14" fillId="0" borderId="0" applyFont="0" applyFill="0" applyBorder="0" applyAlignment="0" applyProtection="0"/>
    <xf numFmtId="164" fontId="14" fillId="0" borderId="0" applyFont="0" applyFill="0" applyBorder="0" applyAlignment="0" applyProtection="0"/>
    <xf numFmtId="0" fontId="31" fillId="8" borderId="0" applyBorder="0"/>
    <xf numFmtId="0" fontId="32" fillId="0" borderId="0"/>
    <xf numFmtId="0" fontId="33" fillId="0" borderId="0"/>
    <xf numFmtId="0" fontId="14" fillId="0" borderId="0"/>
    <xf numFmtId="0" fontId="14" fillId="0" borderId="0"/>
    <xf numFmtId="0" fontId="14" fillId="0" borderId="0"/>
    <xf numFmtId="0" fontId="9" fillId="8" borderId="0" applyBorder="0"/>
    <xf numFmtId="0" fontId="42" fillId="0" borderId="0"/>
    <xf numFmtId="0" fontId="43" fillId="63" borderId="0" applyNumberFormat="0" applyBorder="0" applyAlignment="0" applyProtection="0"/>
    <xf numFmtId="9" fontId="9" fillId="0" borderId="0" applyFont="0" applyFill="0" applyBorder="0" applyAlignment="0" applyProtection="0"/>
    <xf numFmtId="4" fontId="18" fillId="30" borderId="67" applyNumberFormat="0" applyProtection="0">
      <alignment vertical="center"/>
    </xf>
    <xf numFmtId="4" fontId="19" fillId="31" borderId="67" applyNumberFormat="0" applyProtection="0">
      <alignment vertical="center"/>
    </xf>
    <xf numFmtId="4" fontId="20" fillId="30" borderId="67" applyNumberFormat="0" applyProtection="0">
      <alignment horizontal="left" vertical="center" indent="1"/>
    </xf>
    <xf numFmtId="0" fontId="21" fillId="32" borderId="68" applyNumberFormat="0" applyProtection="0">
      <alignment horizontal="left" vertical="top" indent="1"/>
    </xf>
    <xf numFmtId="4" fontId="7" fillId="33" borderId="67" applyNumberFormat="0" applyBorder="0" applyProtection="0">
      <alignment horizontal="left" vertical="center" indent="1"/>
    </xf>
    <xf numFmtId="4" fontId="20" fillId="30" borderId="67" applyNumberFormat="0" applyProtection="0">
      <alignment horizontal="left" vertical="center" indent="1"/>
    </xf>
    <xf numFmtId="4" fontId="7" fillId="34" borderId="67" applyNumberFormat="0" applyProtection="0">
      <alignment horizontal="right" vertical="center"/>
    </xf>
    <xf numFmtId="4" fontId="7" fillId="35" borderId="67" applyNumberFormat="0" applyProtection="0">
      <alignment horizontal="right" vertical="center"/>
    </xf>
    <xf numFmtId="4" fontId="7" fillId="36" borderId="69" applyNumberFormat="0" applyProtection="0">
      <alignment horizontal="right" vertical="center"/>
    </xf>
    <xf numFmtId="4" fontId="7" fillId="37" borderId="67" applyNumberFormat="0" applyProtection="0">
      <alignment horizontal="right" vertical="center"/>
    </xf>
    <xf numFmtId="4" fontId="7" fillId="38" borderId="67" applyNumberFormat="0" applyProtection="0">
      <alignment horizontal="right" vertical="center"/>
    </xf>
    <xf numFmtId="4" fontId="7" fillId="39" borderId="67" applyNumberFormat="0" applyProtection="0">
      <alignment horizontal="right" vertical="center"/>
    </xf>
    <xf numFmtId="4" fontId="7" fillId="40" borderId="67" applyNumberFormat="0" applyProtection="0">
      <alignment horizontal="right" vertical="center"/>
    </xf>
    <xf numFmtId="4" fontId="7" fillId="41" borderId="67" applyNumberFormat="0" applyProtection="0">
      <alignment horizontal="right" vertical="center"/>
    </xf>
    <xf numFmtId="4" fontId="7" fillId="42" borderId="67" applyNumberFormat="0" applyProtection="0">
      <alignment horizontal="right" vertical="center"/>
    </xf>
    <xf numFmtId="4" fontId="7" fillId="43" borderId="69" applyNumberFormat="0" applyProtection="0">
      <alignment horizontal="left" vertical="center" indent="1"/>
    </xf>
    <xf numFmtId="4" fontId="1" fillId="30" borderId="69" applyNumberFormat="0" applyProtection="0">
      <alignment horizontal="left" vertical="center" indent="1"/>
    </xf>
    <xf numFmtId="4" fontId="1" fillId="30" borderId="69" applyNumberFormat="0" applyProtection="0">
      <alignment horizontal="left" vertical="center" indent="1"/>
    </xf>
    <xf numFmtId="4" fontId="7" fillId="44" borderId="67" applyNumberFormat="0" applyProtection="0">
      <alignment horizontal="right" vertical="center"/>
    </xf>
    <xf numFmtId="4" fontId="7" fillId="30" borderId="69" applyNumberFormat="0" applyProtection="0">
      <alignment horizontal="left" vertical="center" indent="1"/>
    </xf>
    <xf numFmtId="4" fontId="7" fillId="44" borderId="69" applyNumberFormat="0" applyProtection="0">
      <alignment horizontal="left" vertical="center" indent="1"/>
    </xf>
    <xf numFmtId="0" fontId="20" fillId="30" borderId="67" applyNumberFormat="0" applyProtection="0">
      <alignment horizontal="left" vertical="center" indent="1"/>
    </xf>
    <xf numFmtId="0" fontId="20" fillId="30" borderId="68" applyNumberFormat="0" applyProtection="0">
      <alignment horizontal="left" vertical="top" indent="1"/>
    </xf>
    <xf numFmtId="0" fontId="20" fillId="30" borderId="67" applyNumberFormat="0" applyProtection="0">
      <alignment horizontal="left" vertical="center" indent="1"/>
    </xf>
    <xf numFmtId="0" fontId="20" fillId="30" borderId="68" applyNumberFormat="0" applyProtection="0">
      <alignment horizontal="left" vertical="top" indent="1"/>
    </xf>
    <xf numFmtId="0" fontId="7" fillId="30" borderId="67" applyNumberFormat="0" applyProtection="0">
      <alignment horizontal="left" vertical="center" indent="1"/>
    </xf>
    <xf numFmtId="0" fontId="7" fillId="30" borderId="68" applyNumberFormat="0" applyProtection="0">
      <alignment horizontal="left" vertical="top" indent="1"/>
    </xf>
    <xf numFmtId="0" fontId="7" fillId="30" borderId="67" applyNumberFormat="0" applyProtection="0">
      <alignment horizontal="left" vertical="center" indent="1"/>
    </xf>
    <xf numFmtId="0" fontId="7" fillId="30" borderId="68" applyNumberFormat="0" applyProtection="0">
      <alignment horizontal="left" vertical="top" indent="1"/>
    </xf>
    <xf numFmtId="0" fontId="7" fillId="45" borderId="70" applyNumberFormat="0">
      <protection locked="0"/>
    </xf>
    <xf numFmtId="4" fontId="23" fillId="46" borderId="68" applyNumberFormat="0" applyProtection="0">
      <alignment vertical="center"/>
    </xf>
    <xf numFmtId="4" fontId="19" fillId="47" borderId="51" applyNumberFormat="0" applyProtection="0">
      <alignment vertical="center"/>
    </xf>
    <xf numFmtId="4" fontId="23" fillId="30" borderId="68" applyNumberFormat="0" applyProtection="0">
      <alignment horizontal="left" vertical="center" indent="1"/>
    </xf>
    <xf numFmtId="0" fontId="23" fillId="46" borderId="68" applyNumberFormat="0" applyProtection="0">
      <alignment horizontal="left" vertical="top" indent="1"/>
    </xf>
    <xf numFmtId="4" fontId="7" fillId="0" borderId="67" applyNumberFormat="0" applyProtection="0">
      <alignment horizontal="right" vertical="center"/>
    </xf>
    <xf numFmtId="4" fontId="7" fillId="29" borderId="67" applyNumberFormat="0" applyProtection="0">
      <alignment horizontal="right" vertical="center"/>
    </xf>
    <xf numFmtId="4" fontId="19" fillId="29" borderId="67" applyNumberFormat="0" applyProtection="0">
      <alignment horizontal="right" vertical="center"/>
    </xf>
    <xf numFmtId="4" fontId="7" fillId="33" borderId="67" applyNumberFormat="0" applyProtection="0">
      <alignment horizontal="left" vertical="center" indent="1"/>
    </xf>
    <xf numFmtId="4" fontId="7" fillId="33" borderId="67" applyNumberFormat="0" applyProtection="0">
      <alignment horizontal="left" vertical="center" indent="1"/>
    </xf>
    <xf numFmtId="4" fontId="7" fillId="33" borderId="67" applyNumberFormat="0" applyProtection="0">
      <alignment horizontal="left" vertical="center" indent="1"/>
    </xf>
    <xf numFmtId="0" fontId="23" fillId="44" borderId="68" applyNumberFormat="0" applyProtection="0">
      <alignment horizontal="left" vertical="top" indent="1"/>
    </xf>
    <xf numFmtId="4" fontId="24" fillId="29" borderId="69" applyNumberFormat="0" applyProtection="0">
      <alignment horizontal="left" vertical="center" indent="1"/>
    </xf>
    <xf numFmtId="0" fontId="7" fillId="48" borderId="51"/>
    <xf numFmtId="4" fontId="25" fillId="45" borderId="67" applyNumberFormat="0" applyProtection="0">
      <alignment horizontal="right" vertical="center"/>
    </xf>
    <xf numFmtId="0" fontId="1" fillId="0" borderId="0"/>
    <xf numFmtId="4" fontId="25" fillId="45" borderId="76" applyNumberFormat="0" applyProtection="0">
      <alignment horizontal="right" vertical="center"/>
    </xf>
    <xf numFmtId="4" fontId="7" fillId="34" borderId="82" applyNumberFormat="0" applyProtection="0">
      <alignment horizontal="right" vertical="center"/>
    </xf>
    <xf numFmtId="4" fontId="7" fillId="44" borderId="79" applyNumberFormat="0" applyProtection="0">
      <alignment horizontal="right" vertical="center"/>
    </xf>
    <xf numFmtId="4" fontId="7" fillId="35" borderId="76" applyNumberFormat="0" applyProtection="0">
      <alignment horizontal="right" vertical="center"/>
    </xf>
    <xf numFmtId="4" fontId="7" fillId="36" borderId="78" applyNumberFormat="0" applyProtection="0">
      <alignment horizontal="right" vertical="center"/>
    </xf>
    <xf numFmtId="4" fontId="7" fillId="37" borderId="76" applyNumberFormat="0" applyProtection="0">
      <alignment horizontal="right" vertical="center"/>
    </xf>
    <xf numFmtId="4" fontId="7" fillId="38" borderId="76" applyNumberFormat="0" applyProtection="0">
      <alignment horizontal="right" vertical="center"/>
    </xf>
    <xf numFmtId="4" fontId="7" fillId="39" borderId="76" applyNumberFormat="0" applyProtection="0">
      <alignment horizontal="right" vertical="center"/>
    </xf>
    <xf numFmtId="4" fontId="7" fillId="40" borderId="76" applyNumberFormat="0" applyProtection="0">
      <alignment horizontal="right" vertical="center"/>
    </xf>
    <xf numFmtId="4" fontId="7" fillId="41" borderId="76" applyNumberFormat="0" applyProtection="0">
      <alignment horizontal="right" vertical="center"/>
    </xf>
    <xf numFmtId="4" fontId="7" fillId="42" borderId="76" applyNumberFormat="0" applyProtection="0">
      <alignment horizontal="right" vertical="center"/>
    </xf>
    <xf numFmtId="4" fontId="7" fillId="43" borderId="78" applyNumberFormat="0" applyProtection="0">
      <alignment horizontal="left" vertical="center" indent="1"/>
    </xf>
    <xf numFmtId="4" fontId="1" fillId="30" borderId="78" applyNumberFormat="0" applyProtection="0">
      <alignment horizontal="left" vertical="center" indent="1"/>
    </xf>
    <xf numFmtId="4" fontId="1" fillId="30" borderId="78" applyNumberFormat="0" applyProtection="0">
      <alignment horizontal="left" vertical="center" indent="1"/>
    </xf>
    <xf numFmtId="4" fontId="7" fillId="44" borderId="76" applyNumberFormat="0" applyProtection="0">
      <alignment horizontal="right" vertical="center"/>
    </xf>
    <xf numFmtId="4" fontId="7" fillId="30" borderId="78" applyNumberFormat="0" applyProtection="0">
      <alignment horizontal="left" vertical="center" indent="1"/>
    </xf>
    <xf numFmtId="4" fontId="7" fillId="44" borderId="78" applyNumberFormat="0" applyProtection="0">
      <alignment horizontal="left" vertical="center" indent="1"/>
    </xf>
    <xf numFmtId="0" fontId="20" fillId="30" borderId="76" applyNumberFormat="0" applyProtection="0">
      <alignment horizontal="left" vertical="center" indent="1"/>
    </xf>
    <xf numFmtId="0" fontId="20" fillId="30" borderId="77" applyNumberFormat="0" applyProtection="0">
      <alignment horizontal="left" vertical="top" indent="1"/>
    </xf>
    <xf numFmtId="4" fontId="7" fillId="37" borderId="82" applyNumberFormat="0" applyProtection="0">
      <alignment horizontal="right" vertical="center"/>
    </xf>
    <xf numFmtId="4" fontId="7" fillId="36" borderId="84" applyNumberFormat="0" applyProtection="0">
      <alignment horizontal="right" vertical="center"/>
    </xf>
    <xf numFmtId="4" fontId="7" fillId="33" borderId="76" applyNumberFormat="0" applyProtection="0">
      <alignment horizontal="left" vertical="center" indent="1"/>
    </xf>
    <xf numFmtId="4" fontId="7" fillId="33" borderId="76" applyNumberFormat="0" applyProtection="0">
      <alignment horizontal="left" vertical="center" indent="1"/>
    </xf>
    <xf numFmtId="0" fontId="23" fillId="44" borderId="77" applyNumberFormat="0" applyProtection="0">
      <alignment horizontal="left" vertical="top" indent="1"/>
    </xf>
    <xf numFmtId="4" fontId="7" fillId="35" borderId="82" applyNumberFormat="0" applyProtection="0">
      <alignment horizontal="right" vertical="center"/>
    </xf>
    <xf numFmtId="4" fontId="1" fillId="30" borderId="81" applyNumberFormat="0" applyProtection="0">
      <alignment horizontal="left" vertical="center" indent="1"/>
    </xf>
    <xf numFmtId="4" fontId="1" fillId="30" borderId="84" applyNumberFormat="0" applyProtection="0">
      <alignment horizontal="left" vertical="center" indent="1"/>
    </xf>
    <xf numFmtId="4" fontId="18" fillId="30" borderId="72" applyNumberFormat="0" applyProtection="0">
      <alignment vertical="center"/>
    </xf>
    <xf numFmtId="4" fontId="19" fillId="31" borderId="72" applyNumberFormat="0" applyProtection="0">
      <alignment vertical="center"/>
    </xf>
    <xf numFmtId="4" fontId="20" fillId="30" borderId="72" applyNumberFormat="0" applyProtection="0">
      <alignment horizontal="left" vertical="center" indent="1"/>
    </xf>
    <xf numFmtId="0" fontId="21" fillId="32" borderId="73" applyNumberFormat="0" applyProtection="0">
      <alignment horizontal="left" vertical="top" indent="1"/>
    </xf>
    <xf numFmtId="4" fontId="7" fillId="33" borderId="72" applyNumberFormat="0" applyBorder="0" applyProtection="0">
      <alignment horizontal="left" vertical="center" indent="1"/>
    </xf>
    <xf numFmtId="4" fontId="20" fillId="30" borderId="72" applyNumberFormat="0" applyProtection="0">
      <alignment horizontal="left" vertical="center" indent="1"/>
    </xf>
    <xf numFmtId="4" fontId="7" fillId="34" borderId="72" applyNumberFormat="0" applyProtection="0">
      <alignment horizontal="right" vertical="center"/>
    </xf>
    <xf numFmtId="4" fontId="7" fillId="35" borderId="72" applyNumberFormat="0" applyProtection="0">
      <alignment horizontal="right" vertical="center"/>
    </xf>
    <xf numFmtId="4" fontId="7" fillId="36" borderId="74" applyNumberFormat="0" applyProtection="0">
      <alignment horizontal="right" vertical="center"/>
    </xf>
    <xf numFmtId="4" fontId="7" fillId="37" borderId="72" applyNumberFormat="0" applyProtection="0">
      <alignment horizontal="right" vertical="center"/>
    </xf>
    <xf numFmtId="4" fontId="7" fillId="38" borderId="72" applyNumberFormat="0" applyProtection="0">
      <alignment horizontal="right" vertical="center"/>
    </xf>
    <xf numFmtId="4" fontId="7" fillId="39" borderId="72" applyNumberFormat="0" applyProtection="0">
      <alignment horizontal="right" vertical="center"/>
    </xf>
    <xf numFmtId="4" fontId="7" fillId="40" borderId="72" applyNumberFormat="0" applyProtection="0">
      <alignment horizontal="right" vertical="center"/>
    </xf>
    <xf numFmtId="4" fontId="7" fillId="41" borderId="72" applyNumberFormat="0" applyProtection="0">
      <alignment horizontal="right" vertical="center"/>
    </xf>
    <xf numFmtId="4" fontId="7" fillId="42" borderId="72" applyNumberFormat="0" applyProtection="0">
      <alignment horizontal="right" vertical="center"/>
    </xf>
    <xf numFmtId="4" fontId="7" fillId="43" borderId="74" applyNumberFormat="0" applyProtection="0">
      <alignment horizontal="left" vertical="center" indent="1"/>
    </xf>
    <xf numFmtId="4" fontId="1" fillId="30" borderId="74" applyNumberFormat="0" applyProtection="0">
      <alignment horizontal="left" vertical="center" indent="1"/>
    </xf>
    <xf numFmtId="4" fontId="1" fillId="30" borderId="74" applyNumberFormat="0" applyProtection="0">
      <alignment horizontal="left" vertical="center" indent="1"/>
    </xf>
    <xf numFmtId="4" fontId="7" fillId="44" borderId="72" applyNumberFormat="0" applyProtection="0">
      <alignment horizontal="right" vertical="center"/>
    </xf>
    <xf numFmtId="4" fontId="7" fillId="30" borderId="74" applyNumberFormat="0" applyProtection="0">
      <alignment horizontal="left" vertical="center" indent="1"/>
    </xf>
    <xf numFmtId="4" fontId="7" fillId="44" borderId="74" applyNumberFormat="0" applyProtection="0">
      <alignment horizontal="left" vertical="center" indent="1"/>
    </xf>
    <xf numFmtId="0" fontId="20" fillId="30" borderId="72" applyNumberFormat="0" applyProtection="0">
      <alignment horizontal="left" vertical="center" indent="1"/>
    </xf>
    <xf numFmtId="0" fontId="20" fillId="30" borderId="73" applyNumberFormat="0" applyProtection="0">
      <alignment horizontal="left" vertical="top" indent="1"/>
    </xf>
    <xf numFmtId="0" fontId="20" fillId="30" borderId="72" applyNumberFormat="0" applyProtection="0">
      <alignment horizontal="left" vertical="center" indent="1"/>
    </xf>
    <xf numFmtId="0" fontId="20" fillId="30" borderId="73" applyNumberFormat="0" applyProtection="0">
      <alignment horizontal="left" vertical="top" indent="1"/>
    </xf>
    <xf numFmtId="0" fontId="7" fillId="30" borderId="72" applyNumberFormat="0" applyProtection="0">
      <alignment horizontal="left" vertical="center" indent="1"/>
    </xf>
    <xf numFmtId="0" fontId="7" fillId="30" borderId="73" applyNumberFormat="0" applyProtection="0">
      <alignment horizontal="left" vertical="top" indent="1"/>
    </xf>
    <xf numFmtId="0" fontId="7" fillId="30" borderId="72" applyNumberFormat="0" applyProtection="0">
      <alignment horizontal="left" vertical="center" indent="1"/>
    </xf>
    <xf numFmtId="0" fontId="7" fillId="30" borderId="73" applyNumberFormat="0" applyProtection="0">
      <alignment horizontal="left" vertical="top" indent="1"/>
    </xf>
    <xf numFmtId="4" fontId="7" fillId="40" borderId="82" applyNumberFormat="0" applyProtection="0">
      <alignment horizontal="right" vertical="center"/>
    </xf>
    <xf numFmtId="4" fontId="20" fillId="30" borderId="82" applyNumberFormat="0" applyProtection="0">
      <alignment horizontal="left" vertical="center" indent="1"/>
    </xf>
    <xf numFmtId="4" fontId="23" fillId="46" borderId="73" applyNumberFormat="0" applyProtection="0">
      <alignment vertical="center"/>
    </xf>
    <xf numFmtId="4" fontId="19" fillId="47" borderId="71" applyNumberFormat="0" applyProtection="0">
      <alignment vertical="center"/>
    </xf>
    <xf numFmtId="4" fontId="23" fillId="30" borderId="73" applyNumberFormat="0" applyProtection="0">
      <alignment horizontal="left" vertical="center" indent="1"/>
    </xf>
    <xf numFmtId="0" fontId="23" fillId="46" borderId="73" applyNumberFormat="0" applyProtection="0">
      <alignment horizontal="left" vertical="top" indent="1"/>
    </xf>
    <xf numFmtId="4" fontId="7" fillId="0" borderId="72" applyNumberFormat="0" applyProtection="0">
      <alignment horizontal="right" vertical="center"/>
    </xf>
    <xf numFmtId="4" fontId="7" fillId="29" borderId="72" applyNumberFormat="0" applyProtection="0">
      <alignment horizontal="right" vertical="center"/>
    </xf>
    <xf numFmtId="4" fontId="19" fillId="29" borderId="72" applyNumberFormat="0" applyProtection="0">
      <alignment horizontal="right" vertical="center"/>
    </xf>
    <xf numFmtId="4" fontId="7" fillId="33" borderId="72" applyNumberFormat="0" applyProtection="0">
      <alignment horizontal="left" vertical="center" indent="1"/>
    </xf>
    <xf numFmtId="4" fontId="7" fillId="33" borderId="72" applyNumberFormat="0" applyProtection="0">
      <alignment horizontal="left" vertical="center" indent="1"/>
    </xf>
    <xf numFmtId="4" fontId="7" fillId="33" borderId="72" applyNumberFormat="0" applyProtection="0">
      <alignment horizontal="left" vertical="center" indent="1"/>
    </xf>
    <xf numFmtId="0" fontId="23" fillId="44" borderId="73" applyNumberFormat="0" applyProtection="0">
      <alignment horizontal="left" vertical="top" indent="1"/>
    </xf>
    <xf numFmtId="4" fontId="24" fillId="29" borderId="74" applyNumberFormat="0" applyProtection="0">
      <alignment horizontal="left" vertical="center" indent="1"/>
    </xf>
    <xf numFmtId="0" fontId="7" fillId="48" borderId="71"/>
    <xf numFmtId="4" fontId="25" fillId="45" borderId="72" applyNumberFormat="0" applyProtection="0">
      <alignment horizontal="right" vertical="center"/>
    </xf>
    <xf numFmtId="0" fontId="7" fillId="30" borderId="76" applyNumberFormat="0" applyProtection="0">
      <alignment horizontal="left" vertical="center" indent="1"/>
    </xf>
    <xf numFmtId="0" fontId="7" fillId="30" borderId="77" applyNumberFormat="0" applyProtection="0">
      <alignment horizontal="left" vertical="top" indent="1"/>
    </xf>
    <xf numFmtId="4" fontId="20" fillId="30" borderId="76" applyNumberFormat="0" applyProtection="0">
      <alignment horizontal="left" vertical="center" indent="1"/>
    </xf>
    <xf numFmtId="4" fontId="7" fillId="34" borderId="76" applyNumberFormat="0" applyProtection="0">
      <alignment horizontal="right" vertical="center"/>
    </xf>
    <xf numFmtId="0" fontId="23" fillId="46" borderId="77" applyNumberFormat="0" applyProtection="0">
      <alignment horizontal="left" vertical="top" indent="1"/>
    </xf>
    <xf numFmtId="4" fontId="7" fillId="33" borderId="76" applyNumberFormat="0" applyProtection="0">
      <alignment horizontal="left" vertical="center" indent="1"/>
    </xf>
    <xf numFmtId="4" fontId="24" fillId="29" borderId="78" applyNumberFormat="0" applyProtection="0">
      <alignment horizontal="left" vertical="center" indent="1"/>
    </xf>
    <xf numFmtId="0" fontId="20" fillId="30" borderId="83" applyNumberFormat="0" applyProtection="0">
      <alignment horizontal="left" vertical="top" indent="1"/>
    </xf>
    <xf numFmtId="0" fontId="7" fillId="30" borderId="76" applyNumberFormat="0" applyProtection="0">
      <alignment horizontal="left" vertical="center" indent="1"/>
    </xf>
    <xf numFmtId="4" fontId="7" fillId="38" borderId="82" applyNumberFormat="0" applyProtection="0">
      <alignment horizontal="right" vertical="center"/>
    </xf>
    <xf numFmtId="0" fontId="23" fillId="44" borderId="83" applyNumberFormat="0" applyProtection="0">
      <alignment horizontal="left" vertical="top" indent="1"/>
    </xf>
    <xf numFmtId="4" fontId="23" fillId="30" borderId="77" applyNumberFormat="0" applyProtection="0">
      <alignment horizontal="left" vertical="center" indent="1"/>
    </xf>
    <xf numFmtId="4" fontId="7" fillId="33" borderId="76" applyNumberFormat="0" applyBorder="0" applyProtection="0">
      <alignment horizontal="left" vertical="center" indent="1"/>
    </xf>
    <xf numFmtId="0" fontId="21" fillId="32" borderId="77" applyNumberFormat="0" applyProtection="0">
      <alignment horizontal="left" vertical="top" indent="1"/>
    </xf>
    <xf numFmtId="4" fontId="20" fillId="30" borderId="76" applyNumberFormat="0" applyProtection="0">
      <alignment horizontal="left" vertical="center" indent="1"/>
    </xf>
    <xf numFmtId="4" fontId="19" fillId="31" borderId="76" applyNumberFormat="0" applyProtection="0">
      <alignment vertical="center"/>
    </xf>
    <xf numFmtId="4" fontId="18" fillId="30" borderId="76" applyNumberFormat="0" applyProtection="0">
      <alignment vertical="center"/>
    </xf>
    <xf numFmtId="4" fontId="7" fillId="39" borderId="82" applyNumberFormat="0" applyProtection="0">
      <alignment horizontal="right" vertical="center"/>
    </xf>
    <xf numFmtId="4" fontId="7" fillId="42" borderId="82" applyNumberFormat="0" applyProtection="0">
      <alignment horizontal="right" vertical="center"/>
    </xf>
    <xf numFmtId="4" fontId="7" fillId="43" borderId="84" applyNumberFormat="0" applyProtection="0">
      <alignment horizontal="left" vertical="center" indent="1"/>
    </xf>
    <xf numFmtId="0" fontId="20" fillId="30" borderId="82" applyNumberFormat="0" applyProtection="0">
      <alignment horizontal="left" vertical="center" indent="1"/>
    </xf>
    <xf numFmtId="4" fontId="23" fillId="30" borderId="83" applyNumberFormat="0" applyProtection="0">
      <alignment horizontal="left" vertical="center" indent="1"/>
    </xf>
    <xf numFmtId="4" fontId="7" fillId="0" borderId="82" applyNumberFormat="0" applyProtection="0">
      <alignment horizontal="right" vertical="center"/>
    </xf>
    <xf numFmtId="4" fontId="7" fillId="29" borderId="82" applyNumberFormat="0" applyProtection="0">
      <alignment horizontal="right" vertical="center"/>
    </xf>
    <xf numFmtId="4" fontId="20" fillId="30" borderId="94" applyNumberFormat="0" applyProtection="0">
      <alignment horizontal="left" vertical="center" indent="1"/>
    </xf>
    <xf numFmtId="4" fontId="18" fillId="30" borderId="79" applyNumberFormat="0" applyProtection="0">
      <alignment vertical="center"/>
    </xf>
    <xf numFmtId="4" fontId="19" fillId="31" borderId="79" applyNumberFormat="0" applyProtection="0">
      <alignment vertical="center"/>
    </xf>
    <xf numFmtId="4" fontId="20" fillId="30" borderId="79" applyNumberFormat="0" applyProtection="0">
      <alignment horizontal="left" vertical="center" indent="1"/>
    </xf>
    <xf numFmtId="0" fontId="21" fillId="32" borderId="80" applyNumberFormat="0" applyProtection="0">
      <alignment horizontal="left" vertical="top" indent="1"/>
    </xf>
    <xf numFmtId="4" fontId="19" fillId="47" borderId="75" applyNumberFormat="0" applyProtection="0">
      <alignment vertical="center"/>
    </xf>
    <xf numFmtId="4" fontId="7" fillId="33" borderId="79" applyNumberFormat="0" applyBorder="0" applyProtection="0">
      <alignment horizontal="left" vertical="center" indent="1"/>
    </xf>
    <xf numFmtId="4" fontId="20" fillId="30" borderId="79" applyNumberFormat="0" applyProtection="0">
      <alignment horizontal="left" vertical="center" indent="1"/>
    </xf>
    <xf numFmtId="4" fontId="7" fillId="34" borderId="79" applyNumberFormat="0" applyProtection="0">
      <alignment horizontal="right" vertical="center"/>
    </xf>
    <xf numFmtId="4" fontId="7" fillId="35" borderId="79" applyNumberFormat="0" applyProtection="0">
      <alignment horizontal="right" vertical="center"/>
    </xf>
    <xf numFmtId="4" fontId="7" fillId="36" borderId="81" applyNumberFormat="0" applyProtection="0">
      <alignment horizontal="right" vertical="center"/>
    </xf>
    <xf numFmtId="4" fontId="7" fillId="37" borderId="79" applyNumberFormat="0" applyProtection="0">
      <alignment horizontal="right" vertical="center"/>
    </xf>
    <xf numFmtId="4" fontId="7" fillId="38" borderId="79" applyNumberFormat="0" applyProtection="0">
      <alignment horizontal="right" vertical="center"/>
    </xf>
    <xf numFmtId="4" fontId="7" fillId="39" borderId="79" applyNumberFormat="0" applyProtection="0">
      <alignment horizontal="right" vertical="center"/>
    </xf>
    <xf numFmtId="4" fontId="7" fillId="40" borderId="79" applyNumberFormat="0" applyProtection="0">
      <alignment horizontal="right" vertical="center"/>
    </xf>
    <xf numFmtId="4" fontId="7" fillId="41" borderId="79" applyNumberFormat="0" applyProtection="0">
      <alignment horizontal="right" vertical="center"/>
    </xf>
    <xf numFmtId="0" fontId="7" fillId="48" borderId="75"/>
    <xf numFmtId="4" fontId="7" fillId="42" borderId="79" applyNumberFormat="0" applyProtection="0">
      <alignment horizontal="right" vertical="center"/>
    </xf>
    <xf numFmtId="4" fontId="7" fillId="43" borderId="81" applyNumberFormat="0" applyProtection="0">
      <alignment horizontal="left" vertical="center" indent="1"/>
    </xf>
    <xf numFmtId="4" fontId="1" fillId="30" borderId="84" applyNumberFormat="0" applyProtection="0">
      <alignment horizontal="left" vertical="center" indent="1"/>
    </xf>
    <xf numFmtId="4" fontId="7" fillId="30" borderId="84" applyNumberFormat="0" applyProtection="0">
      <alignment horizontal="left" vertical="center" indent="1"/>
    </xf>
    <xf numFmtId="4" fontId="24" fillId="29" borderId="84" applyNumberFormat="0" applyProtection="0">
      <alignment horizontal="left" vertical="center" indent="1"/>
    </xf>
    <xf numFmtId="4" fontId="25" fillId="45" borderId="82" applyNumberFormat="0" applyProtection="0">
      <alignment horizontal="right" vertical="center"/>
    </xf>
    <xf numFmtId="4" fontId="7" fillId="29" borderId="76" applyNumberFormat="0" applyProtection="0">
      <alignment horizontal="right" vertical="center"/>
    </xf>
    <xf numFmtId="4" fontId="7" fillId="0" borderId="76" applyNumberFormat="0" applyProtection="0">
      <alignment horizontal="right" vertical="center"/>
    </xf>
    <xf numFmtId="4" fontId="23" fillId="46" borderId="77" applyNumberFormat="0" applyProtection="0">
      <alignment vertical="center"/>
    </xf>
    <xf numFmtId="0" fontId="7" fillId="30" borderId="77" applyNumberFormat="0" applyProtection="0">
      <alignment horizontal="left" vertical="top" indent="1"/>
    </xf>
    <xf numFmtId="0" fontId="20" fillId="30" borderId="76" applyNumberFormat="0" applyProtection="0">
      <alignment horizontal="left" vertical="center" indent="1"/>
    </xf>
    <xf numFmtId="4" fontId="1" fillId="30" borderId="81" applyNumberFormat="0" applyProtection="0">
      <alignment horizontal="left" vertical="center" indent="1"/>
    </xf>
    <xf numFmtId="4" fontId="7" fillId="44" borderId="82" applyNumberFormat="0" applyProtection="0">
      <alignment horizontal="right" vertical="center"/>
    </xf>
    <xf numFmtId="4" fontId="7" fillId="44" borderId="84" applyNumberFormat="0" applyProtection="0">
      <alignment horizontal="left" vertical="center" indent="1"/>
    </xf>
    <xf numFmtId="0" fontId="20" fillId="30" borderId="77" applyNumberFormat="0" applyProtection="0">
      <alignment horizontal="left" vertical="top" indent="1"/>
    </xf>
    <xf numFmtId="4" fontId="19" fillId="29" borderId="76" applyNumberFormat="0" applyProtection="0">
      <alignment horizontal="right" vertical="center"/>
    </xf>
    <xf numFmtId="4" fontId="7" fillId="41" borderId="82" applyNumberFormat="0" applyProtection="0">
      <alignment horizontal="right" vertical="center"/>
    </xf>
    <xf numFmtId="0" fontId="7" fillId="30" borderId="85" applyNumberFormat="0" applyProtection="0">
      <alignment horizontal="left" vertical="center" indent="1"/>
    </xf>
    <xf numFmtId="4" fontId="7" fillId="30" borderId="81" applyNumberFormat="0" applyProtection="0">
      <alignment horizontal="left" vertical="center" indent="1"/>
    </xf>
    <xf numFmtId="4" fontId="7" fillId="44" borderId="81" applyNumberFormat="0" applyProtection="0">
      <alignment horizontal="left" vertical="center" indent="1"/>
    </xf>
    <xf numFmtId="0" fontId="20" fillId="30" borderId="79" applyNumberFormat="0" applyProtection="0">
      <alignment horizontal="left" vertical="center" indent="1"/>
    </xf>
    <xf numFmtId="0" fontId="20" fillId="30" borderId="80" applyNumberFormat="0" applyProtection="0">
      <alignment horizontal="left" vertical="top" indent="1"/>
    </xf>
    <xf numFmtId="0" fontId="20" fillId="30" borderId="79" applyNumberFormat="0" applyProtection="0">
      <alignment horizontal="left" vertical="center" indent="1"/>
    </xf>
    <xf numFmtId="0" fontId="20" fillId="30" borderId="80" applyNumberFormat="0" applyProtection="0">
      <alignment horizontal="left" vertical="top" indent="1"/>
    </xf>
    <xf numFmtId="0" fontId="7" fillId="30" borderId="79" applyNumberFormat="0" applyProtection="0">
      <alignment horizontal="left" vertical="center" indent="1"/>
    </xf>
    <xf numFmtId="0" fontId="7" fillId="30" borderId="80" applyNumberFormat="0" applyProtection="0">
      <alignment horizontal="left" vertical="top" indent="1"/>
    </xf>
    <xf numFmtId="0" fontId="7" fillId="30" borderId="79" applyNumberFormat="0" applyProtection="0">
      <alignment horizontal="left" vertical="center" indent="1"/>
    </xf>
    <xf numFmtId="0" fontId="7" fillId="30" borderId="80" applyNumberFormat="0" applyProtection="0">
      <alignment horizontal="left" vertical="top" indent="1"/>
    </xf>
    <xf numFmtId="4" fontId="7" fillId="40" borderId="91" applyNumberFormat="0" applyProtection="0">
      <alignment horizontal="right" vertical="center"/>
    </xf>
    <xf numFmtId="4" fontId="23" fillId="46" borderId="80" applyNumberFormat="0" applyProtection="0">
      <alignment vertical="center"/>
    </xf>
    <xf numFmtId="4" fontId="23" fillId="30" borderId="80" applyNumberFormat="0" applyProtection="0">
      <alignment horizontal="left" vertical="center" indent="1"/>
    </xf>
    <xf numFmtId="0" fontId="23" fillId="46" borderId="80" applyNumberFormat="0" applyProtection="0">
      <alignment horizontal="left" vertical="top" indent="1"/>
    </xf>
    <xf numFmtId="4" fontId="7" fillId="0" borderId="79" applyNumberFormat="0" applyProtection="0">
      <alignment horizontal="right" vertical="center"/>
    </xf>
    <xf numFmtId="4" fontId="7" fillId="29" borderId="79" applyNumberFormat="0" applyProtection="0">
      <alignment horizontal="right" vertical="center"/>
    </xf>
    <xf numFmtId="4" fontId="19" fillId="29" borderId="79" applyNumberFormat="0" applyProtection="0">
      <alignment horizontal="right" vertical="center"/>
    </xf>
    <xf numFmtId="4" fontId="7" fillId="33" borderId="79" applyNumberFormat="0" applyProtection="0">
      <alignment horizontal="left" vertical="center" indent="1"/>
    </xf>
    <xf numFmtId="4" fontId="7" fillId="33" borderId="79" applyNumberFormat="0" applyProtection="0">
      <alignment horizontal="left" vertical="center" indent="1"/>
    </xf>
    <xf numFmtId="4" fontId="7" fillId="33" borderId="79" applyNumberFormat="0" applyProtection="0">
      <alignment horizontal="left" vertical="center" indent="1"/>
    </xf>
    <xf numFmtId="0" fontId="23" fillId="44" borderId="80" applyNumberFormat="0" applyProtection="0">
      <alignment horizontal="left" vertical="top" indent="1"/>
    </xf>
    <xf numFmtId="4" fontId="24" fillId="29" borderId="81" applyNumberFormat="0" applyProtection="0">
      <alignment horizontal="left" vertical="center" indent="1"/>
    </xf>
    <xf numFmtId="4" fontId="25" fillId="45" borderId="79" applyNumberFormat="0" applyProtection="0">
      <alignment horizontal="right" vertical="center"/>
    </xf>
    <xf numFmtId="0" fontId="21" fillId="32" borderId="83" applyNumberFormat="0" applyProtection="0">
      <alignment horizontal="left" vertical="top" indent="1"/>
    </xf>
    <xf numFmtId="4" fontId="7" fillId="33" borderId="82" applyNumberFormat="0" applyBorder="0" applyProtection="0">
      <alignment horizontal="left" vertical="center" indent="1"/>
    </xf>
    <xf numFmtId="0" fontId="7" fillId="30" borderId="83" applyNumberFormat="0" applyProtection="0">
      <alignment horizontal="left" vertical="top" indent="1"/>
    </xf>
    <xf numFmtId="0" fontId="7" fillId="30" borderId="82" applyNumberFormat="0" applyProtection="0">
      <alignment horizontal="left" vertical="center" indent="1"/>
    </xf>
    <xf numFmtId="4" fontId="19" fillId="29" borderId="82" applyNumberFormat="0" applyProtection="0">
      <alignment horizontal="right" vertical="center"/>
    </xf>
    <xf numFmtId="4" fontId="1" fillId="30" borderId="93" applyNumberFormat="0" applyProtection="0">
      <alignment horizontal="left" vertical="center" indent="1"/>
    </xf>
    <xf numFmtId="0" fontId="7" fillId="30" borderId="83" applyNumberFormat="0" applyProtection="0">
      <alignment horizontal="left" vertical="top" indent="1"/>
    </xf>
    <xf numFmtId="4" fontId="23" fillId="46" borderId="83" applyNumberFormat="0" applyProtection="0">
      <alignment vertical="center"/>
    </xf>
    <xf numFmtId="0" fontId="7" fillId="30" borderId="86" applyNumberFormat="0" applyProtection="0">
      <alignment horizontal="left" vertical="top" indent="1"/>
    </xf>
    <xf numFmtId="0" fontId="20" fillId="30" borderId="82" applyNumberFormat="0" applyProtection="0">
      <alignment horizontal="left" vertical="center" indent="1"/>
    </xf>
    <xf numFmtId="4" fontId="20" fillId="30" borderId="82" applyNumberFormat="0" applyProtection="0">
      <alignment horizontal="left" vertical="center" indent="1"/>
    </xf>
    <xf numFmtId="4" fontId="19" fillId="31" borderId="82" applyNumberFormat="0" applyProtection="0">
      <alignment vertical="center"/>
    </xf>
    <xf numFmtId="4" fontId="18" fillId="30" borderId="82" applyNumberFormat="0" applyProtection="0">
      <alignment vertical="center"/>
    </xf>
    <xf numFmtId="4" fontId="23" fillId="46" borderId="86" applyNumberFormat="0" applyProtection="0">
      <alignment vertical="center"/>
    </xf>
    <xf numFmtId="4" fontId="7" fillId="39" borderId="91" applyNumberFormat="0" applyProtection="0">
      <alignment horizontal="right" vertical="center"/>
    </xf>
    <xf numFmtId="0" fontId="7" fillId="30" borderId="85" applyNumberFormat="0" applyProtection="0">
      <alignment horizontal="left" vertical="center" indent="1"/>
    </xf>
    <xf numFmtId="4" fontId="20" fillId="30" borderId="94" applyNumberFormat="0" applyProtection="0">
      <alignment horizontal="left" vertical="center" indent="1"/>
    </xf>
    <xf numFmtId="4" fontId="7" fillId="33" borderId="91" applyNumberFormat="0" applyBorder="0" applyProtection="0">
      <alignment horizontal="left" vertical="center" indent="1"/>
    </xf>
    <xf numFmtId="4" fontId="18" fillId="30" borderId="97" applyNumberFormat="0" applyProtection="0">
      <alignment vertical="center"/>
    </xf>
    <xf numFmtId="4" fontId="7" fillId="34" borderId="94" applyNumberFormat="0" applyProtection="0">
      <alignment horizontal="right" vertical="center"/>
    </xf>
    <xf numFmtId="4" fontId="7" fillId="35" borderId="94" applyNumberFormat="0" applyProtection="0">
      <alignment horizontal="right" vertical="center"/>
    </xf>
    <xf numFmtId="4" fontId="7" fillId="44" borderId="88" applyNumberFormat="0" applyProtection="0">
      <alignment horizontal="right" vertical="center"/>
    </xf>
    <xf numFmtId="4" fontId="7" fillId="30" borderId="90" applyNumberFormat="0" applyProtection="0">
      <alignment horizontal="left" vertical="center" indent="1"/>
    </xf>
    <xf numFmtId="0" fontId="21" fillId="32" borderId="95" applyNumberFormat="0" applyProtection="0">
      <alignment horizontal="left" vertical="top" indent="1"/>
    </xf>
    <xf numFmtId="4" fontId="1" fillId="30" borderId="93" applyNumberFormat="0" applyProtection="0">
      <alignment horizontal="left" vertical="center" indent="1"/>
    </xf>
    <xf numFmtId="4" fontId="7" fillId="43" borderId="93" applyNumberFormat="0" applyProtection="0">
      <alignment horizontal="left" vertical="center" indent="1"/>
    </xf>
    <xf numFmtId="4" fontId="25" fillId="45" borderId="85" applyNumberFormat="0" applyProtection="0">
      <alignment horizontal="right" vertical="center"/>
    </xf>
    <xf numFmtId="4" fontId="7" fillId="42" borderId="91" applyNumberFormat="0" applyProtection="0">
      <alignment horizontal="right" vertical="center"/>
    </xf>
    <xf numFmtId="4" fontId="24" fillId="29" borderId="87" applyNumberFormat="0" applyProtection="0">
      <alignment horizontal="left" vertical="center" indent="1"/>
    </xf>
    <xf numFmtId="0" fontId="23" fillId="44" borderId="86" applyNumberFormat="0" applyProtection="0">
      <alignment horizontal="left" vertical="top" indent="1"/>
    </xf>
    <xf numFmtId="4" fontId="7" fillId="33" borderId="85" applyNumberFormat="0" applyProtection="0">
      <alignment horizontal="left" vertical="center" indent="1"/>
    </xf>
    <xf numFmtId="4" fontId="7" fillId="29" borderId="85" applyNumberFormat="0" applyProtection="0">
      <alignment horizontal="right" vertical="center"/>
    </xf>
    <xf numFmtId="4" fontId="7" fillId="0" borderId="85" applyNumberFormat="0" applyProtection="0">
      <alignment horizontal="right" vertical="center"/>
    </xf>
    <xf numFmtId="4" fontId="7" fillId="41" borderId="91" applyNumberFormat="0" applyProtection="0">
      <alignment horizontal="right" vertical="center"/>
    </xf>
    <xf numFmtId="4" fontId="7" fillId="37" borderId="91" applyNumberFormat="0" applyProtection="0">
      <alignment horizontal="right" vertical="center"/>
    </xf>
    <xf numFmtId="4" fontId="7" fillId="33" borderId="82" applyNumberFormat="0" applyProtection="0">
      <alignment horizontal="left" vertical="center" indent="1"/>
    </xf>
    <xf numFmtId="4" fontId="7" fillId="33" borderId="82" applyNumberFormat="0" applyProtection="0">
      <alignment horizontal="left" vertical="center" indent="1"/>
    </xf>
    <xf numFmtId="0" fontId="23" fillId="46" borderId="83" applyNumberFormat="0" applyProtection="0">
      <alignment horizontal="left" vertical="top" indent="1"/>
    </xf>
    <xf numFmtId="0" fontId="20" fillId="30" borderId="83" applyNumberFormat="0" applyProtection="0">
      <alignment horizontal="left" vertical="top" indent="1"/>
    </xf>
    <xf numFmtId="0" fontId="23" fillId="46" borderId="86" applyNumberFormat="0" applyProtection="0">
      <alignment horizontal="left" vertical="top" indent="1"/>
    </xf>
    <xf numFmtId="0" fontId="7" fillId="30" borderId="82" applyNumberFormat="0" applyProtection="0">
      <alignment horizontal="left" vertical="center" indent="1"/>
    </xf>
    <xf numFmtId="4" fontId="7" fillId="33" borderId="82" applyNumberFormat="0" applyProtection="0">
      <alignment horizontal="left" vertical="center" indent="1"/>
    </xf>
    <xf numFmtId="0" fontId="20" fillId="30" borderId="86" applyNumberFormat="0" applyProtection="0">
      <alignment horizontal="left" vertical="top" indent="1"/>
    </xf>
    <xf numFmtId="0" fontId="20" fillId="30" borderId="85" applyNumberFormat="0" applyProtection="0">
      <alignment horizontal="left" vertical="center" indent="1"/>
    </xf>
    <xf numFmtId="4" fontId="7" fillId="44" borderId="87" applyNumberFormat="0" applyProtection="0">
      <alignment horizontal="left" vertical="center" indent="1"/>
    </xf>
    <xf numFmtId="4" fontId="7" fillId="30" borderId="87" applyNumberFormat="0" applyProtection="0">
      <alignment horizontal="left" vertical="center" indent="1"/>
    </xf>
    <xf numFmtId="4" fontId="7" fillId="44" borderId="85" applyNumberFormat="0" applyProtection="0">
      <alignment horizontal="right" vertical="center"/>
    </xf>
    <xf numFmtId="4" fontId="1" fillId="30" borderId="87" applyNumberFormat="0" applyProtection="0">
      <alignment horizontal="left" vertical="center" indent="1"/>
    </xf>
    <xf numFmtId="4" fontId="1" fillId="30" borderId="87" applyNumberFormat="0" applyProtection="0">
      <alignment horizontal="left" vertical="center" indent="1"/>
    </xf>
    <xf numFmtId="4" fontId="7" fillId="43" borderId="87" applyNumberFormat="0" applyProtection="0">
      <alignment horizontal="left" vertical="center" indent="1"/>
    </xf>
    <xf numFmtId="4" fontId="7" fillId="42" borderId="85" applyNumberFormat="0" applyProtection="0">
      <alignment horizontal="right" vertical="center"/>
    </xf>
    <xf numFmtId="4" fontId="7" fillId="41" borderId="85" applyNumberFormat="0" applyProtection="0">
      <alignment horizontal="right" vertical="center"/>
    </xf>
    <xf numFmtId="4" fontId="7" fillId="40" borderId="85" applyNumberFormat="0" applyProtection="0">
      <alignment horizontal="right" vertical="center"/>
    </xf>
    <xf numFmtId="4" fontId="7" fillId="39" borderId="85" applyNumberFormat="0" applyProtection="0">
      <alignment horizontal="right" vertical="center"/>
    </xf>
    <xf numFmtId="4" fontId="7" fillId="38" borderId="85" applyNumberFormat="0" applyProtection="0">
      <alignment horizontal="right" vertical="center"/>
    </xf>
    <xf numFmtId="4" fontId="7" fillId="37" borderId="85" applyNumberFormat="0" applyProtection="0">
      <alignment horizontal="right" vertical="center"/>
    </xf>
    <xf numFmtId="4" fontId="7" fillId="36" borderId="87" applyNumberFormat="0" applyProtection="0">
      <alignment horizontal="right" vertical="center"/>
    </xf>
    <xf numFmtId="4" fontId="7" fillId="35" borderId="85" applyNumberFormat="0" applyProtection="0">
      <alignment horizontal="right" vertical="center"/>
    </xf>
    <xf numFmtId="4" fontId="7" fillId="34" borderId="85" applyNumberFormat="0" applyProtection="0">
      <alignment horizontal="right" vertical="center"/>
    </xf>
    <xf numFmtId="4" fontId="20" fillId="30" borderId="85" applyNumberFormat="0" applyProtection="0">
      <alignment horizontal="left" vertical="center" indent="1"/>
    </xf>
    <xf numFmtId="4" fontId="7" fillId="33" borderId="85" applyNumberFormat="0" applyBorder="0" applyProtection="0">
      <alignment horizontal="left" vertical="center" indent="1"/>
    </xf>
    <xf numFmtId="0" fontId="21" fillId="32" borderId="86" applyNumberFormat="0" applyProtection="0">
      <alignment horizontal="left" vertical="top" indent="1"/>
    </xf>
    <xf numFmtId="4" fontId="20" fillId="30" borderId="85" applyNumberFormat="0" applyProtection="0">
      <alignment horizontal="left" vertical="center" indent="1"/>
    </xf>
    <xf numFmtId="4" fontId="19" fillId="31" borderId="85" applyNumberFormat="0" applyProtection="0">
      <alignment vertical="center"/>
    </xf>
    <xf numFmtId="4" fontId="18" fillId="30" borderId="85" applyNumberFormat="0" applyProtection="0">
      <alignment vertical="center"/>
    </xf>
    <xf numFmtId="4" fontId="7" fillId="38" borderId="91" applyNumberFormat="0" applyProtection="0">
      <alignment horizontal="right" vertical="center"/>
    </xf>
    <xf numFmtId="4" fontId="7" fillId="35" borderId="91" applyNumberFormat="0" applyProtection="0">
      <alignment horizontal="right" vertical="center"/>
    </xf>
    <xf numFmtId="4" fontId="7" fillId="34" borderId="91" applyNumberFormat="0" applyProtection="0">
      <alignment horizontal="right" vertical="center"/>
    </xf>
    <xf numFmtId="4" fontId="18" fillId="30" borderId="91" applyNumberFormat="0" applyProtection="0">
      <alignment vertical="center"/>
    </xf>
    <xf numFmtId="4" fontId="18" fillId="30" borderId="94" applyNumberFormat="0" applyProtection="0">
      <alignment vertical="center"/>
    </xf>
    <xf numFmtId="4" fontId="18" fillId="30" borderId="88" applyNumberFormat="0" applyProtection="0">
      <alignment vertical="center"/>
    </xf>
    <xf numFmtId="4" fontId="19" fillId="31" borderId="88" applyNumberFormat="0" applyProtection="0">
      <alignment vertical="center"/>
    </xf>
    <xf numFmtId="4" fontId="20" fillId="30" borderId="88" applyNumberFormat="0" applyProtection="0">
      <alignment horizontal="left" vertical="center" indent="1"/>
    </xf>
    <xf numFmtId="0" fontId="21" fillId="32" borderId="89" applyNumberFormat="0" applyProtection="0">
      <alignment horizontal="left" vertical="top" indent="1"/>
    </xf>
    <xf numFmtId="4" fontId="7" fillId="33" borderId="88" applyNumberFormat="0" applyBorder="0" applyProtection="0">
      <alignment horizontal="left" vertical="center" indent="1"/>
    </xf>
    <xf numFmtId="4" fontId="20" fillId="30" borderId="88" applyNumberFormat="0" applyProtection="0">
      <alignment horizontal="left" vertical="center" indent="1"/>
    </xf>
    <xf numFmtId="4" fontId="7" fillId="34" borderId="88" applyNumberFormat="0" applyProtection="0">
      <alignment horizontal="right" vertical="center"/>
    </xf>
    <xf numFmtId="4" fontId="7" fillId="35" borderId="88" applyNumberFormat="0" applyProtection="0">
      <alignment horizontal="right" vertical="center"/>
    </xf>
    <xf numFmtId="4" fontId="7" fillId="36" borderId="90" applyNumberFormat="0" applyProtection="0">
      <alignment horizontal="right" vertical="center"/>
    </xf>
    <xf numFmtId="4" fontId="7" fillId="37" borderId="88" applyNumberFormat="0" applyProtection="0">
      <alignment horizontal="right" vertical="center"/>
    </xf>
    <xf numFmtId="4" fontId="7" fillId="38" borderId="88" applyNumberFormat="0" applyProtection="0">
      <alignment horizontal="right" vertical="center"/>
    </xf>
    <xf numFmtId="4" fontId="7" fillId="39" borderId="88" applyNumberFormat="0" applyProtection="0">
      <alignment horizontal="right" vertical="center"/>
    </xf>
    <xf numFmtId="4" fontId="7" fillId="40" borderId="88" applyNumberFormat="0" applyProtection="0">
      <alignment horizontal="right" vertical="center"/>
    </xf>
    <xf numFmtId="4" fontId="7" fillId="41" borderId="88" applyNumberFormat="0" applyProtection="0">
      <alignment horizontal="right" vertical="center"/>
    </xf>
    <xf numFmtId="4" fontId="7" fillId="42" borderId="88" applyNumberFormat="0" applyProtection="0">
      <alignment horizontal="right" vertical="center"/>
    </xf>
    <xf numFmtId="4" fontId="7" fillId="43" borderId="90" applyNumberFormat="0" applyProtection="0">
      <alignment horizontal="left" vertical="center" indent="1"/>
    </xf>
    <xf numFmtId="4" fontId="1" fillId="30" borderId="90" applyNumberFormat="0" applyProtection="0">
      <alignment horizontal="left" vertical="center" indent="1"/>
    </xf>
    <xf numFmtId="4" fontId="20" fillId="30" borderId="91" applyNumberFormat="0" applyProtection="0">
      <alignment horizontal="left" vertical="center" indent="1"/>
    </xf>
    <xf numFmtId="4" fontId="20" fillId="30" borderId="91" applyNumberFormat="0" applyProtection="0">
      <alignment horizontal="left" vertical="center" indent="1"/>
    </xf>
    <xf numFmtId="4" fontId="7" fillId="36" borderId="93" applyNumberFormat="0" applyProtection="0">
      <alignment horizontal="right" vertical="center"/>
    </xf>
    <xf numFmtId="4" fontId="19" fillId="31" borderId="94" applyNumberFormat="0" applyProtection="0">
      <alignment vertical="center"/>
    </xf>
    <xf numFmtId="4" fontId="7" fillId="33" borderId="85" applyNumberFormat="0" applyProtection="0">
      <alignment horizontal="left" vertical="center" indent="1"/>
    </xf>
    <xf numFmtId="4" fontId="19" fillId="29" borderId="85" applyNumberFormat="0" applyProtection="0">
      <alignment horizontal="right" vertical="center"/>
    </xf>
    <xf numFmtId="4" fontId="23" fillId="30" borderId="86" applyNumberFormat="0" applyProtection="0">
      <alignment horizontal="left" vertical="center" indent="1"/>
    </xf>
    <xf numFmtId="0" fontId="7" fillId="30" borderId="86" applyNumberFormat="0" applyProtection="0">
      <alignment horizontal="left" vertical="top" indent="1"/>
    </xf>
    <xf numFmtId="0" fontId="20" fillId="30" borderId="85" applyNumberFormat="0" applyProtection="0">
      <alignment horizontal="left" vertical="center" indent="1"/>
    </xf>
    <xf numFmtId="4" fontId="1" fillId="30" borderId="90" applyNumberFormat="0" applyProtection="0">
      <alignment horizontal="left" vertical="center" indent="1"/>
    </xf>
    <xf numFmtId="0" fontId="21" fillId="32" borderId="92" applyNumberFormat="0" applyProtection="0">
      <alignment horizontal="left" vertical="top" indent="1"/>
    </xf>
    <xf numFmtId="4" fontId="19" fillId="31" borderId="91" applyNumberFormat="0" applyProtection="0">
      <alignment vertical="center"/>
    </xf>
    <xf numFmtId="0" fontId="20" fillId="30" borderId="86" applyNumberFormat="0" applyProtection="0">
      <alignment horizontal="left" vertical="top" indent="1"/>
    </xf>
    <xf numFmtId="4" fontId="7" fillId="33" borderId="85" applyNumberFormat="0" applyProtection="0">
      <alignment horizontal="left" vertical="center" indent="1"/>
    </xf>
    <xf numFmtId="4" fontId="7" fillId="38" borderId="94" applyNumberFormat="0" applyProtection="0">
      <alignment horizontal="right" vertical="center"/>
    </xf>
    <xf numFmtId="4" fontId="7" fillId="44" borderId="90" applyNumberFormat="0" applyProtection="0">
      <alignment horizontal="left" vertical="center" indent="1"/>
    </xf>
    <xf numFmtId="0" fontId="20" fillId="30" borderId="88" applyNumberFormat="0" applyProtection="0">
      <alignment horizontal="left" vertical="center" indent="1"/>
    </xf>
    <xf numFmtId="0" fontId="20" fillId="30" borderId="89" applyNumberFormat="0" applyProtection="0">
      <alignment horizontal="left" vertical="top" indent="1"/>
    </xf>
    <xf numFmtId="0" fontId="20" fillId="30" borderId="88" applyNumberFormat="0" applyProtection="0">
      <alignment horizontal="left" vertical="center" indent="1"/>
    </xf>
    <xf numFmtId="0" fontId="20" fillId="30" borderId="89" applyNumberFormat="0" applyProtection="0">
      <alignment horizontal="left" vertical="top" indent="1"/>
    </xf>
    <xf numFmtId="0" fontId="7" fillId="30" borderId="88" applyNumberFormat="0" applyProtection="0">
      <alignment horizontal="left" vertical="center" indent="1"/>
    </xf>
    <xf numFmtId="0" fontId="7" fillId="30" borderId="89" applyNumberFormat="0" applyProtection="0">
      <alignment horizontal="left" vertical="top" indent="1"/>
    </xf>
    <xf numFmtId="0" fontId="7" fillId="30" borderId="88" applyNumberFormat="0" applyProtection="0">
      <alignment horizontal="left" vertical="center" indent="1"/>
    </xf>
    <xf numFmtId="0" fontId="7" fillId="30" borderId="89" applyNumberFormat="0" applyProtection="0">
      <alignment horizontal="left" vertical="top" indent="1"/>
    </xf>
    <xf numFmtId="4" fontId="7" fillId="39" borderId="94" applyNumberFormat="0" applyProtection="0">
      <alignment horizontal="right" vertical="center"/>
    </xf>
    <xf numFmtId="4" fontId="7" fillId="40" borderId="94" applyNumberFormat="0" applyProtection="0">
      <alignment horizontal="right" vertical="center"/>
    </xf>
    <xf numFmtId="4" fontId="23" fillId="46" borderId="89" applyNumberFormat="0" applyProtection="0">
      <alignment vertical="center"/>
    </xf>
    <xf numFmtId="4" fontId="7" fillId="41" borderId="94" applyNumberFormat="0" applyProtection="0">
      <alignment horizontal="right" vertical="center"/>
    </xf>
    <xf numFmtId="4" fontId="23" fillId="30" borderId="89" applyNumberFormat="0" applyProtection="0">
      <alignment horizontal="left" vertical="center" indent="1"/>
    </xf>
    <xf numFmtId="0" fontId="23" fillId="46" borderId="89" applyNumberFormat="0" applyProtection="0">
      <alignment horizontal="left" vertical="top" indent="1"/>
    </xf>
    <xf numFmtId="4" fontId="7" fillId="0" borderId="88" applyNumberFormat="0" applyProtection="0">
      <alignment horizontal="right" vertical="center"/>
    </xf>
    <xf numFmtId="4" fontId="7" fillId="29" borderId="88" applyNumberFormat="0" applyProtection="0">
      <alignment horizontal="right" vertical="center"/>
    </xf>
    <xf numFmtId="4" fontId="19" fillId="29" borderId="88" applyNumberFormat="0" applyProtection="0">
      <alignment horizontal="right" vertical="center"/>
    </xf>
    <xf numFmtId="4" fontId="7" fillId="33" borderId="88" applyNumberFormat="0" applyProtection="0">
      <alignment horizontal="left" vertical="center" indent="1"/>
    </xf>
    <xf numFmtId="4" fontId="7" fillId="33" borderId="88" applyNumberFormat="0" applyProtection="0">
      <alignment horizontal="left" vertical="center" indent="1"/>
    </xf>
    <xf numFmtId="4" fontId="7" fillId="33" borderId="88" applyNumberFormat="0" applyProtection="0">
      <alignment horizontal="left" vertical="center" indent="1"/>
    </xf>
    <xf numFmtId="0" fontId="23" fillId="44" borderId="89" applyNumberFormat="0" applyProtection="0">
      <alignment horizontal="left" vertical="top" indent="1"/>
    </xf>
    <xf numFmtId="4" fontId="24" fillId="29" borderId="90" applyNumberFormat="0" applyProtection="0">
      <alignment horizontal="left" vertical="center" indent="1"/>
    </xf>
    <xf numFmtId="4" fontId="7" fillId="42" borderId="94" applyNumberFormat="0" applyProtection="0">
      <alignment horizontal="right" vertical="center"/>
    </xf>
    <xf numFmtId="4" fontId="25" fillId="45" borderId="88" applyNumberFormat="0" applyProtection="0">
      <alignment horizontal="right" vertical="center"/>
    </xf>
    <xf numFmtId="4" fontId="7" fillId="43" borderId="96" applyNumberFormat="0" applyProtection="0">
      <alignment horizontal="left" vertical="center" indent="1"/>
    </xf>
    <xf numFmtId="4" fontId="1" fillId="30" borderId="96" applyNumberFormat="0" applyProtection="0">
      <alignment horizontal="left" vertical="center" indent="1"/>
    </xf>
    <xf numFmtId="0" fontId="21" fillId="32" borderId="98" applyNumberFormat="0" applyProtection="0">
      <alignment horizontal="left" vertical="top" indent="1"/>
    </xf>
    <xf numFmtId="4" fontId="7" fillId="30" borderId="93" applyNumberFormat="0" applyProtection="0">
      <alignment horizontal="left" vertical="center" indent="1"/>
    </xf>
    <xf numFmtId="4" fontId="7" fillId="44" borderId="91" applyNumberFormat="0" applyProtection="0">
      <alignment horizontal="right" vertical="center"/>
    </xf>
    <xf numFmtId="4" fontId="7" fillId="35" borderId="97" applyNumberFormat="0" applyProtection="0">
      <alignment horizontal="right" vertical="center"/>
    </xf>
    <xf numFmtId="4" fontId="7" fillId="34" borderId="97" applyNumberFormat="0" applyProtection="0">
      <alignment horizontal="right" vertical="center"/>
    </xf>
    <xf numFmtId="4" fontId="18" fillId="30" borderId="100" applyNumberFormat="0" applyProtection="0">
      <alignment vertical="center"/>
    </xf>
    <xf numFmtId="4" fontId="7" fillId="33" borderId="94" applyNumberFormat="0" applyBorder="0" applyProtection="0">
      <alignment horizontal="left" vertical="center" indent="1"/>
    </xf>
    <xf numFmtId="4" fontId="7" fillId="37" borderId="94" applyNumberFormat="0" applyProtection="0">
      <alignment horizontal="right" vertical="center"/>
    </xf>
    <xf numFmtId="4" fontId="1" fillId="30" borderId="96" applyNumberFormat="0" applyProtection="0">
      <alignment horizontal="left" vertical="center" indent="1"/>
    </xf>
    <xf numFmtId="4" fontId="20" fillId="30" borderId="97" applyNumberFormat="0" applyProtection="0">
      <alignment horizontal="left" vertical="center" indent="1"/>
    </xf>
    <xf numFmtId="4" fontId="20" fillId="30" borderId="97" applyNumberFormat="0" applyProtection="0">
      <alignment horizontal="left" vertical="center" indent="1"/>
    </xf>
    <xf numFmtId="4" fontId="19" fillId="31" borderId="97" applyNumberFormat="0" applyProtection="0">
      <alignment vertical="center"/>
    </xf>
    <xf numFmtId="4" fontId="7" fillId="36" borderId="96" applyNumberFormat="0" applyProtection="0">
      <alignment horizontal="right" vertical="center"/>
    </xf>
    <xf numFmtId="4" fontId="7" fillId="38" borderId="97" applyNumberFormat="0" applyProtection="0">
      <alignment horizontal="right" vertical="center"/>
    </xf>
    <xf numFmtId="4" fontId="7" fillId="44" borderId="93" applyNumberFormat="0" applyProtection="0">
      <alignment horizontal="left" vertical="center" indent="1"/>
    </xf>
    <xf numFmtId="0" fontId="20" fillId="30" borderId="91" applyNumberFormat="0" applyProtection="0">
      <alignment horizontal="left" vertical="center" indent="1"/>
    </xf>
    <xf numFmtId="0" fontId="20" fillId="30" borderId="92" applyNumberFormat="0" applyProtection="0">
      <alignment horizontal="left" vertical="top" indent="1"/>
    </xf>
    <xf numFmtId="0" fontId="20" fillId="30" borderId="91" applyNumberFormat="0" applyProtection="0">
      <alignment horizontal="left" vertical="center" indent="1"/>
    </xf>
    <xf numFmtId="0" fontId="20" fillId="30" borderId="92" applyNumberFormat="0" applyProtection="0">
      <alignment horizontal="left" vertical="top" indent="1"/>
    </xf>
    <xf numFmtId="0" fontId="7" fillId="30" borderId="91" applyNumberFormat="0" applyProtection="0">
      <alignment horizontal="left" vertical="center" indent="1"/>
    </xf>
    <xf numFmtId="0" fontId="7" fillId="30" borderId="92" applyNumberFormat="0" applyProtection="0">
      <alignment horizontal="left" vertical="top" indent="1"/>
    </xf>
    <xf numFmtId="0" fontId="7" fillId="30" borderId="91" applyNumberFormat="0" applyProtection="0">
      <alignment horizontal="left" vertical="center" indent="1"/>
    </xf>
    <xf numFmtId="0" fontId="7" fillId="30" borderId="92" applyNumberFormat="0" applyProtection="0">
      <alignment horizontal="left" vertical="top" indent="1"/>
    </xf>
    <xf numFmtId="4" fontId="7" fillId="39" borderId="97" applyNumberFormat="0" applyProtection="0">
      <alignment horizontal="right" vertical="center"/>
    </xf>
    <xf numFmtId="4" fontId="7" fillId="40" borderId="97" applyNumberFormat="0" applyProtection="0">
      <alignment horizontal="right" vertical="center"/>
    </xf>
    <xf numFmtId="4" fontId="23" fillId="46" borderId="92" applyNumberFormat="0" applyProtection="0">
      <alignment vertical="center"/>
    </xf>
    <xf numFmtId="4" fontId="7" fillId="41" borderId="97" applyNumberFormat="0" applyProtection="0">
      <alignment horizontal="right" vertical="center"/>
    </xf>
    <xf numFmtId="4" fontId="23" fillId="30" borderId="92" applyNumberFormat="0" applyProtection="0">
      <alignment horizontal="left" vertical="center" indent="1"/>
    </xf>
    <xf numFmtId="0" fontId="23" fillId="46" borderId="92" applyNumberFormat="0" applyProtection="0">
      <alignment horizontal="left" vertical="top" indent="1"/>
    </xf>
    <xf numFmtId="4" fontId="7" fillId="0" borderId="91" applyNumberFormat="0" applyProtection="0">
      <alignment horizontal="right" vertical="center"/>
    </xf>
    <xf numFmtId="4" fontId="7" fillId="29" borderId="91" applyNumberFormat="0" applyProtection="0">
      <alignment horizontal="right" vertical="center"/>
    </xf>
    <xf numFmtId="4" fontId="19" fillId="29" borderId="91" applyNumberFormat="0" applyProtection="0">
      <alignment horizontal="right" vertical="center"/>
    </xf>
    <xf numFmtId="4" fontId="7" fillId="33" borderId="91" applyNumberFormat="0" applyProtection="0">
      <alignment horizontal="left" vertical="center" indent="1"/>
    </xf>
    <xf numFmtId="4" fontId="7" fillId="33" borderId="91" applyNumberFormat="0" applyProtection="0">
      <alignment horizontal="left" vertical="center" indent="1"/>
    </xf>
    <xf numFmtId="4" fontId="7" fillId="33" borderId="91" applyNumberFormat="0" applyProtection="0">
      <alignment horizontal="left" vertical="center" indent="1"/>
    </xf>
    <xf numFmtId="0" fontId="23" fillId="44" borderId="92" applyNumberFormat="0" applyProtection="0">
      <alignment horizontal="left" vertical="top" indent="1"/>
    </xf>
    <xf numFmtId="4" fontId="24" fillId="29" borderId="93" applyNumberFormat="0" applyProtection="0">
      <alignment horizontal="left" vertical="center" indent="1"/>
    </xf>
    <xf numFmtId="4" fontId="7" fillId="42" borderId="97" applyNumberFormat="0" applyProtection="0">
      <alignment horizontal="right" vertical="center"/>
    </xf>
    <xf numFmtId="4" fontId="25" fillId="45" borderId="91" applyNumberFormat="0" applyProtection="0">
      <alignment horizontal="right" vertical="center"/>
    </xf>
    <xf numFmtId="4" fontId="7" fillId="43" borderId="99" applyNumberFormat="0" applyProtection="0">
      <alignment horizontal="left" vertical="center" indent="1"/>
    </xf>
    <xf numFmtId="4" fontId="1" fillId="30" borderId="99" applyNumberFormat="0" applyProtection="0">
      <alignment horizontal="left" vertical="center" indent="1"/>
    </xf>
    <xf numFmtId="0" fontId="21" fillId="32" borderId="101" applyNumberFormat="0" applyProtection="0">
      <alignment horizontal="left" vertical="top" indent="1"/>
    </xf>
    <xf numFmtId="4" fontId="7" fillId="30" borderId="96" applyNumberFormat="0" applyProtection="0">
      <alignment horizontal="left" vertical="center" indent="1"/>
    </xf>
    <xf numFmtId="4" fontId="7" fillId="44" borderId="94" applyNumberFormat="0" applyProtection="0">
      <alignment horizontal="right" vertical="center"/>
    </xf>
    <xf numFmtId="4" fontId="7" fillId="35" borderId="100" applyNumberFormat="0" applyProtection="0">
      <alignment horizontal="right" vertical="center"/>
    </xf>
    <xf numFmtId="4" fontId="7" fillId="34" borderId="100" applyNumberFormat="0" applyProtection="0">
      <alignment horizontal="right" vertical="center"/>
    </xf>
    <xf numFmtId="4" fontId="18" fillId="30" borderId="103" applyNumberFormat="0" applyProtection="0">
      <alignment vertical="center"/>
    </xf>
    <xf numFmtId="4" fontId="7" fillId="33" borderId="97" applyNumberFormat="0" applyBorder="0" applyProtection="0">
      <alignment horizontal="left" vertical="center" indent="1"/>
    </xf>
    <xf numFmtId="4" fontId="7" fillId="37" borderId="97" applyNumberFormat="0" applyProtection="0">
      <alignment horizontal="right" vertical="center"/>
    </xf>
    <xf numFmtId="4" fontId="1" fillId="30" borderId="99" applyNumberFormat="0" applyProtection="0">
      <alignment horizontal="left" vertical="center" indent="1"/>
    </xf>
    <xf numFmtId="4" fontId="20" fillId="30" borderId="100" applyNumberFormat="0" applyProtection="0">
      <alignment horizontal="left" vertical="center" indent="1"/>
    </xf>
    <xf numFmtId="4" fontId="20" fillId="30" borderId="100" applyNumberFormat="0" applyProtection="0">
      <alignment horizontal="left" vertical="center" indent="1"/>
    </xf>
    <xf numFmtId="4" fontId="19" fillId="31" borderId="100" applyNumberFormat="0" applyProtection="0">
      <alignment vertical="center"/>
    </xf>
    <xf numFmtId="4" fontId="7" fillId="36" borderId="99" applyNumberFormat="0" applyProtection="0">
      <alignment horizontal="right" vertical="center"/>
    </xf>
    <xf numFmtId="4" fontId="7" fillId="38" borderId="100" applyNumberFormat="0" applyProtection="0">
      <alignment horizontal="right" vertical="center"/>
    </xf>
    <xf numFmtId="4" fontId="7" fillId="44" borderId="96" applyNumberFormat="0" applyProtection="0">
      <alignment horizontal="left" vertical="center" indent="1"/>
    </xf>
    <xf numFmtId="0" fontId="20" fillId="30" borderId="94" applyNumberFormat="0" applyProtection="0">
      <alignment horizontal="left" vertical="center" indent="1"/>
    </xf>
    <xf numFmtId="0" fontId="20" fillId="30" borderId="95" applyNumberFormat="0" applyProtection="0">
      <alignment horizontal="left" vertical="top" indent="1"/>
    </xf>
    <xf numFmtId="0" fontId="20" fillId="30" borderId="94" applyNumberFormat="0" applyProtection="0">
      <alignment horizontal="left" vertical="center" indent="1"/>
    </xf>
    <xf numFmtId="0" fontId="20" fillId="30" borderId="95" applyNumberFormat="0" applyProtection="0">
      <alignment horizontal="left" vertical="top" indent="1"/>
    </xf>
    <xf numFmtId="0" fontId="7" fillId="30" borderId="94" applyNumberFormat="0" applyProtection="0">
      <alignment horizontal="left" vertical="center" indent="1"/>
    </xf>
    <xf numFmtId="0" fontId="7" fillId="30" borderId="95" applyNumberFormat="0" applyProtection="0">
      <alignment horizontal="left" vertical="top" indent="1"/>
    </xf>
    <xf numFmtId="0" fontId="7" fillId="30" borderId="94" applyNumberFormat="0" applyProtection="0">
      <alignment horizontal="left" vertical="center" indent="1"/>
    </xf>
    <xf numFmtId="0" fontId="7" fillId="30" borderId="95" applyNumberFormat="0" applyProtection="0">
      <alignment horizontal="left" vertical="top" indent="1"/>
    </xf>
    <xf numFmtId="4" fontId="7" fillId="39" borderId="100" applyNumberFormat="0" applyProtection="0">
      <alignment horizontal="right" vertical="center"/>
    </xf>
    <xf numFmtId="4" fontId="7" fillId="40" borderId="100" applyNumberFormat="0" applyProtection="0">
      <alignment horizontal="right" vertical="center"/>
    </xf>
    <xf numFmtId="4" fontId="23" fillId="46" borderId="95" applyNumberFormat="0" applyProtection="0">
      <alignment vertical="center"/>
    </xf>
    <xf numFmtId="4" fontId="7" fillId="41" borderId="100" applyNumberFormat="0" applyProtection="0">
      <alignment horizontal="right" vertical="center"/>
    </xf>
    <xf numFmtId="4" fontId="23" fillId="30" borderId="95" applyNumberFormat="0" applyProtection="0">
      <alignment horizontal="left" vertical="center" indent="1"/>
    </xf>
    <xf numFmtId="0" fontId="23" fillId="46" borderId="95" applyNumberFormat="0" applyProtection="0">
      <alignment horizontal="left" vertical="top" indent="1"/>
    </xf>
    <xf numFmtId="4" fontId="7" fillId="0" borderId="94" applyNumberFormat="0" applyProtection="0">
      <alignment horizontal="right" vertical="center"/>
    </xf>
    <xf numFmtId="4" fontId="7" fillId="29" borderId="94" applyNumberFormat="0" applyProtection="0">
      <alignment horizontal="right" vertical="center"/>
    </xf>
    <xf numFmtId="4" fontId="19" fillId="29" borderId="94" applyNumberFormat="0" applyProtection="0">
      <alignment horizontal="right" vertical="center"/>
    </xf>
    <xf numFmtId="4" fontId="7" fillId="33" borderId="94" applyNumberFormat="0" applyProtection="0">
      <alignment horizontal="left" vertical="center" indent="1"/>
    </xf>
    <xf numFmtId="4" fontId="7" fillId="33" borderId="94" applyNumberFormat="0" applyProtection="0">
      <alignment horizontal="left" vertical="center" indent="1"/>
    </xf>
    <xf numFmtId="4" fontId="7" fillId="33" borderId="94" applyNumberFormat="0" applyProtection="0">
      <alignment horizontal="left" vertical="center" indent="1"/>
    </xf>
    <xf numFmtId="0" fontId="23" fillId="44" borderId="95" applyNumberFormat="0" applyProtection="0">
      <alignment horizontal="left" vertical="top" indent="1"/>
    </xf>
    <xf numFmtId="4" fontId="24" fillId="29" borderId="96" applyNumberFormat="0" applyProtection="0">
      <alignment horizontal="left" vertical="center" indent="1"/>
    </xf>
    <xf numFmtId="4" fontId="7" fillId="42" borderId="100" applyNumberFormat="0" applyProtection="0">
      <alignment horizontal="right" vertical="center"/>
    </xf>
    <xf numFmtId="4" fontId="25" fillId="45" borderId="94" applyNumberFormat="0" applyProtection="0">
      <alignment horizontal="right" vertical="center"/>
    </xf>
    <xf numFmtId="4" fontId="7" fillId="43" borderId="102" applyNumberFormat="0" applyProtection="0">
      <alignment horizontal="left" vertical="center" indent="1"/>
    </xf>
    <xf numFmtId="4" fontId="1" fillId="30" borderId="102" applyNumberFormat="0" applyProtection="0">
      <alignment horizontal="left" vertical="center" indent="1"/>
    </xf>
    <xf numFmtId="0" fontId="21" fillId="32" borderId="104" applyNumberFormat="0" applyProtection="0">
      <alignment horizontal="left" vertical="top" indent="1"/>
    </xf>
    <xf numFmtId="4" fontId="7" fillId="30" borderId="99" applyNumberFormat="0" applyProtection="0">
      <alignment horizontal="left" vertical="center" indent="1"/>
    </xf>
    <xf numFmtId="4" fontId="7" fillId="44" borderId="97" applyNumberFormat="0" applyProtection="0">
      <alignment horizontal="right" vertical="center"/>
    </xf>
    <xf numFmtId="4" fontId="7" fillId="35" borderId="103" applyNumberFormat="0" applyProtection="0">
      <alignment horizontal="right" vertical="center"/>
    </xf>
    <xf numFmtId="4" fontId="7" fillId="34" borderId="103" applyNumberFormat="0" applyProtection="0">
      <alignment horizontal="right" vertical="center"/>
    </xf>
    <xf numFmtId="4" fontId="7" fillId="33" borderId="100" applyNumberFormat="0" applyBorder="0" applyProtection="0">
      <alignment horizontal="left" vertical="center" indent="1"/>
    </xf>
    <xf numFmtId="4" fontId="7" fillId="37" borderId="100" applyNumberFormat="0" applyProtection="0">
      <alignment horizontal="right" vertical="center"/>
    </xf>
    <xf numFmtId="4" fontId="1" fillId="30" borderId="102" applyNumberFormat="0" applyProtection="0">
      <alignment horizontal="left" vertical="center" indent="1"/>
    </xf>
    <xf numFmtId="4" fontId="20" fillId="30" borderId="103" applyNumberFormat="0" applyProtection="0">
      <alignment horizontal="left" vertical="center" indent="1"/>
    </xf>
    <xf numFmtId="4" fontId="20" fillId="30" borderId="103" applyNumberFormat="0" applyProtection="0">
      <alignment horizontal="left" vertical="center" indent="1"/>
    </xf>
    <xf numFmtId="4" fontId="19" fillId="31" borderId="103" applyNumberFormat="0" applyProtection="0">
      <alignment vertical="center"/>
    </xf>
    <xf numFmtId="4" fontId="7" fillId="36" borderId="102" applyNumberFormat="0" applyProtection="0">
      <alignment horizontal="right" vertical="center"/>
    </xf>
    <xf numFmtId="4" fontId="7" fillId="38" borderId="103" applyNumberFormat="0" applyProtection="0">
      <alignment horizontal="right" vertical="center"/>
    </xf>
    <xf numFmtId="4" fontId="7" fillId="44" borderId="99" applyNumberFormat="0" applyProtection="0">
      <alignment horizontal="left" vertical="center" indent="1"/>
    </xf>
    <xf numFmtId="0" fontId="20" fillId="30" borderId="97" applyNumberFormat="0" applyProtection="0">
      <alignment horizontal="left" vertical="center" indent="1"/>
    </xf>
    <xf numFmtId="0" fontId="20" fillId="30" borderId="98" applyNumberFormat="0" applyProtection="0">
      <alignment horizontal="left" vertical="top" indent="1"/>
    </xf>
    <xf numFmtId="0" fontId="20" fillId="30" borderId="97" applyNumberFormat="0" applyProtection="0">
      <alignment horizontal="left" vertical="center" indent="1"/>
    </xf>
    <xf numFmtId="0" fontId="20" fillId="30" borderId="98" applyNumberFormat="0" applyProtection="0">
      <alignment horizontal="left" vertical="top" indent="1"/>
    </xf>
    <xf numFmtId="0" fontId="7" fillId="30" borderId="97" applyNumberFormat="0" applyProtection="0">
      <alignment horizontal="left" vertical="center" indent="1"/>
    </xf>
    <xf numFmtId="0" fontId="7" fillId="30" borderId="98" applyNumberFormat="0" applyProtection="0">
      <alignment horizontal="left" vertical="top" indent="1"/>
    </xf>
    <xf numFmtId="0" fontId="7" fillId="30" borderId="97" applyNumberFormat="0" applyProtection="0">
      <alignment horizontal="left" vertical="center" indent="1"/>
    </xf>
    <xf numFmtId="0" fontId="7" fillId="30" borderId="98" applyNumberFormat="0" applyProtection="0">
      <alignment horizontal="left" vertical="top" indent="1"/>
    </xf>
    <xf numFmtId="4" fontId="7" fillId="39" borderId="103" applyNumberFormat="0" applyProtection="0">
      <alignment horizontal="right" vertical="center"/>
    </xf>
    <xf numFmtId="4" fontId="7" fillId="40" borderId="103" applyNumberFormat="0" applyProtection="0">
      <alignment horizontal="right" vertical="center"/>
    </xf>
    <xf numFmtId="4" fontId="23" fillId="46" borderId="98" applyNumberFormat="0" applyProtection="0">
      <alignment vertical="center"/>
    </xf>
    <xf numFmtId="4" fontId="7" fillId="41" borderId="103" applyNumberFormat="0" applyProtection="0">
      <alignment horizontal="right" vertical="center"/>
    </xf>
    <xf numFmtId="4" fontId="23" fillId="30" borderId="98" applyNumberFormat="0" applyProtection="0">
      <alignment horizontal="left" vertical="center" indent="1"/>
    </xf>
    <xf numFmtId="0" fontId="23" fillId="46" borderId="98" applyNumberFormat="0" applyProtection="0">
      <alignment horizontal="left" vertical="top" indent="1"/>
    </xf>
    <xf numFmtId="4" fontId="7" fillId="0" borderId="97" applyNumberFormat="0" applyProtection="0">
      <alignment horizontal="right" vertical="center"/>
    </xf>
    <xf numFmtId="4" fontId="7" fillId="29" borderId="97" applyNumberFormat="0" applyProtection="0">
      <alignment horizontal="right" vertical="center"/>
    </xf>
    <xf numFmtId="4" fontId="19" fillId="29" borderId="97" applyNumberFormat="0" applyProtection="0">
      <alignment horizontal="right" vertical="center"/>
    </xf>
    <xf numFmtId="4" fontId="7" fillId="33" borderId="97" applyNumberFormat="0" applyProtection="0">
      <alignment horizontal="left" vertical="center" indent="1"/>
    </xf>
    <xf numFmtId="4" fontId="7" fillId="33" borderId="97" applyNumberFormat="0" applyProtection="0">
      <alignment horizontal="left" vertical="center" indent="1"/>
    </xf>
    <xf numFmtId="4" fontId="7" fillId="33" borderId="97" applyNumberFormat="0" applyProtection="0">
      <alignment horizontal="left" vertical="center" indent="1"/>
    </xf>
    <xf numFmtId="0" fontId="23" fillId="44" borderId="98" applyNumberFormat="0" applyProtection="0">
      <alignment horizontal="left" vertical="top" indent="1"/>
    </xf>
    <xf numFmtId="4" fontId="24" fillId="29" borderId="99" applyNumberFormat="0" applyProtection="0">
      <alignment horizontal="left" vertical="center" indent="1"/>
    </xf>
    <xf numFmtId="4" fontId="7" fillId="42" borderId="103" applyNumberFormat="0" applyProtection="0">
      <alignment horizontal="right" vertical="center"/>
    </xf>
    <xf numFmtId="4" fontId="25" fillId="45" borderId="97" applyNumberFormat="0" applyProtection="0">
      <alignment horizontal="right" vertical="center"/>
    </xf>
    <xf numFmtId="4" fontId="7" fillId="43" borderId="105" applyNumberFormat="0" applyProtection="0">
      <alignment horizontal="left" vertical="center" indent="1"/>
    </xf>
    <xf numFmtId="4" fontId="1" fillId="30" borderId="105" applyNumberFormat="0" applyProtection="0">
      <alignment horizontal="left" vertical="center" indent="1"/>
    </xf>
    <xf numFmtId="4" fontId="7" fillId="30" borderId="102" applyNumberFormat="0" applyProtection="0">
      <alignment horizontal="left" vertical="center" indent="1"/>
    </xf>
    <xf numFmtId="4" fontId="7" fillId="44" borderId="100" applyNumberFormat="0" applyProtection="0">
      <alignment horizontal="right" vertical="center"/>
    </xf>
    <xf numFmtId="4" fontId="7" fillId="33" borderId="103" applyNumberFormat="0" applyBorder="0" applyProtection="0">
      <alignment horizontal="left" vertical="center" indent="1"/>
    </xf>
    <xf numFmtId="4" fontId="7" fillId="37" borderId="103" applyNumberFormat="0" applyProtection="0">
      <alignment horizontal="right" vertical="center"/>
    </xf>
    <xf numFmtId="4" fontId="1" fillId="30" borderId="105" applyNumberFormat="0" applyProtection="0">
      <alignment horizontal="left" vertical="center" indent="1"/>
    </xf>
    <xf numFmtId="4" fontId="7" fillId="36" borderId="105" applyNumberFormat="0" applyProtection="0">
      <alignment horizontal="right" vertical="center"/>
    </xf>
    <xf numFmtId="4" fontId="7" fillId="44" borderId="102" applyNumberFormat="0" applyProtection="0">
      <alignment horizontal="left" vertical="center" indent="1"/>
    </xf>
    <xf numFmtId="0" fontId="20" fillId="30" borderId="100" applyNumberFormat="0" applyProtection="0">
      <alignment horizontal="left" vertical="center" indent="1"/>
    </xf>
    <xf numFmtId="0" fontId="20" fillId="30" borderId="101" applyNumberFormat="0" applyProtection="0">
      <alignment horizontal="left" vertical="top" indent="1"/>
    </xf>
    <xf numFmtId="0" fontId="20" fillId="30" borderId="100" applyNumberFormat="0" applyProtection="0">
      <alignment horizontal="left" vertical="center" indent="1"/>
    </xf>
    <xf numFmtId="0" fontId="20" fillId="30" borderId="101" applyNumberFormat="0" applyProtection="0">
      <alignment horizontal="left" vertical="top" indent="1"/>
    </xf>
    <xf numFmtId="0" fontId="7" fillId="30" borderId="100" applyNumberFormat="0" applyProtection="0">
      <alignment horizontal="left" vertical="center" indent="1"/>
    </xf>
    <xf numFmtId="0" fontId="7" fillId="30" borderId="101" applyNumberFormat="0" applyProtection="0">
      <alignment horizontal="left" vertical="top" indent="1"/>
    </xf>
    <xf numFmtId="0" fontId="7" fillId="30" borderId="100" applyNumberFormat="0" applyProtection="0">
      <alignment horizontal="left" vertical="center" indent="1"/>
    </xf>
    <xf numFmtId="0" fontId="7" fillId="30" borderId="101" applyNumberFormat="0" applyProtection="0">
      <alignment horizontal="left" vertical="top" indent="1"/>
    </xf>
    <xf numFmtId="4" fontId="23" fillId="46" borderId="101" applyNumberFormat="0" applyProtection="0">
      <alignment vertical="center"/>
    </xf>
    <xf numFmtId="4" fontId="23" fillId="30" borderId="101" applyNumberFormat="0" applyProtection="0">
      <alignment horizontal="left" vertical="center" indent="1"/>
    </xf>
    <xf numFmtId="0" fontId="23" fillId="46" borderId="101" applyNumberFormat="0" applyProtection="0">
      <alignment horizontal="left" vertical="top" indent="1"/>
    </xf>
    <xf numFmtId="4" fontId="7" fillId="0" borderId="100" applyNumberFormat="0" applyProtection="0">
      <alignment horizontal="right" vertical="center"/>
    </xf>
    <xf numFmtId="4" fontId="7" fillId="29" borderId="100" applyNumberFormat="0" applyProtection="0">
      <alignment horizontal="right" vertical="center"/>
    </xf>
    <xf numFmtId="4" fontId="19" fillId="29" borderId="100" applyNumberFormat="0" applyProtection="0">
      <alignment horizontal="right" vertical="center"/>
    </xf>
    <xf numFmtId="4" fontId="7" fillId="33" borderId="100" applyNumberFormat="0" applyProtection="0">
      <alignment horizontal="left" vertical="center" indent="1"/>
    </xf>
    <xf numFmtId="4" fontId="7" fillId="33" borderId="100" applyNumberFormat="0" applyProtection="0">
      <alignment horizontal="left" vertical="center" indent="1"/>
    </xf>
    <xf numFmtId="4" fontId="7" fillId="33" borderId="100" applyNumberFormat="0" applyProtection="0">
      <alignment horizontal="left" vertical="center" indent="1"/>
    </xf>
    <xf numFmtId="0" fontId="23" fillId="44" borderId="101" applyNumberFormat="0" applyProtection="0">
      <alignment horizontal="left" vertical="top" indent="1"/>
    </xf>
    <xf numFmtId="4" fontId="24" fillId="29" borderId="102" applyNumberFormat="0" applyProtection="0">
      <alignment horizontal="left" vertical="center" indent="1"/>
    </xf>
    <xf numFmtId="4" fontId="25" fillId="45" borderId="100" applyNumberFormat="0" applyProtection="0">
      <alignment horizontal="right" vertical="center"/>
    </xf>
    <xf numFmtId="4" fontId="7" fillId="30" borderId="105" applyNumberFormat="0" applyProtection="0">
      <alignment horizontal="left" vertical="center" indent="1"/>
    </xf>
    <xf numFmtId="4" fontId="7" fillId="44" borderId="103" applyNumberFormat="0" applyProtection="0">
      <alignment horizontal="right" vertical="center"/>
    </xf>
    <xf numFmtId="4" fontId="7" fillId="44" borderId="105" applyNumberFormat="0" applyProtection="0">
      <alignment horizontal="left" vertical="center" indent="1"/>
    </xf>
    <xf numFmtId="0" fontId="20" fillId="30" borderId="103" applyNumberFormat="0" applyProtection="0">
      <alignment horizontal="left" vertical="center" indent="1"/>
    </xf>
    <xf numFmtId="0" fontId="20" fillId="30" borderId="104" applyNumberFormat="0" applyProtection="0">
      <alignment horizontal="left" vertical="top" indent="1"/>
    </xf>
    <xf numFmtId="0" fontId="20" fillId="30" borderId="103" applyNumberFormat="0" applyProtection="0">
      <alignment horizontal="left" vertical="center" indent="1"/>
    </xf>
    <xf numFmtId="0" fontId="20" fillId="30" borderId="104" applyNumberFormat="0" applyProtection="0">
      <alignment horizontal="left" vertical="top" indent="1"/>
    </xf>
    <xf numFmtId="0" fontId="7" fillId="30" borderId="103" applyNumberFormat="0" applyProtection="0">
      <alignment horizontal="left" vertical="center" indent="1"/>
    </xf>
    <xf numFmtId="0" fontId="7" fillId="30" borderId="104" applyNumberFormat="0" applyProtection="0">
      <alignment horizontal="left" vertical="top" indent="1"/>
    </xf>
    <xf numFmtId="0" fontId="7" fillId="30" borderId="103" applyNumberFormat="0" applyProtection="0">
      <alignment horizontal="left" vertical="center" indent="1"/>
    </xf>
    <xf numFmtId="0" fontId="7" fillId="30" borderId="104" applyNumberFormat="0" applyProtection="0">
      <alignment horizontal="left" vertical="top" indent="1"/>
    </xf>
    <xf numFmtId="4" fontId="23" fillId="46" borderId="104" applyNumberFormat="0" applyProtection="0">
      <alignment vertical="center"/>
    </xf>
    <xf numFmtId="4" fontId="23" fillId="30" borderId="104" applyNumberFormat="0" applyProtection="0">
      <alignment horizontal="left" vertical="center" indent="1"/>
    </xf>
    <xf numFmtId="0" fontId="23" fillId="46" borderId="104" applyNumberFormat="0" applyProtection="0">
      <alignment horizontal="left" vertical="top" indent="1"/>
    </xf>
    <xf numFmtId="4" fontId="7" fillId="0" borderId="103" applyNumberFormat="0" applyProtection="0">
      <alignment horizontal="right" vertical="center"/>
    </xf>
    <xf numFmtId="4" fontId="7" fillId="29" borderId="103" applyNumberFormat="0" applyProtection="0">
      <alignment horizontal="right" vertical="center"/>
    </xf>
    <xf numFmtId="4" fontId="19" fillId="29" borderId="103" applyNumberFormat="0" applyProtection="0">
      <alignment horizontal="right" vertical="center"/>
    </xf>
    <xf numFmtId="4" fontId="7" fillId="33" borderId="103" applyNumberFormat="0" applyProtection="0">
      <alignment horizontal="left" vertical="center" indent="1"/>
    </xf>
    <xf numFmtId="4" fontId="7" fillId="33" borderId="103" applyNumberFormat="0" applyProtection="0">
      <alignment horizontal="left" vertical="center" indent="1"/>
    </xf>
    <xf numFmtId="4" fontId="7" fillId="33" borderId="103" applyNumberFormat="0" applyProtection="0">
      <alignment horizontal="left" vertical="center" indent="1"/>
    </xf>
    <xf numFmtId="0" fontId="23" fillId="44" borderId="104" applyNumberFormat="0" applyProtection="0">
      <alignment horizontal="left" vertical="top" indent="1"/>
    </xf>
    <xf numFmtId="4" fontId="24" fillId="29" borderId="105" applyNumberFormat="0" applyProtection="0">
      <alignment horizontal="left" vertical="center" indent="1"/>
    </xf>
    <xf numFmtId="4" fontId="25" fillId="45" borderId="103" applyNumberFormat="0" applyProtection="0">
      <alignment horizontal="right" vertical="center"/>
    </xf>
    <xf numFmtId="4" fontId="7" fillId="42" borderId="110" applyNumberFormat="0" applyProtection="0">
      <alignment horizontal="right" vertical="center"/>
    </xf>
    <xf numFmtId="4" fontId="7" fillId="41" borderId="110" applyNumberFormat="0" applyProtection="0">
      <alignment horizontal="right" vertical="center"/>
    </xf>
    <xf numFmtId="4" fontId="7" fillId="40" borderId="110" applyNumberFormat="0" applyProtection="0">
      <alignment horizontal="right" vertical="center"/>
    </xf>
    <xf numFmtId="4" fontId="7" fillId="39" borderId="110" applyNumberFormat="0" applyProtection="0">
      <alignment horizontal="right" vertical="center"/>
    </xf>
    <xf numFmtId="4" fontId="7" fillId="38" borderId="110" applyNumberFormat="0" applyProtection="0">
      <alignment horizontal="right" vertical="center"/>
    </xf>
    <xf numFmtId="4" fontId="7" fillId="37" borderId="110" applyNumberFormat="0" applyProtection="0">
      <alignment horizontal="right" vertical="center"/>
    </xf>
    <xf numFmtId="4" fontId="7" fillId="36" borderId="112" applyNumberFormat="0" applyProtection="0">
      <alignment horizontal="right" vertical="center"/>
    </xf>
    <xf numFmtId="4" fontId="7" fillId="35" borderId="110" applyNumberFormat="0" applyProtection="0">
      <alignment horizontal="right" vertical="center"/>
    </xf>
    <xf numFmtId="4" fontId="7" fillId="34" borderId="110" applyNumberFormat="0" applyProtection="0">
      <alignment horizontal="right" vertical="center"/>
    </xf>
    <xf numFmtId="4" fontId="20" fillId="30" borderId="110" applyNumberFormat="0" applyProtection="0">
      <alignment horizontal="left" vertical="center" indent="1"/>
    </xf>
    <xf numFmtId="4" fontId="7" fillId="33" borderId="110" applyNumberFormat="0" applyBorder="0" applyProtection="0">
      <alignment horizontal="left" vertical="center" indent="1"/>
    </xf>
    <xf numFmtId="0" fontId="21" fillId="32" borderId="111" applyNumberFormat="0" applyProtection="0">
      <alignment horizontal="left" vertical="top" indent="1"/>
    </xf>
    <xf numFmtId="4" fontId="20" fillId="30" borderId="110" applyNumberFormat="0" applyProtection="0">
      <alignment horizontal="left" vertical="center" indent="1"/>
    </xf>
    <xf numFmtId="4" fontId="19" fillId="31" borderId="110" applyNumberFormat="0" applyProtection="0">
      <alignment vertical="center"/>
    </xf>
    <xf numFmtId="4" fontId="18" fillId="30" borderId="110" applyNumberFormat="0" applyProtection="0">
      <alignment vertical="center"/>
    </xf>
    <xf numFmtId="4" fontId="18" fillId="30" borderId="106" applyNumberFormat="0" applyProtection="0">
      <alignment vertical="center"/>
    </xf>
    <xf numFmtId="4" fontId="19" fillId="31" borderId="106" applyNumberFormat="0" applyProtection="0">
      <alignment vertical="center"/>
    </xf>
    <xf numFmtId="4" fontId="20" fillId="30" borderId="106" applyNumberFormat="0" applyProtection="0">
      <alignment horizontal="left" vertical="center" indent="1"/>
    </xf>
    <xf numFmtId="0" fontId="21" fillId="32" borderId="107" applyNumberFormat="0" applyProtection="0">
      <alignment horizontal="left" vertical="top" indent="1"/>
    </xf>
    <xf numFmtId="4" fontId="7" fillId="33" borderId="106" applyNumberFormat="0" applyBorder="0" applyProtection="0">
      <alignment horizontal="left" vertical="center" indent="1"/>
    </xf>
    <xf numFmtId="4" fontId="20" fillId="30" borderId="106" applyNumberFormat="0" applyProtection="0">
      <alignment horizontal="left" vertical="center" indent="1"/>
    </xf>
    <xf numFmtId="4" fontId="7" fillId="34" borderId="106" applyNumberFormat="0" applyProtection="0">
      <alignment horizontal="right" vertical="center"/>
    </xf>
    <xf numFmtId="4" fontId="7" fillId="35" borderId="106" applyNumberFormat="0" applyProtection="0">
      <alignment horizontal="right" vertical="center"/>
    </xf>
    <xf numFmtId="4" fontId="7" fillId="36" borderId="108" applyNumberFormat="0" applyProtection="0">
      <alignment horizontal="right" vertical="center"/>
    </xf>
    <xf numFmtId="4" fontId="7" fillId="37" borderId="106" applyNumberFormat="0" applyProtection="0">
      <alignment horizontal="right" vertical="center"/>
    </xf>
    <xf numFmtId="4" fontId="7" fillId="38" borderId="106" applyNumberFormat="0" applyProtection="0">
      <alignment horizontal="right" vertical="center"/>
    </xf>
    <xf numFmtId="4" fontId="7" fillId="39" borderId="106" applyNumberFormat="0" applyProtection="0">
      <alignment horizontal="right" vertical="center"/>
    </xf>
    <xf numFmtId="4" fontId="7" fillId="40" borderId="106" applyNumberFormat="0" applyProtection="0">
      <alignment horizontal="right" vertical="center"/>
    </xf>
    <xf numFmtId="4" fontId="7" fillId="41" borderId="106" applyNumberFormat="0" applyProtection="0">
      <alignment horizontal="right" vertical="center"/>
    </xf>
    <xf numFmtId="4" fontId="7" fillId="42" borderId="106" applyNumberFormat="0" applyProtection="0">
      <alignment horizontal="right" vertical="center"/>
    </xf>
    <xf numFmtId="4" fontId="7" fillId="43" borderId="108" applyNumberFormat="0" applyProtection="0">
      <alignment horizontal="left" vertical="center" indent="1"/>
    </xf>
    <xf numFmtId="4" fontId="1" fillId="30" borderId="108" applyNumberFormat="0" applyProtection="0">
      <alignment horizontal="left" vertical="center" indent="1"/>
    </xf>
    <xf numFmtId="4" fontId="1" fillId="30" borderId="108" applyNumberFormat="0" applyProtection="0">
      <alignment horizontal="left" vertical="center" indent="1"/>
    </xf>
    <xf numFmtId="4" fontId="7" fillId="44" borderId="106" applyNumberFormat="0" applyProtection="0">
      <alignment horizontal="right" vertical="center"/>
    </xf>
    <xf numFmtId="4" fontId="7" fillId="30" borderId="108" applyNumberFormat="0" applyProtection="0">
      <alignment horizontal="left" vertical="center" indent="1"/>
    </xf>
    <xf numFmtId="4" fontId="7" fillId="44" borderId="108" applyNumberFormat="0" applyProtection="0">
      <alignment horizontal="left" vertical="center" indent="1"/>
    </xf>
    <xf numFmtId="0" fontId="20" fillId="30" borderId="106" applyNumberFormat="0" applyProtection="0">
      <alignment horizontal="left" vertical="center" indent="1"/>
    </xf>
    <xf numFmtId="0" fontId="20" fillId="30" borderId="107" applyNumberFormat="0" applyProtection="0">
      <alignment horizontal="left" vertical="top" indent="1"/>
    </xf>
    <xf numFmtId="0" fontId="20" fillId="30" borderId="106" applyNumberFormat="0" applyProtection="0">
      <alignment horizontal="left" vertical="center" indent="1"/>
    </xf>
    <xf numFmtId="0" fontId="20" fillId="30" borderId="107" applyNumberFormat="0" applyProtection="0">
      <alignment horizontal="left" vertical="top" indent="1"/>
    </xf>
    <xf numFmtId="0" fontId="7" fillId="30" borderId="106" applyNumberFormat="0" applyProtection="0">
      <alignment horizontal="left" vertical="center" indent="1"/>
    </xf>
    <xf numFmtId="0" fontId="7" fillId="30" borderId="107" applyNumberFormat="0" applyProtection="0">
      <alignment horizontal="left" vertical="top" indent="1"/>
    </xf>
    <xf numFmtId="0" fontId="7" fillId="30" borderId="106" applyNumberFormat="0" applyProtection="0">
      <alignment horizontal="left" vertical="center" indent="1"/>
    </xf>
    <xf numFmtId="0" fontId="7" fillId="30" borderId="107" applyNumberFormat="0" applyProtection="0">
      <alignment horizontal="left" vertical="top" indent="1"/>
    </xf>
    <xf numFmtId="4" fontId="23" fillId="46" borderId="107" applyNumberFormat="0" applyProtection="0">
      <alignment vertical="center"/>
    </xf>
    <xf numFmtId="4" fontId="23" fillId="30" borderId="107" applyNumberFormat="0" applyProtection="0">
      <alignment horizontal="left" vertical="center" indent="1"/>
    </xf>
    <xf numFmtId="0" fontId="23" fillId="46" borderId="107" applyNumberFormat="0" applyProtection="0">
      <alignment horizontal="left" vertical="top" indent="1"/>
    </xf>
    <xf numFmtId="4" fontId="7" fillId="0" borderId="106" applyNumberFormat="0" applyProtection="0">
      <alignment horizontal="right" vertical="center"/>
    </xf>
    <xf numFmtId="4" fontId="7" fillId="29" borderId="106" applyNumberFormat="0" applyProtection="0">
      <alignment horizontal="right" vertical="center"/>
    </xf>
    <xf numFmtId="4" fontId="19" fillId="29" borderId="106" applyNumberFormat="0" applyProtection="0">
      <alignment horizontal="right" vertical="center"/>
    </xf>
    <xf numFmtId="4" fontId="7" fillId="33" borderId="106" applyNumberFormat="0" applyProtection="0">
      <alignment horizontal="left" vertical="center" indent="1"/>
    </xf>
    <xf numFmtId="4" fontId="7" fillId="33" borderId="106" applyNumberFormat="0" applyProtection="0">
      <alignment horizontal="left" vertical="center" indent="1"/>
    </xf>
    <xf numFmtId="4" fontId="7" fillId="33" borderId="106" applyNumberFormat="0" applyProtection="0">
      <alignment horizontal="left" vertical="center" indent="1"/>
    </xf>
    <xf numFmtId="0" fontId="23" fillId="44" borderId="107" applyNumberFormat="0" applyProtection="0">
      <alignment horizontal="left" vertical="top" indent="1"/>
    </xf>
    <xf numFmtId="4" fontId="24" fillId="29" borderId="108" applyNumberFormat="0" applyProtection="0">
      <alignment horizontal="left" vertical="center" indent="1"/>
    </xf>
    <xf numFmtId="4" fontId="25" fillId="45" borderId="106" applyNumberFormat="0" applyProtection="0">
      <alignment horizontal="right" vertical="center"/>
    </xf>
    <xf numFmtId="4" fontId="1" fillId="30" borderId="112" applyNumberFormat="0" applyProtection="0">
      <alignment horizontal="left" vertical="center" indent="1"/>
    </xf>
    <xf numFmtId="4" fontId="7" fillId="43" borderId="112" applyNumberFormat="0" applyProtection="0">
      <alignment horizontal="left" vertical="center" indent="1"/>
    </xf>
    <xf numFmtId="4" fontId="1" fillId="30" borderId="112" applyNumberFormat="0" applyProtection="0">
      <alignment horizontal="left" vertical="center" indent="1"/>
    </xf>
    <xf numFmtId="4" fontId="7" fillId="44" borderId="110" applyNumberFormat="0" applyProtection="0">
      <alignment horizontal="right" vertical="center"/>
    </xf>
    <xf numFmtId="4" fontId="7" fillId="30" borderId="112" applyNumberFormat="0" applyProtection="0">
      <alignment horizontal="left" vertical="center" indent="1"/>
    </xf>
    <xf numFmtId="4" fontId="7" fillId="44" borderId="112" applyNumberFormat="0" applyProtection="0">
      <alignment horizontal="left" vertical="center" indent="1"/>
    </xf>
    <xf numFmtId="0" fontId="20" fillId="30" borderId="110" applyNumberFormat="0" applyProtection="0">
      <alignment horizontal="left" vertical="center" indent="1"/>
    </xf>
    <xf numFmtId="0" fontId="20" fillId="30" borderId="111" applyNumberFormat="0" applyProtection="0">
      <alignment horizontal="left" vertical="top" indent="1"/>
    </xf>
    <xf numFmtId="0" fontId="20" fillId="30" borderId="110" applyNumberFormat="0" applyProtection="0">
      <alignment horizontal="left" vertical="center" indent="1"/>
    </xf>
    <xf numFmtId="0" fontId="20" fillId="30" borderId="111" applyNumberFormat="0" applyProtection="0">
      <alignment horizontal="left" vertical="top" indent="1"/>
    </xf>
    <xf numFmtId="0" fontId="7" fillId="30" borderId="110" applyNumberFormat="0" applyProtection="0">
      <alignment horizontal="left" vertical="center" indent="1"/>
    </xf>
    <xf numFmtId="0" fontId="7" fillId="30" borderId="111" applyNumberFormat="0" applyProtection="0">
      <alignment horizontal="left" vertical="top" indent="1"/>
    </xf>
    <xf numFmtId="0" fontId="7" fillId="30" borderId="110" applyNumberFormat="0" applyProtection="0">
      <alignment horizontal="left" vertical="center" indent="1"/>
    </xf>
    <xf numFmtId="0" fontId="7" fillId="30" borderId="111" applyNumberFormat="0" applyProtection="0">
      <alignment horizontal="left" vertical="top" indent="1"/>
    </xf>
    <xf numFmtId="4" fontId="23" fillId="46" borderId="111" applyNumberFormat="0" applyProtection="0">
      <alignment vertical="center"/>
    </xf>
    <xf numFmtId="4" fontId="19" fillId="47" borderId="109" applyNumberFormat="0" applyProtection="0">
      <alignment vertical="center"/>
    </xf>
    <xf numFmtId="4" fontId="23" fillId="30" borderId="111" applyNumberFormat="0" applyProtection="0">
      <alignment horizontal="left" vertical="center" indent="1"/>
    </xf>
    <xf numFmtId="0" fontId="23" fillId="46" borderId="111" applyNumberFormat="0" applyProtection="0">
      <alignment horizontal="left" vertical="top" indent="1"/>
    </xf>
    <xf numFmtId="4" fontId="7" fillId="0" borderId="110" applyNumberFormat="0" applyProtection="0">
      <alignment horizontal="right" vertical="center"/>
    </xf>
    <xf numFmtId="4" fontId="7" fillId="29" borderId="110" applyNumberFormat="0" applyProtection="0">
      <alignment horizontal="right" vertical="center"/>
    </xf>
    <xf numFmtId="4" fontId="19" fillId="29" borderId="110" applyNumberFormat="0" applyProtection="0">
      <alignment horizontal="right" vertical="center"/>
    </xf>
    <xf numFmtId="4" fontId="7" fillId="33" borderId="110" applyNumberFormat="0" applyProtection="0">
      <alignment horizontal="left" vertical="center" indent="1"/>
    </xf>
    <xf numFmtId="4" fontId="7" fillId="33" borderId="110" applyNumberFormat="0" applyProtection="0">
      <alignment horizontal="left" vertical="center" indent="1"/>
    </xf>
    <xf numFmtId="4" fontId="7" fillId="33" borderId="110" applyNumberFormat="0" applyProtection="0">
      <alignment horizontal="left" vertical="center" indent="1"/>
    </xf>
    <xf numFmtId="0" fontId="23" fillId="44" borderId="111" applyNumberFormat="0" applyProtection="0">
      <alignment horizontal="left" vertical="top" indent="1"/>
    </xf>
    <xf numFmtId="4" fontId="24" fillId="29" borderId="112" applyNumberFormat="0" applyProtection="0">
      <alignment horizontal="left" vertical="center" indent="1"/>
    </xf>
    <xf numFmtId="0" fontId="7" fillId="48" borderId="109"/>
    <xf numFmtId="4" fontId="25" fillId="45" borderId="110" applyNumberFormat="0" applyProtection="0">
      <alignment horizontal="right" vertical="center"/>
    </xf>
  </cellStyleXfs>
  <cellXfs count="617">
    <xf numFmtId="0" fontId="0" fillId="0" borderId="0" xfId="0"/>
    <xf numFmtId="0" fontId="4" fillId="0" borderId="0" xfId="0" applyFont="1" applyBorder="1"/>
    <xf numFmtId="0" fontId="0" fillId="0" borderId="0" xfId="0" applyBorder="1"/>
    <xf numFmtId="0" fontId="4" fillId="0" borderId="0" xfId="1" applyFont="1" applyBorder="1"/>
    <xf numFmtId="0" fontId="4" fillId="2" borderId="0" xfId="0" applyFont="1" applyFill="1" applyBorder="1"/>
    <xf numFmtId="0" fontId="0" fillId="2" borderId="0" xfId="0" applyFill="1" applyBorder="1"/>
    <xf numFmtId="0" fontId="4" fillId="2" borderId="0" xfId="1" applyFont="1" applyFill="1" applyBorder="1"/>
    <xf numFmtId="0" fontId="0" fillId="0" borderId="0" xfId="0" applyFill="1" applyBorder="1"/>
    <xf numFmtId="0" fontId="5" fillId="0" borderId="0" xfId="1" applyFont="1" applyBorder="1"/>
    <xf numFmtId="0" fontId="2" fillId="0" borderId="0" xfId="0" applyFont="1" applyBorder="1"/>
    <xf numFmtId="0" fontId="6" fillId="0" borderId="0" xfId="0" applyFont="1" applyFill="1" applyBorder="1"/>
    <xf numFmtId="0" fontId="4" fillId="0" borderId="5" xfId="1" applyFont="1" applyBorder="1"/>
    <xf numFmtId="0" fontId="4" fillId="0" borderId="1" xfId="1" applyFont="1" applyBorder="1"/>
    <xf numFmtId="0" fontId="0" fillId="0" borderId="6" xfId="0" applyBorder="1" applyAlignment="1">
      <alignment horizontal="center" vertical="center"/>
    </xf>
    <xf numFmtId="0" fontId="0" fillId="0" borderId="2" xfId="0" applyBorder="1" applyAlignment="1">
      <alignment horizontal="center" vertical="center"/>
    </xf>
    <xf numFmtId="0" fontId="4" fillId="0" borderId="7" xfId="0" applyFont="1" applyBorder="1"/>
    <xf numFmtId="0" fontId="0" fillId="0" borderId="7" xfId="0"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3" xfId="1" applyFont="1" applyBorder="1"/>
    <xf numFmtId="0" fontId="0" fillId="0" borderId="4" xfId="0" applyBorder="1" applyAlignment="1">
      <alignment horizontal="center" vertical="center"/>
    </xf>
    <xf numFmtId="0" fontId="4" fillId="3" borderId="0" xfId="0" applyFont="1" applyFill="1" applyBorder="1"/>
    <xf numFmtId="0" fontId="0" fillId="3" borderId="0" xfId="0" applyFill="1" applyBorder="1"/>
    <xf numFmtId="0" fontId="0" fillId="3" borderId="0" xfId="0" applyFill="1"/>
    <xf numFmtId="0" fontId="1" fillId="3" borderId="0" xfId="1" applyFont="1" applyFill="1" applyBorder="1"/>
    <xf numFmtId="0" fontId="1" fillId="4" borderId="0" xfId="1" applyFont="1" applyFill="1" applyBorder="1"/>
    <xf numFmtId="0" fontId="6" fillId="4" borderId="0" xfId="0" applyFont="1" applyFill="1" applyBorder="1"/>
    <xf numFmtId="0" fontId="0" fillId="4" borderId="0" xfId="0" applyFill="1"/>
    <xf numFmtId="0" fontId="8" fillId="0" borderId="8" xfId="0" applyFont="1" applyBorder="1" applyAlignment="1">
      <alignment horizontal="center" vertical="center"/>
    </xf>
    <xf numFmtId="0" fontId="4" fillId="4" borderId="0" xfId="1" applyFont="1" applyFill="1" applyBorder="1"/>
    <xf numFmtId="0" fontId="0" fillId="4" borderId="0" xfId="0" applyFill="1" applyBorder="1"/>
    <xf numFmtId="0" fontId="0" fillId="6" borderId="0" xfId="0" applyFill="1" applyBorder="1"/>
    <xf numFmtId="0" fontId="0" fillId="6" borderId="0" xfId="0" applyFill="1"/>
    <xf numFmtId="0" fontId="1" fillId="3" borderId="0" xfId="0" applyFont="1" applyFill="1" applyBorder="1"/>
    <xf numFmtId="0" fontId="1" fillId="6" borderId="0" xfId="1" applyFont="1" applyFill="1" applyBorder="1"/>
    <xf numFmtId="0" fontId="1" fillId="0" borderId="0" xfId="1" applyFont="1" applyBorder="1"/>
    <xf numFmtId="0" fontId="1" fillId="3" borderId="7" xfId="0" applyFont="1" applyFill="1" applyBorder="1"/>
    <xf numFmtId="0" fontId="0" fillId="3" borderId="7" xfId="0" applyFill="1" applyBorder="1"/>
    <xf numFmtId="0" fontId="1" fillId="4" borderId="0" xfId="0" applyFont="1" applyFill="1" applyBorder="1"/>
    <xf numFmtId="0" fontId="4" fillId="3" borderId="0" xfId="1" applyFont="1" applyFill="1" applyBorder="1"/>
    <xf numFmtId="0" fontId="0" fillId="3" borderId="0" xfId="0" applyFill="1" applyBorder="1" applyAlignment="1">
      <alignment horizontal="center" vertical="center"/>
    </xf>
    <xf numFmtId="0" fontId="0" fillId="0" borderId="0" xfId="0" applyAlignment="1">
      <alignment horizontal="center"/>
    </xf>
    <xf numFmtId="0" fontId="0" fillId="0" borderId="0" xfId="0" applyAlignment="1">
      <alignment wrapText="1"/>
    </xf>
    <xf numFmtId="0" fontId="0" fillId="0" borderId="0" xfId="0" applyBorder="1" applyAlignment="1">
      <alignment horizontal="center" vertical="center"/>
    </xf>
    <xf numFmtId="0" fontId="27" fillId="0" borderId="0" xfId="0" applyFont="1" applyFill="1" applyBorder="1"/>
    <xf numFmtId="0" fontId="27" fillId="0" borderId="0" xfId="0" applyFont="1" applyFill="1" applyBorder="1" applyAlignment="1">
      <alignment horizontal="center"/>
    </xf>
    <xf numFmtId="0" fontId="34" fillId="0" borderId="13" xfId="0" applyFont="1" applyFill="1" applyBorder="1" applyAlignment="1">
      <alignment wrapText="1"/>
    </xf>
    <xf numFmtId="0" fontId="27" fillId="0" borderId="11" xfId="0" applyFont="1" applyFill="1" applyBorder="1" applyAlignment="1"/>
    <xf numFmtId="0" fontId="27" fillId="7" borderId="0" xfId="0" applyFont="1" applyFill="1" applyBorder="1"/>
    <xf numFmtId="0" fontId="39" fillId="0" borderId="0" xfId="0" applyFont="1" applyFill="1" applyBorder="1"/>
    <xf numFmtId="0" fontId="34" fillId="0" borderId="0" xfId="0" applyFont="1" applyFill="1" applyBorder="1"/>
    <xf numFmtId="0" fontId="27" fillId="2" borderId="0" xfId="0" applyFont="1" applyFill="1" applyBorder="1"/>
    <xf numFmtId="0" fontId="27" fillId="2" borderId="18" xfId="0" applyFont="1" applyFill="1" applyBorder="1" applyAlignment="1">
      <alignment horizontal="center" wrapText="1"/>
    </xf>
    <xf numFmtId="0" fontId="27" fillId="7" borderId="0" xfId="0" applyFont="1" applyFill="1" applyBorder="1" applyAlignment="1">
      <alignment wrapText="1"/>
    </xf>
    <xf numFmtId="0" fontId="0" fillId="58" borderId="0" xfId="0" applyFill="1" applyBorder="1" applyAlignment="1">
      <alignment horizontal="center" vertical="center" wrapText="1"/>
    </xf>
    <xf numFmtId="0" fontId="27" fillId="0" borderId="0" xfId="0" applyFont="1" applyFill="1" applyBorder="1" applyAlignment="1">
      <alignment horizontal="center" wrapText="1"/>
    </xf>
    <xf numFmtId="0" fontId="39" fillId="0" borderId="0" xfId="0" applyFont="1" applyFill="1" applyBorder="1" applyAlignment="1">
      <alignment wrapText="1"/>
    </xf>
    <xf numFmtId="0" fontId="38" fillId="54" borderId="18" xfId="0" applyFont="1" applyFill="1" applyBorder="1" applyAlignment="1">
      <alignment horizontal="center" wrapText="1"/>
    </xf>
    <xf numFmtId="0" fontId="30" fillId="62" borderId="18" xfId="0" applyFont="1" applyFill="1" applyBorder="1" applyAlignment="1">
      <alignment horizontal="center" wrapText="1"/>
    </xf>
    <xf numFmtId="0" fontId="0" fillId="0" borderId="36" xfId="0" applyBorder="1" applyAlignment="1">
      <alignment horizontal="left" vertical="top" wrapText="1"/>
    </xf>
    <xf numFmtId="0" fontId="51" fillId="0" borderId="0" xfId="0" applyFont="1"/>
    <xf numFmtId="0" fontId="51" fillId="0" borderId="38" xfId="0" applyFont="1" applyBorder="1" applyAlignment="1">
      <alignment horizontal="center" vertical="center" wrapText="1"/>
    </xf>
    <xf numFmtId="0" fontId="51" fillId="0" borderId="39" xfId="0" applyFont="1" applyBorder="1" applyAlignment="1">
      <alignment horizontal="left" wrapText="1"/>
    </xf>
    <xf numFmtId="0" fontId="51" fillId="0" borderId="26" xfId="0" applyFont="1" applyBorder="1" applyAlignment="1">
      <alignment horizontal="left" vertical="top" wrapText="1"/>
    </xf>
    <xf numFmtId="0" fontId="3" fillId="0" borderId="37" xfId="0" applyFont="1" applyBorder="1" applyAlignment="1">
      <alignment horizontal="center" vertical="center" textRotation="90" wrapText="1"/>
    </xf>
    <xf numFmtId="0" fontId="56" fillId="0" borderId="0" xfId="0" applyFont="1" applyAlignment="1">
      <alignment horizontal="center"/>
    </xf>
    <xf numFmtId="0" fontId="56" fillId="0" borderId="0" xfId="0" applyFont="1"/>
    <xf numFmtId="0" fontId="3" fillId="0" borderId="31" xfId="0" applyFont="1" applyBorder="1" applyAlignment="1">
      <alignment horizontal="center" vertical="center"/>
    </xf>
    <xf numFmtId="0" fontId="11" fillId="0" borderId="0" xfId="0" applyFont="1"/>
    <xf numFmtId="0" fontId="0" fillId="0" borderId="0" xfId="0" applyBorder="1" applyAlignment="1">
      <alignment horizontal="center" wrapText="1"/>
    </xf>
    <xf numFmtId="0" fontId="0" fillId="7" borderId="0" xfId="0" applyFill="1"/>
    <xf numFmtId="0" fontId="0" fillId="0" borderId="0" xfId="0" applyAlignment="1">
      <alignment horizontal="center" wrapText="1"/>
    </xf>
    <xf numFmtId="0" fontId="0" fillId="0" borderId="41" xfId="0" applyBorder="1" applyAlignment="1">
      <alignment horizontal="center" vertical="center"/>
    </xf>
    <xf numFmtId="0" fontId="0" fillId="0" borderId="0" xfId="0" applyFill="1" applyBorder="1" applyAlignment="1">
      <alignment horizontal="center" vertical="center"/>
    </xf>
    <xf numFmtId="0" fontId="0" fillId="7" borderId="0" xfId="0" applyFill="1" applyAlignment="1">
      <alignment horizontal="center" vertical="center"/>
    </xf>
    <xf numFmtId="0" fontId="0" fillId="7" borderId="0" xfId="0" applyFill="1" applyBorder="1" applyAlignment="1">
      <alignment horizontal="center" vertical="center"/>
    </xf>
    <xf numFmtId="0" fontId="0" fillId="7" borderId="0" xfId="0" applyFill="1" applyAlignment="1">
      <alignment horizontal="right"/>
    </xf>
    <xf numFmtId="0" fontId="3" fillId="0" borderId="0" xfId="0" applyFont="1" applyBorder="1" applyAlignment="1">
      <alignment horizontal="center" vertical="center" wrapText="1"/>
    </xf>
    <xf numFmtId="0" fontId="0" fillId="0" borderId="0" xfId="0" applyBorder="1" applyAlignment="1">
      <alignment horizontal="left" vertical="top" wrapText="1"/>
    </xf>
    <xf numFmtId="0" fontId="3" fillId="0" borderId="0" xfId="0" applyFont="1" applyBorder="1" applyAlignment="1">
      <alignment horizontal="left" vertical="center" wrapText="1"/>
    </xf>
    <xf numFmtId="0" fontId="41" fillId="0" borderId="0" xfId="0" applyFont="1" applyBorder="1" applyAlignment="1">
      <alignment wrapText="1"/>
    </xf>
    <xf numFmtId="0" fontId="51" fillId="0" borderId="0" xfId="0" applyFont="1" applyBorder="1" applyAlignment="1">
      <alignment horizontal="left" vertical="top" wrapText="1"/>
    </xf>
    <xf numFmtId="0" fontId="2" fillId="0" borderId="0" xfId="0" quotePrefix="1" applyFont="1" applyAlignment="1">
      <alignment horizontal="center"/>
    </xf>
    <xf numFmtId="0" fontId="51" fillId="0" borderId="0" xfId="0" applyFont="1" applyAlignment="1">
      <alignment horizontal="center" vertical="center"/>
    </xf>
    <xf numFmtId="0" fontId="51" fillId="0" borderId="29" xfId="0" applyFont="1" applyBorder="1" applyAlignment="1">
      <alignment horizontal="center" vertical="center"/>
    </xf>
    <xf numFmtId="0" fontId="51" fillId="0" borderId="26" xfId="0" applyFont="1" applyBorder="1" applyAlignment="1">
      <alignment horizontal="center" vertical="center"/>
    </xf>
    <xf numFmtId="0" fontId="0" fillId="10" borderId="17" xfId="0" applyFill="1" applyBorder="1" applyAlignment="1">
      <alignment horizontal="center" vertical="center"/>
    </xf>
    <xf numFmtId="0" fontId="61" fillId="10" borderId="17" xfId="0" applyFont="1" applyFill="1" applyBorder="1" applyAlignment="1">
      <alignment horizontal="center" vertical="center"/>
    </xf>
    <xf numFmtId="0" fontId="0" fillId="0" borderId="36" xfId="0" applyBorder="1" applyAlignment="1">
      <alignment horizontal="center" vertical="center"/>
    </xf>
    <xf numFmtId="0" fontId="57" fillId="10" borderId="17"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25" xfId="0" applyFont="1" applyBorder="1" applyAlignment="1">
      <alignment horizontal="left" wrapText="1"/>
    </xf>
    <xf numFmtId="0" fontId="0" fillId="10" borderId="25" xfId="0" applyFill="1" applyBorder="1" applyAlignment="1">
      <alignment horizontal="center" vertical="center"/>
    </xf>
    <xf numFmtId="0" fontId="0" fillId="0" borderId="26" xfId="0" applyBorder="1" applyAlignment="1">
      <alignment horizontal="center" vertical="center"/>
    </xf>
    <xf numFmtId="0" fontId="3" fillId="7" borderId="0" xfId="0" applyFont="1" applyFill="1" applyBorder="1" applyAlignment="1">
      <alignment horizontal="center" vertical="center"/>
    </xf>
    <xf numFmtId="0" fontId="51" fillId="7"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xf>
    <xf numFmtId="0" fontId="3" fillId="0" borderId="0" xfId="0" applyFont="1" applyFill="1" applyBorder="1" applyAlignment="1">
      <alignment horizontal="center"/>
    </xf>
    <xf numFmtId="0" fontId="3" fillId="0" borderId="0" xfId="0" applyFont="1"/>
    <xf numFmtId="0" fontId="62" fillId="0" borderId="0" xfId="0" applyFont="1" applyFill="1" applyBorder="1"/>
    <xf numFmtId="0" fontId="44" fillId="61" borderId="51" xfId="0" applyFont="1" applyFill="1" applyBorder="1" applyAlignment="1">
      <alignment horizontal="center" vertical="center"/>
    </xf>
    <xf numFmtId="0" fontId="27" fillId="0" borderId="0" xfId="0" applyFont="1" applyFill="1" applyBorder="1" applyAlignment="1">
      <alignment wrapText="1"/>
    </xf>
    <xf numFmtId="0" fontId="27" fillId="7" borderId="0" xfId="0" applyFont="1" applyFill="1" applyBorder="1" applyAlignment="1"/>
    <xf numFmtId="0" fontId="0" fillId="7" borderId="42" xfId="0" applyFill="1" applyBorder="1" applyAlignment="1">
      <alignment wrapText="1"/>
    </xf>
    <xf numFmtId="0" fontId="40" fillId="66" borderId="17" xfId="0" applyFont="1" applyFill="1" applyBorder="1" applyAlignment="1">
      <alignment horizontal="center" vertical="center"/>
    </xf>
    <xf numFmtId="0" fontId="40" fillId="66" borderId="25" xfId="0" applyFont="1" applyFill="1" applyBorder="1" applyAlignment="1">
      <alignment horizontal="center" vertical="center"/>
    </xf>
    <xf numFmtId="0" fontId="40" fillId="66" borderId="51" xfId="0" applyFont="1" applyFill="1" applyBorder="1" applyAlignment="1">
      <alignment horizontal="center" vertical="center"/>
    </xf>
    <xf numFmtId="0" fontId="57" fillId="10" borderId="51" xfId="0" applyFont="1" applyFill="1" applyBorder="1" applyAlignment="1">
      <alignment horizontal="center" vertical="center" wrapText="1"/>
    </xf>
    <xf numFmtId="0" fontId="0" fillId="10" borderId="51" xfId="0" applyFill="1" applyBorder="1" applyAlignment="1">
      <alignment horizontal="center" vertical="center"/>
    </xf>
    <xf numFmtId="0" fontId="61" fillId="10" borderId="51" xfId="0" applyFont="1" applyFill="1" applyBorder="1" applyAlignment="1">
      <alignment horizontal="center" vertical="center"/>
    </xf>
    <xf numFmtId="0" fontId="0" fillId="0" borderId="51" xfId="0" applyBorder="1" applyAlignment="1">
      <alignment horizontal="center" vertical="center" wrapText="1"/>
    </xf>
    <xf numFmtId="0" fontId="0" fillId="10" borderId="51" xfId="0" applyFont="1" applyFill="1" applyBorder="1" applyAlignment="1">
      <alignment horizontal="center" vertical="center"/>
    </xf>
    <xf numFmtId="0" fontId="0" fillId="0" borderId="17" xfId="0" applyBorder="1" applyAlignment="1">
      <alignment horizontal="center" vertical="center" wrapText="1"/>
    </xf>
    <xf numFmtId="0" fontId="40" fillId="7" borderId="0" xfId="0" applyFont="1" applyFill="1" applyBorder="1" applyAlignment="1">
      <alignment wrapText="1"/>
    </xf>
    <xf numFmtId="0" fontId="40" fillId="7" borderId="0" xfId="0" applyFont="1" applyFill="1" applyBorder="1" applyAlignment="1">
      <alignment horizontal="center" vertical="center"/>
    </xf>
    <xf numFmtId="0" fontId="63" fillId="7" borderId="0" xfId="0" applyFont="1" applyFill="1" applyBorder="1" applyAlignment="1">
      <alignment horizontal="center" vertical="center"/>
    </xf>
    <xf numFmtId="0" fontId="40" fillId="7" borderId="0" xfId="0" applyFont="1" applyFill="1" applyBorder="1" applyAlignment="1">
      <alignment horizontal="center" vertical="center" wrapText="1"/>
    </xf>
    <xf numFmtId="0" fontId="3" fillId="0" borderId="38" xfId="0" applyFont="1" applyBorder="1" applyAlignment="1">
      <alignment horizontal="center" vertical="center" wrapText="1"/>
    </xf>
    <xf numFmtId="9" fontId="53" fillId="0" borderId="51" xfId="90" applyNumberFormat="1" applyFont="1" applyBorder="1" applyAlignment="1">
      <alignment horizontal="center" vertical="top" wrapText="1"/>
    </xf>
    <xf numFmtId="9" fontId="0" fillId="0" borderId="51" xfId="90" applyNumberFormat="1" applyFont="1" applyBorder="1" applyAlignment="1">
      <alignment horizontal="center" vertical="top" wrapText="1"/>
    </xf>
    <xf numFmtId="0" fontId="0" fillId="0" borderId="51" xfId="0" applyBorder="1" applyAlignment="1">
      <alignment horizontal="center" vertical="top" wrapText="1"/>
    </xf>
    <xf numFmtId="0" fontId="3" fillId="9" borderId="43" xfId="0" applyFont="1" applyFill="1" applyBorder="1" applyAlignment="1">
      <alignment horizontal="center" vertical="center" wrapText="1"/>
    </xf>
    <xf numFmtId="0" fontId="0" fillId="0" borderId="46" xfId="0" applyBorder="1" applyAlignment="1">
      <alignment horizontal="left" vertical="top" wrapText="1"/>
    </xf>
    <xf numFmtId="0" fontId="40" fillId="7" borderId="5" xfId="0" applyFont="1" applyFill="1" applyBorder="1" applyAlignment="1">
      <alignment wrapText="1"/>
    </xf>
    <xf numFmtId="0" fontId="40" fillId="7" borderId="6" xfId="0" applyFont="1" applyFill="1" applyBorder="1" applyAlignment="1">
      <alignment wrapText="1"/>
    </xf>
    <xf numFmtId="0" fontId="40" fillId="66" borderId="47" xfId="0" applyFont="1" applyFill="1" applyBorder="1" applyAlignment="1">
      <alignment horizontal="center" vertical="center"/>
    </xf>
    <xf numFmtId="0" fontId="57" fillId="10" borderId="47" xfId="0" applyFont="1" applyFill="1" applyBorder="1" applyAlignment="1">
      <alignment horizontal="center" vertical="center" wrapText="1"/>
    </xf>
    <xf numFmtId="0" fontId="0" fillId="10" borderId="47" xfId="0" applyFill="1" applyBorder="1" applyAlignment="1">
      <alignment horizontal="center" vertical="center"/>
    </xf>
    <xf numFmtId="0" fontId="41" fillId="0" borderId="47" xfId="0" applyFont="1" applyBorder="1" applyAlignment="1">
      <alignment wrapText="1"/>
    </xf>
    <xf numFmtId="165" fontId="57" fillId="0" borderId="47" xfId="0" applyNumberFormat="1" applyFont="1" applyBorder="1" applyAlignment="1">
      <alignment horizontal="center" vertical="center" wrapText="1"/>
    </xf>
    <xf numFmtId="9" fontId="41" fillId="0" borderId="47" xfId="0" applyNumberFormat="1" applyFont="1" applyBorder="1" applyAlignment="1">
      <alignment horizontal="center" vertical="center" wrapText="1"/>
    </xf>
    <xf numFmtId="0" fontId="41" fillId="0" borderId="48" xfId="0" applyFont="1" applyBorder="1" applyAlignment="1">
      <alignment wrapText="1"/>
    </xf>
    <xf numFmtId="0" fontId="3" fillId="9" borderId="35" xfId="0" applyFont="1" applyFill="1" applyBorder="1" applyAlignment="1">
      <alignment horizontal="center" vertical="center" wrapText="1"/>
    </xf>
    <xf numFmtId="0" fontId="3" fillId="9" borderId="29" xfId="0" applyFont="1" applyFill="1" applyBorder="1" applyAlignment="1">
      <alignment horizontal="center" vertical="center" textRotation="90" wrapText="1"/>
    </xf>
    <xf numFmtId="0" fontId="3" fillId="66" borderId="25" xfId="0" applyFont="1" applyFill="1" applyBorder="1" applyAlignment="1">
      <alignment horizontal="center" vertical="center" textRotation="90" wrapText="1"/>
    </xf>
    <xf numFmtId="0" fontId="3" fillId="10" borderId="25" xfId="0" applyFont="1" applyFill="1" applyBorder="1" applyAlignment="1">
      <alignment horizontal="center" vertical="center" textRotation="90" wrapText="1"/>
    </xf>
    <xf numFmtId="0" fontId="60" fillId="10" borderId="25" xfId="0" applyFont="1" applyFill="1" applyBorder="1" applyAlignment="1">
      <alignment horizontal="center" vertical="center" textRotation="90" wrapText="1"/>
    </xf>
    <xf numFmtId="0" fontId="3" fillId="66" borderId="26" xfId="0" applyFont="1" applyFill="1" applyBorder="1" applyAlignment="1">
      <alignment horizontal="center" vertical="center" textRotation="90" wrapText="1"/>
    </xf>
    <xf numFmtId="0" fontId="40" fillId="66" borderId="36" xfId="0" applyFont="1" applyFill="1" applyBorder="1" applyAlignment="1">
      <alignment horizontal="center" vertical="center"/>
    </xf>
    <xf numFmtId="0" fontId="40" fillId="66" borderId="46" xfId="0" applyFont="1" applyFill="1" applyBorder="1" applyAlignment="1">
      <alignment horizontal="center" vertical="center"/>
    </xf>
    <xf numFmtId="0" fontId="3" fillId="9" borderId="32" xfId="0" applyFont="1" applyFill="1" applyBorder="1" applyAlignment="1">
      <alignment horizontal="center" vertical="center" wrapText="1"/>
    </xf>
    <xf numFmtId="0" fontId="40" fillId="66" borderId="48" xfId="0" applyFont="1" applyFill="1" applyBorder="1" applyAlignment="1">
      <alignment horizontal="center" vertical="center"/>
    </xf>
    <xf numFmtId="0" fontId="40" fillId="66" borderId="26" xfId="0" applyFont="1" applyFill="1" applyBorder="1" applyAlignment="1">
      <alignment horizontal="center" vertical="center"/>
    </xf>
    <xf numFmtId="0" fontId="3" fillId="10" borderId="29" xfId="0" applyFont="1" applyFill="1" applyBorder="1" applyAlignment="1">
      <alignment horizontal="center" vertical="center" textRotation="90" wrapText="1"/>
    </xf>
    <xf numFmtId="0" fontId="3" fillId="10" borderId="26" xfId="0" applyFont="1" applyFill="1" applyBorder="1" applyAlignment="1">
      <alignment horizontal="center" vertical="center" textRotation="90" wrapText="1"/>
    </xf>
    <xf numFmtId="0" fontId="3" fillId="10" borderId="35" xfId="0" applyFont="1" applyFill="1" applyBorder="1" applyAlignment="1">
      <alignment horizontal="center" vertical="center" wrapText="1"/>
    </xf>
    <xf numFmtId="0" fontId="0" fillId="10" borderId="36" xfId="0" applyFill="1" applyBorder="1" applyAlignment="1">
      <alignment horizontal="center" vertical="center"/>
    </xf>
    <xf numFmtId="0" fontId="3" fillId="10" borderId="43" xfId="0" applyFont="1" applyFill="1" applyBorder="1" applyAlignment="1">
      <alignment horizontal="center" vertical="center" wrapText="1"/>
    </xf>
    <xf numFmtId="0" fontId="0" fillId="10" borderId="46" xfId="0" applyFill="1" applyBorder="1" applyAlignment="1">
      <alignment horizontal="center" vertical="center"/>
    </xf>
    <xf numFmtId="0" fontId="61" fillId="10" borderId="46" xfId="0" applyFont="1" applyFill="1" applyBorder="1" applyAlignment="1">
      <alignment horizontal="center" vertical="center"/>
    </xf>
    <xf numFmtId="0" fontId="3" fillId="10" borderId="32" xfId="0" applyFont="1" applyFill="1" applyBorder="1" applyAlignment="1">
      <alignment horizontal="center" vertical="center" wrapText="1"/>
    </xf>
    <xf numFmtId="0" fontId="61" fillId="10" borderId="47" xfId="0" applyFont="1" applyFill="1" applyBorder="1" applyAlignment="1">
      <alignment horizontal="center" vertical="center"/>
    </xf>
    <xf numFmtId="0" fontId="0" fillId="10" borderId="48" xfId="0" applyFill="1" applyBorder="1" applyAlignment="1">
      <alignment horizontal="center" vertical="center"/>
    </xf>
    <xf numFmtId="0" fontId="57" fillId="10" borderId="25" xfId="0" applyFont="1" applyFill="1" applyBorder="1" applyAlignment="1">
      <alignment horizontal="center" vertical="center" wrapText="1"/>
    </xf>
    <xf numFmtId="0" fontId="0" fillId="10" borderId="26" xfId="0" applyFill="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28" xfId="0" applyBorder="1" applyAlignment="1">
      <alignment horizontal="center" vertical="top" wrapText="1"/>
    </xf>
    <xf numFmtId="0" fontId="3" fillId="0" borderId="29"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0" fillId="0" borderId="35"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xf>
    <xf numFmtId="0" fontId="0" fillId="0" borderId="9" xfId="0" applyBorder="1" applyAlignment="1">
      <alignment horizontal="center" vertical="center" wrapText="1"/>
    </xf>
    <xf numFmtId="0" fontId="0" fillId="0" borderId="48" xfId="0" applyBorder="1" applyAlignment="1">
      <alignment horizontal="center" vertical="center"/>
    </xf>
    <xf numFmtId="0" fontId="41" fillId="0" borderId="45" xfId="0" applyFont="1" applyBorder="1" applyAlignment="1">
      <alignment horizontal="left" vertical="center" wrapText="1"/>
    </xf>
    <xf numFmtId="0" fontId="0" fillId="0" borderId="29" xfId="0" applyBorder="1" applyAlignment="1">
      <alignment horizontal="center" vertical="center" wrapText="1"/>
    </xf>
    <xf numFmtId="0" fontId="41" fillId="0" borderId="37" xfId="0" applyFont="1" applyBorder="1" applyAlignment="1">
      <alignment horizontal="center" vertical="center"/>
    </xf>
    <xf numFmtId="0" fontId="65" fillId="0" borderId="0" xfId="0" applyFont="1"/>
    <xf numFmtId="0" fontId="45" fillId="10" borderId="29" xfId="0" applyFont="1" applyFill="1" applyBorder="1" applyAlignment="1">
      <alignment horizontal="center" vertical="center" wrapText="1"/>
    </xf>
    <xf numFmtId="0" fontId="45" fillId="9" borderId="29" xfId="0" applyFont="1" applyFill="1" applyBorder="1" applyAlignment="1">
      <alignment horizontal="center" vertical="center" wrapText="1"/>
    </xf>
    <xf numFmtId="0" fontId="0" fillId="0" borderId="51" xfId="0" applyBorder="1" applyAlignment="1">
      <alignment horizontal="center" vertical="center"/>
    </xf>
    <xf numFmtId="0" fontId="64" fillId="0" borderId="51" xfId="0" applyFont="1" applyBorder="1" applyAlignment="1">
      <alignment horizontal="center" vertical="center"/>
    </xf>
    <xf numFmtId="0" fontId="34" fillId="7" borderId="0" xfId="0" applyFont="1" applyFill="1" applyBorder="1" applyAlignment="1"/>
    <xf numFmtId="0" fontId="56" fillId="2" borderId="0" xfId="0" applyFont="1" applyFill="1"/>
    <xf numFmtId="0" fontId="68" fillId="51" borderId="43" xfId="0" applyFont="1" applyFill="1" applyBorder="1" applyAlignment="1">
      <alignment horizontal="center" vertical="center" wrapText="1"/>
    </xf>
    <xf numFmtId="0" fontId="68" fillId="57" borderId="51" xfId="0" applyFont="1" applyFill="1" applyBorder="1" applyAlignment="1">
      <alignment horizontal="center" vertical="center" wrapText="1"/>
    </xf>
    <xf numFmtId="0" fontId="68" fillId="51" borderId="51" xfId="0" applyFont="1" applyFill="1" applyBorder="1" applyAlignment="1">
      <alignment horizontal="center" vertical="center" wrapText="1"/>
    </xf>
    <xf numFmtId="0" fontId="68" fillId="57" borderId="46" xfId="0" applyFont="1" applyFill="1" applyBorder="1" applyAlignment="1">
      <alignment horizontal="center" vertical="center" wrapText="1"/>
    </xf>
    <xf numFmtId="0" fontId="69" fillId="68" borderId="43" xfId="0" applyFont="1" applyFill="1" applyBorder="1" applyAlignment="1">
      <alignment horizontal="center" vertical="center"/>
    </xf>
    <xf numFmtId="0" fontId="69" fillId="69" borderId="51" xfId="0" applyFont="1" applyFill="1" applyBorder="1" applyAlignment="1">
      <alignment horizontal="center" vertical="center" wrapText="1"/>
    </xf>
    <xf numFmtId="0" fontId="69" fillId="68" borderId="51" xfId="0" applyFont="1" applyFill="1" applyBorder="1" applyAlignment="1">
      <alignment horizontal="center" vertical="center"/>
    </xf>
    <xf numFmtId="0" fontId="69" fillId="68" borderId="46" xfId="0" applyFont="1" applyFill="1" applyBorder="1" applyAlignment="1">
      <alignment horizontal="center" vertical="center"/>
    </xf>
    <xf numFmtId="0" fontId="70" fillId="0" borderId="43" xfId="0" applyFont="1" applyBorder="1" applyAlignment="1">
      <alignment horizontal="center" vertical="center"/>
    </xf>
    <xf numFmtId="0" fontId="68" fillId="52" borderId="51" xfId="0" applyFont="1" applyFill="1" applyBorder="1" applyAlignment="1">
      <alignment horizontal="center" vertical="center" wrapText="1"/>
    </xf>
    <xf numFmtId="0" fontId="70" fillId="0" borderId="51" xfId="0" applyFont="1" applyBorder="1" applyAlignment="1">
      <alignment horizontal="center" vertical="center"/>
    </xf>
    <xf numFmtId="0" fontId="70" fillId="0" borderId="46" xfId="0" applyFont="1" applyBorder="1" applyAlignment="1">
      <alignment horizontal="center" vertical="center"/>
    </xf>
    <xf numFmtId="0" fontId="70" fillId="68" borderId="43" xfId="0" applyFont="1" applyFill="1" applyBorder="1" applyAlignment="1">
      <alignment horizontal="center" vertical="center"/>
    </xf>
    <xf numFmtId="0" fontId="68" fillId="69" borderId="51" xfId="0" applyFont="1" applyFill="1" applyBorder="1" applyAlignment="1">
      <alignment horizontal="center" vertical="center" wrapText="1"/>
    </xf>
    <xf numFmtId="0" fontId="70" fillId="68" borderId="51" xfId="0" applyFont="1" applyFill="1" applyBorder="1" applyAlignment="1">
      <alignment horizontal="center" vertical="center"/>
    </xf>
    <xf numFmtId="0" fontId="70" fillId="68" borderId="46" xfId="0" applyFont="1" applyFill="1" applyBorder="1" applyAlignment="1">
      <alignment horizontal="center" vertical="center"/>
    </xf>
    <xf numFmtId="0" fontId="70" fillId="0" borderId="57" xfId="0" applyFont="1" applyBorder="1" applyAlignment="1">
      <alignment horizontal="center" vertical="center"/>
    </xf>
    <xf numFmtId="0" fontId="68" fillId="52" borderId="41" xfId="0" applyFont="1" applyFill="1" applyBorder="1" applyAlignment="1">
      <alignment horizontal="center" vertical="center" wrapText="1"/>
    </xf>
    <xf numFmtId="0" fontId="69" fillId="68" borderId="9" xfId="0" applyFont="1" applyFill="1" applyBorder="1" applyAlignment="1">
      <alignment horizontal="center" vertical="center" wrapText="1"/>
    </xf>
    <xf numFmtId="10" fontId="69" fillId="69" borderId="47" xfId="0" applyNumberFormat="1" applyFont="1" applyFill="1" applyBorder="1" applyAlignment="1">
      <alignment horizontal="center" vertical="center" wrapText="1"/>
    </xf>
    <xf numFmtId="10" fontId="69" fillId="69" borderId="48" xfId="0" applyNumberFormat="1" applyFont="1" applyFill="1" applyBorder="1" applyAlignment="1">
      <alignment horizontal="center" vertical="center" wrapText="1"/>
    </xf>
    <xf numFmtId="0" fontId="70" fillId="7" borderId="0" xfId="0" applyFont="1" applyFill="1" applyBorder="1" applyAlignment="1">
      <alignment horizontal="left" vertical="center"/>
    </xf>
    <xf numFmtId="0" fontId="2" fillId="0" borderId="0" xfId="0" applyFont="1"/>
    <xf numFmtId="0" fontId="27" fillId="7" borderId="0" xfId="0" applyFont="1" applyFill="1" applyBorder="1" applyAlignment="1">
      <alignment horizontal="center" vertical="center"/>
    </xf>
    <xf numFmtId="0" fontId="27" fillId="7"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7" borderId="0" xfId="0" applyFill="1" applyBorder="1"/>
    <xf numFmtId="17" fontId="28" fillId="49" borderId="40" xfId="0" applyNumberFormat="1" applyFont="1" applyFill="1" applyBorder="1" applyAlignment="1">
      <alignment horizontal="left" vertical="center" textRotation="90" wrapText="1"/>
    </xf>
    <xf numFmtId="0" fontId="28" fillId="49" borderId="5" xfId="0" applyFont="1" applyFill="1" applyBorder="1" applyAlignment="1">
      <alignment horizontal="left" vertical="center" wrapText="1"/>
    </xf>
    <xf numFmtId="0" fontId="28" fillId="49" borderId="23" xfId="0" applyFont="1" applyFill="1" applyBorder="1" applyAlignment="1">
      <alignment horizontal="left" vertical="center" wrapText="1"/>
    </xf>
    <xf numFmtId="0" fontId="28" fillId="49" borderId="0" xfId="0" applyFont="1" applyFill="1" applyBorder="1" applyAlignment="1">
      <alignment horizontal="left" vertical="center" wrapText="1"/>
    </xf>
    <xf numFmtId="17" fontId="28" fillId="50" borderId="5" xfId="0" applyNumberFormat="1" applyFont="1" applyFill="1" applyBorder="1" applyAlignment="1">
      <alignment horizontal="left" vertical="center" textRotation="90"/>
    </xf>
    <xf numFmtId="17" fontId="28" fillId="50" borderId="40" xfId="0" applyNumberFormat="1" applyFont="1" applyFill="1" applyBorder="1" applyAlignment="1">
      <alignment horizontal="left" vertical="center" textRotation="90"/>
    </xf>
    <xf numFmtId="17" fontId="28" fillId="60" borderId="40" xfId="0" applyNumberFormat="1" applyFont="1" applyFill="1" applyBorder="1" applyAlignment="1">
      <alignment horizontal="left" vertical="center" textRotation="90"/>
    </xf>
    <xf numFmtId="17" fontId="28" fillId="59" borderId="40" xfId="0" applyNumberFormat="1" applyFont="1" applyFill="1" applyBorder="1" applyAlignment="1">
      <alignment horizontal="left" vertical="center" textRotation="90"/>
    </xf>
    <xf numFmtId="0" fontId="29" fillId="57" borderId="5" xfId="0" applyFont="1" applyFill="1" applyBorder="1" applyAlignment="1">
      <alignment horizontal="left" vertical="center" wrapText="1"/>
    </xf>
    <xf numFmtId="0" fontId="29" fillId="51" borderId="5" xfId="0" applyFont="1" applyFill="1" applyBorder="1" applyAlignment="1">
      <alignment horizontal="left" vertical="center" wrapText="1"/>
    </xf>
    <xf numFmtId="0" fontId="37" fillId="53" borderId="40" xfId="0" applyFont="1" applyFill="1" applyBorder="1" applyAlignment="1">
      <alignment horizontal="center" vertical="top" wrapText="1"/>
    </xf>
    <xf numFmtId="0" fontId="37" fillId="2" borderId="40" xfId="0" applyFont="1" applyFill="1" applyBorder="1" applyAlignment="1">
      <alignment horizontal="center" vertical="top" wrapText="1"/>
    </xf>
    <xf numFmtId="0" fontId="77" fillId="54" borderId="40" xfId="0" applyFont="1" applyFill="1" applyBorder="1" applyAlignment="1">
      <alignment horizontal="center" vertical="top" wrapText="1"/>
    </xf>
    <xf numFmtId="0" fontId="37" fillId="7" borderId="40" xfId="0" applyFont="1" applyFill="1" applyBorder="1" applyAlignment="1">
      <alignment horizontal="center" vertical="top" wrapText="1"/>
    </xf>
    <xf numFmtId="0" fontId="37" fillId="62" borderId="40" xfId="0" applyFont="1" applyFill="1" applyBorder="1" applyAlignment="1">
      <alignment horizontal="center" vertical="top" wrapText="1"/>
    </xf>
    <xf numFmtId="0" fontId="37" fillId="3" borderId="40" xfId="0" applyFont="1" applyFill="1" applyBorder="1" applyAlignment="1">
      <alignment horizontal="center" vertical="top" wrapText="1"/>
    </xf>
    <xf numFmtId="0" fontId="28" fillId="64" borderId="40" xfId="0" applyFont="1" applyFill="1" applyBorder="1" applyAlignment="1">
      <alignment horizontal="left" vertical="center" wrapText="1"/>
    </xf>
    <xf numFmtId="0" fontId="28" fillId="64" borderId="0" xfId="0" applyFont="1" applyFill="1" applyBorder="1" applyAlignment="1">
      <alignment horizontal="left" vertical="center" wrapText="1"/>
    </xf>
    <xf numFmtId="0" fontId="37" fillId="65" borderId="0" xfId="0" applyFont="1" applyFill="1" applyBorder="1" applyAlignment="1">
      <alignment horizontal="left" vertical="center" wrapText="1"/>
    </xf>
    <xf numFmtId="0" fontId="28" fillId="49" borderId="16" xfId="0" applyFont="1" applyFill="1" applyBorder="1" applyAlignment="1">
      <alignment horizontal="left" vertical="center" wrapText="1"/>
    </xf>
    <xf numFmtId="0" fontId="44" fillId="61" borderId="41" xfId="0" applyFont="1" applyFill="1" applyBorder="1" applyAlignment="1">
      <alignment horizontal="center" vertical="center"/>
    </xf>
    <xf numFmtId="0" fontId="44" fillId="0" borderId="24" xfId="0" applyFont="1" applyBorder="1" applyAlignment="1">
      <alignment horizontal="center" vertical="center"/>
    </xf>
    <xf numFmtId="0" fontId="7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0" xfId="0" applyFont="1" applyFill="1" applyBorder="1" applyAlignment="1">
      <alignment horizontal="left" vertical="center" wrapText="1"/>
    </xf>
    <xf numFmtId="0" fontId="79" fillId="0" borderId="0" xfId="0" applyFont="1" applyFill="1" applyBorder="1" applyAlignment="1">
      <alignment vertical="center" wrapText="1"/>
    </xf>
    <xf numFmtId="0" fontId="27" fillId="0" borderId="0" xfId="0" applyFont="1" applyFill="1" applyBorder="1" applyAlignment="1">
      <alignment vertical="top" wrapText="1"/>
    </xf>
    <xf numFmtId="0" fontId="39"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9" fillId="58" borderId="0" xfId="0" applyFont="1" applyFill="1" applyBorder="1" applyAlignment="1">
      <alignment horizontal="center" vertical="center"/>
    </xf>
    <xf numFmtId="0" fontId="27" fillId="58" borderId="0" xfId="0" applyFont="1" applyFill="1" applyBorder="1" applyAlignment="1">
      <alignment horizontal="center" vertical="center"/>
    </xf>
    <xf numFmtId="0" fontId="27" fillId="58" borderId="0" xfId="0" applyFont="1" applyFill="1" applyBorder="1" applyAlignment="1">
      <alignment horizontal="center" vertical="center" wrapText="1"/>
    </xf>
    <xf numFmtId="0" fontId="27" fillId="0" borderId="0" xfId="0" applyFont="1" applyFill="1" applyBorder="1" applyAlignment="1">
      <alignment vertical="center" wrapText="1"/>
    </xf>
    <xf numFmtId="0" fontId="76" fillId="0" borderId="0" xfId="0" applyFont="1" applyFill="1" applyBorder="1" applyAlignment="1">
      <alignment vertical="center" wrapText="1"/>
    </xf>
    <xf numFmtId="0" fontId="27" fillId="72" borderId="0" xfId="0" applyFont="1" applyFill="1" applyBorder="1"/>
    <xf numFmtId="0" fontId="27" fillId="73" borderId="0" xfId="0" applyFont="1" applyFill="1" applyBorder="1"/>
    <xf numFmtId="0" fontId="39" fillId="0" borderId="0" xfId="0" applyFont="1" applyFill="1" applyBorder="1" applyAlignment="1">
      <alignment horizontal="center" vertical="center"/>
    </xf>
    <xf numFmtId="0" fontId="27" fillId="58" borderId="0" xfId="0" applyFont="1" applyFill="1" applyBorder="1"/>
    <xf numFmtId="0" fontId="39"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80" fillId="0" borderId="0" xfId="0" applyFont="1" applyFill="1" applyBorder="1" applyAlignment="1">
      <alignment horizontal="left" vertical="center" wrapText="1"/>
    </xf>
    <xf numFmtId="0" fontId="0" fillId="58" borderId="0" xfId="0" applyFill="1" applyBorder="1" applyAlignment="1">
      <alignment horizontal="center" vertical="center"/>
    </xf>
    <xf numFmtId="0" fontId="27" fillId="0" borderId="41" xfId="0" applyFont="1" applyFill="1" applyBorder="1" applyAlignment="1">
      <alignment horizontal="center" vertical="center"/>
    </xf>
    <xf numFmtId="17" fontId="28" fillId="49" borderId="40" xfId="0" applyNumberFormat="1" applyFont="1" applyFill="1" applyBorder="1" applyAlignment="1">
      <alignment horizontal="center" vertical="center" textRotation="90" wrapText="1"/>
    </xf>
    <xf numFmtId="0" fontId="30" fillId="0" borderId="0" xfId="0" applyFont="1" applyFill="1" applyBorder="1"/>
    <xf numFmtId="0" fontId="44" fillId="58" borderId="24" xfId="0" applyFont="1" applyFill="1" applyBorder="1" applyAlignment="1">
      <alignment horizontal="center" vertical="center" wrapText="1"/>
    </xf>
    <xf numFmtId="0" fontId="37" fillId="71" borderId="40" xfId="0" applyFont="1" applyFill="1" applyBorder="1" applyAlignment="1">
      <alignment horizontal="center" vertical="center" wrapText="1"/>
    </xf>
    <xf numFmtId="0" fontId="39" fillId="7" borderId="0" xfId="0" applyFont="1" applyFill="1" applyBorder="1" applyAlignment="1">
      <alignment horizontal="center" vertical="center"/>
    </xf>
    <xf numFmtId="0" fontId="39" fillId="7" borderId="0" xfId="0" applyFont="1" applyFill="1" applyBorder="1"/>
    <xf numFmtId="0" fontId="80" fillId="0" borderId="0" xfId="0" applyFont="1" applyFill="1" applyBorder="1" applyAlignment="1">
      <alignment horizontal="center" vertical="center" wrapText="1"/>
    </xf>
    <xf numFmtId="0" fontId="80" fillId="0" borderId="0" xfId="0" applyFont="1" applyFill="1" applyBorder="1" applyAlignment="1">
      <alignment vertical="center" wrapText="1"/>
    </xf>
    <xf numFmtId="0" fontId="27" fillId="0" borderId="49" xfId="0" applyFont="1" applyFill="1" applyBorder="1" applyAlignment="1"/>
    <xf numFmtId="0" fontId="29" fillId="56" borderId="5" xfId="0" applyFont="1" applyFill="1" applyBorder="1" applyAlignment="1">
      <alignment horizontal="center" vertical="center" wrapText="1"/>
    </xf>
    <xf numFmtId="0" fontId="84" fillId="0" borderId="0" xfId="0" applyFont="1" applyFill="1" applyBorder="1"/>
    <xf numFmtId="0" fontId="81" fillId="0" borderId="0" xfId="0" applyFont="1" applyFill="1" applyBorder="1" applyAlignment="1">
      <alignment horizontal="left" vertical="center" wrapText="1"/>
    </xf>
    <xf numFmtId="0" fontId="81" fillId="0" borderId="0" xfId="0" applyFont="1" applyFill="1" applyBorder="1" applyAlignment="1">
      <alignment horizontal="center" vertical="center" wrapText="1"/>
    </xf>
    <xf numFmtId="0" fontId="81" fillId="0" borderId="0" xfId="0" applyFont="1" applyFill="1" applyBorder="1" applyAlignment="1">
      <alignment vertical="center" wrapText="1"/>
    </xf>
    <xf numFmtId="0" fontId="27" fillId="67" borderId="0" xfId="0" applyFont="1" applyFill="1" applyBorder="1"/>
    <xf numFmtId="0" fontId="27" fillId="74" borderId="0" xfId="0" applyFont="1" applyFill="1" applyBorder="1"/>
    <xf numFmtId="0" fontId="39" fillId="0" borderId="0" xfId="0" applyFont="1" applyFill="1" applyBorder="1" applyAlignment="1">
      <alignment horizontal="left" vertical="top" wrapText="1"/>
    </xf>
    <xf numFmtId="0" fontId="62" fillId="0" borderId="0" xfId="0" applyFont="1" applyFill="1" applyBorder="1" applyAlignment="1">
      <alignment wrapText="1"/>
    </xf>
    <xf numFmtId="0" fontId="30" fillId="0" borderId="0" xfId="0" applyFont="1" applyFill="1" applyBorder="1" applyAlignment="1">
      <alignment vertical="center" wrapText="1"/>
    </xf>
    <xf numFmtId="0" fontId="62" fillId="0" borderId="0" xfId="0" applyFont="1" applyFill="1" applyBorder="1" applyAlignment="1">
      <alignment horizontal="center" vertical="center" wrapText="1"/>
    </xf>
    <xf numFmtId="0" fontId="44" fillId="75" borderId="41" xfId="0" applyFont="1" applyFill="1" applyBorder="1" applyAlignment="1">
      <alignment horizontal="center" vertical="center"/>
    </xf>
    <xf numFmtId="0" fontId="64" fillId="74" borderId="51" xfId="0" applyFont="1" applyFill="1" applyBorder="1" applyAlignment="1">
      <alignment horizontal="center" vertical="center"/>
    </xf>
    <xf numFmtId="0" fontId="39" fillId="7" borderId="0" xfId="0" applyFont="1" applyFill="1" applyBorder="1" applyAlignment="1">
      <alignment horizontal="center" vertical="center" wrapText="1"/>
    </xf>
    <xf numFmtId="0" fontId="27" fillId="67" borderId="0" xfId="0" applyFont="1" applyFill="1" applyBorder="1" applyAlignment="1">
      <alignment horizontal="center"/>
    </xf>
    <xf numFmtId="0" fontId="27" fillId="67" borderId="0" xfId="0" applyFont="1" applyFill="1" applyBorder="1" applyAlignment="1">
      <alignment horizontal="center" vertical="center"/>
    </xf>
    <xf numFmtId="0" fontId="6" fillId="76" borderId="41" xfId="0" applyFont="1" applyFill="1" applyBorder="1" applyAlignment="1">
      <alignment horizontal="center" vertical="center"/>
    </xf>
    <xf numFmtId="0" fontId="30"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86" fillId="0" borderId="0" xfId="0" applyFont="1" applyFill="1" applyBorder="1"/>
    <xf numFmtId="0" fontId="0" fillId="0" borderId="0" xfId="0" applyFill="1" applyBorder="1" applyAlignment="1">
      <alignment wrapText="1"/>
    </xf>
    <xf numFmtId="9" fontId="27" fillId="74" borderId="0" xfId="0" applyNumberFormat="1" applyFont="1" applyFill="1" applyBorder="1"/>
    <xf numFmtId="0" fontId="27" fillId="0" borderId="0" xfId="0" applyNumberFormat="1" applyFont="1" applyFill="1" applyBorder="1"/>
    <xf numFmtId="0" fontId="79" fillId="68" borderId="0" xfId="0" applyFont="1" applyFill="1" applyBorder="1" applyAlignment="1">
      <alignment horizontal="center" vertical="center" wrapText="1"/>
    </xf>
    <xf numFmtId="0" fontId="79" fillId="68" borderId="0" xfId="0" applyFont="1" applyFill="1" applyBorder="1" applyAlignment="1">
      <alignment horizontal="left" vertical="center" wrapText="1"/>
    </xf>
    <xf numFmtId="0" fontId="79" fillId="68" borderId="0" xfId="0" applyFont="1" applyFill="1" applyBorder="1" applyAlignment="1">
      <alignment vertical="center" wrapText="1"/>
    </xf>
    <xf numFmtId="0" fontId="39" fillId="0" borderId="0" xfId="0" applyFont="1" applyFill="1" applyBorder="1" applyAlignment="1">
      <alignment horizontal="left" vertical="center"/>
    </xf>
    <xf numFmtId="0" fontId="86" fillId="0" borderId="0" xfId="0" applyFont="1" applyFill="1" applyBorder="1" applyAlignment="1">
      <alignment horizontal="center" vertical="center"/>
    </xf>
    <xf numFmtId="0" fontId="86" fillId="0" borderId="0" xfId="0" applyNumberFormat="1" applyFont="1" applyFill="1" applyBorder="1"/>
    <xf numFmtId="0" fontId="86" fillId="7" borderId="0" xfId="0" applyFont="1" applyFill="1" applyBorder="1"/>
    <xf numFmtId="0" fontId="86" fillId="0" borderId="0" xfId="0" applyFont="1" applyFill="1" applyBorder="1" applyAlignment="1">
      <alignment wrapText="1"/>
    </xf>
    <xf numFmtId="0" fontId="76" fillId="0" borderId="0" xfId="0" applyFont="1" applyFill="1" applyBorder="1" applyAlignment="1">
      <alignment vertical="center"/>
    </xf>
    <xf numFmtId="17" fontId="28" fillId="77" borderId="40" xfId="0" applyNumberFormat="1" applyFont="1" applyFill="1" applyBorder="1" applyAlignment="1">
      <alignment horizontal="left" vertical="center" textRotation="90" wrapText="1"/>
    </xf>
    <xf numFmtId="17" fontId="28" fillId="77" borderId="0" xfId="0" applyNumberFormat="1" applyFont="1" applyFill="1" applyBorder="1" applyAlignment="1">
      <alignment horizontal="left" vertical="center" textRotation="90" wrapText="1"/>
    </xf>
    <xf numFmtId="0" fontId="28" fillId="77" borderId="23" xfId="0" applyFont="1" applyFill="1" applyBorder="1" applyAlignment="1">
      <alignment horizontal="left" vertical="center" wrapText="1"/>
    </xf>
    <xf numFmtId="0" fontId="27" fillId="67" borderId="51" xfId="0" applyFont="1" applyFill="1" applyBorder="1"/>
    <xf numFmtId="0" fontId="27" fillId="74" borderId="51" xfId="0" applyFont="1" applyFill="1" applyBorder="1" applyAlignment="1">
      <alignment vertical="center"/>
    </xf>
    <xf numFmtId="0" fontId="27" fillId="3" borderId="0" xfId="0" applyFont="1" applyFill="1" applyBorder="1"/>
    <xf numFmtId="0" fontId="85" fillId="0" borderId="0" xfId="0" applyFont="1" applyFill="1" applyBorder="1"/>
    <xf numFmtId="0" fontId="27" fillId="58" borderId="0" xfId="0" applyFont="1" applyFill="1" applyBorder="1" applyAlignment="1">
      <alignment wrapText="1"/>
    </xf>
    <xf numFmtId="0" fontId="30" fillId="3" borderId="0" xfId="0" applyFont="1" applyFill="1" applyBorder="1"/>
    <xf numFmtId="0" fontId="27" fillId="4" borderId="0" xfId="0" applyFont="1" applyFill="1" applyBorder="1"/>
    <xf numFmtId="0" fontId="30" fillId="73" borderId="0" xfId="0" applyFont="1" applyFill="1" applyBorder="1"/>
    <xf numFmtId="0" fontId="27" fillId="0" borderId="27" xfId="0" applyFont="1" applyFill="1" applyBorder="1" applyAlignment="1">
      <alignment wrapText="1"/>
    </xf>
    <xf numFmtId="0" fontId="27" fillId="0" borderId="11" xfId="0" applyFont="1" applyFill="1" applyBorder="1" applyAlignment="1">
      <alignment wrapText="1"/>
    </xf>
    <xf numFmtId="0" fontId="39" fillId="7" borderId="0" xfId="0" applyFont="1" applyFill="1" applyBorder="1" applyAlignment="1">
      <alignment wrapText="1"/>
    </xf>
    <xf numFmtId="0" fontId="48" fillId="54" borderId="15" xfId="0" applyFont="1" applyFill="1" applyBorder="1" applyAlignment="1">
      <alignment horizontal="center" vertical="center" wrapText="1"/>
    </xf>
    <xf numFmtId="0" fontId="82" fillId="0" borderId="0" xfId="0" applyFont="1" applyFill="1" applyBorder="1" applyAlignment="1">
      <alignment wrapText="1"/>
    </xf>
    <xf numFmtId="0" fontId="37" fillId="65" borderId="0" xfId="0" applyFont="1" applyFill="1" applyBorder="1" applyAlignment="1">
      <alignment horizontal="center" vertical="top" wrapText="1"/>
    </xf>
    <xf numFmtId="0" fontId="37" fillId="78" borderId="40" xfId="0" applyFont="1" applyFill="1" applyBorder="1" applyAlignment="1">
      <alignment horizontal="center" vertical="top" wrapText="1"/>
    </xf>
    <xf numFmtId="0" fontId="37" fillId="0" borderId="0" xfId="0" applyFont="1" applyFill="1" applyBorder="1" applyAlignment="1">
      <alignment wrapText="1"/>
    </xf>
    <xf numFmtId="0" fontId="27" fillId="53" borderId="0" xfId="0" applyFont="1" applyFill="1" applyBorder="1"/>
    <xf numFmtId="0" fontId="44" fillId="4" borderId="24" xfId="0" applyFont="1" applyFill="1" applyBorder="1" applyAlignment="1">
      <alignment horizontal="center" vertical="center"/>
    </xf>
    <xf numFmtId="0" fontId="48" fillId="55" borderId="0" xfId="0" applyFont="1" applyFill="1" applyBorder="1" applyAlignment="1">
      <alignment horizontal="center" wrapText="1"/>
    </xf>
    <xf numFmtId="3" fontId="27" fillId="0" borderId="0" xfId="0" applyNumberFormat="1" applyFont="1" applyFill="1" applyBorder="1"/>
    <xf numFmtId="2" fontId="27" fillId="0" borderId="0" xfId="0" applyNumberFormat="1" applyFont="1" applyFill="1" applyBorder="1"/>
    <xf numFmtId="0" fontId="38" fillId="55" borderId="49" xfId="0" applyFont="1" applyFill="1" applyBorder="1" applyAlignment="1">
      <alignment horizontal="center" wrapText="1"/>
    </xf>
    <xf numFmtId="0" fontId="77" fillId="79" borderId="40" xfId="0" applyFont="1" applyFill="1" applyBorder="1" applyAlignment="1">
      <alignment horizontal="center" vertical="top" wrapText="1"/>
    </xf>
    <xf numFmtId="0" fontId="86" fillId="0" borderId="0" xfId="0" applyFont="1" applyFill="1" applyBorder="1" applyAlignment="1">
      <alignment horizontal="center"/>
    </xf>
    <xf numFmtId="0" fontId="3" fillId="10" borderId="0" xfId="0" applyFont="1" applyFill="1" applyAlignment="1">
      <alignment wrapText="1"/>
    </xf>
    <xf numFmtId="0" fontId="3" fillId="0" borderId="0" xfId="0" applyFont="1" applyAlignment="1">
      <alignment wrapText="1"/>
    </xf>
    <xf numFmtId="3" fontId="11" fillId="0" borderId="0" xfId="0" applyNumberFormat="1" applyFont="1"/>
    <xf numFmtId="3" fontId="0" fillId="0" borderId="0" xfId="0" applyNumberFormat="1" applyFont="1"/>
    <xf numFmtId="4" fontId="0" fillId="0" borderId="0" xfId="0" applyNumberFormat="1" applyFont="1"/>
    <xf numFmtId="0" fontId="57" fillId="0" borderId="0" xfId="0" applyFont="1"/>
    <xf numFmtId="0" fontId="44" fillId="74" borderId="41" xfId="0" applyFont="1" applyFill="1" applyBorder="1" applyAlignment="1">
      <alignment horizontal="center" vertical="center"/>
    </xf>
    <xf numFmtId="0" fontId="75" fillId="0" borderId="0" xfId="0" applyFont="1"/>
    <xf numFmtId="17" fontId="28" fillId="49" borderId="0" xfId="0" applyNumberFormat="1" applyFont="1" applyFill="1" applyBorder="1" applyAlignment="1">
      <alignment horizontal="center" vertical="center" textRotation="90" wrapText="1"/>
    </xf>
    <xf numFmtId="0" fontId="28" fillId="77" borderId="0" xfId="0" applyFont="1" applyFill="1" applyBorder="1" applyAlignment="1">
      <alignment horizontal="left" vertical="center" wrapText="1"/>
    </xf>
    <xf numFmtId="0" fontId="37" fillId="3" borderId="0" xfId="0" applyFont="1" applyFill="1" applyBorder="1" applyAlignment="1">
      <alignment horizontal="center" vertical="top" wrapText="1"/>
    </xf>
    <xf numFmtId="17" fontId="28" fillId="77" borderId="51" xfId="0" applyNumberFormat="1" applyFont="1" applyFill="1" applyBorder="1" applyAlignment="1">
      <alignment horizontal="left" vertical="center" textRotation="90" wrapText="1"/>
    </xf>
    <xf numFmtId="0" fontId="75" fillId="0" borderId="51" xfId="0" applyFont="1" applyBorder="1"/>
    <xf numFmtId="0" fontId="89" fillId="0" borderId="50" xfId="0" applyFont="1" applyBorder="1"/>
    <xf numFmtId="0" fontId="89" fillId="0" borderId="51" xfId="0" applyFont="1" applyBorder="1"/>
    <xf numFmtId="0" fontId="89" fillId="0" borderId="55" xfId="0" applyFont="1" applyBorder="1"/>
    <xf numFmtId="0" fontId="89" fillId="0" borderId="14" xfId="0" applyFont="1" applyBorder="1"/>
    <xf numFmtId="0" fontId="89" fillId="0" borderId="16" xfId="0" applyFont="1" applyBorder="1"/>
    <xf numFmtId="0" fontId="90" fillId="0" borderId="0" xfId="0" applyFont="1" applyFill="1" applyBorder="1" applyAlignment="1">
      <alignment wrapText="1"/>
    </xf>
    <xf numFmtId="0" fontId="90" fillId="0" borderId="0" xfId="0" applyFont="1" applyFill="1" applyBorder="1"/>
    <xf numFmtId="0" fontId="92" fillId="0" borderId="0" xfId="0" applyFont="1" applyAlignment="1">
      <alignment wrapText="1"/>
    </xf>
    <xf numFmtId="0" fontId="92" fillId="0" borderId="0" xfId="0" applyFont="1"/>
    <xf numFmtId="0" fontId="37" fillId="53" borderId="60" xfId="0" applyFont="1" applyFill="1" applyBorder="1" applyAlignment="1">
      <alignment horizontal="center" vertical="top" wrapText="1"/>
    </xf>
    <xf numFmtId="0" fontId="44" fillId="0" borderId="24" xfId="0" applyFont="1" applyBorder="1" applyAlignment="1">
      <alignment horizontal="center" vertical="center" wrapText="1"/>
    </xf>
    <xf numFmtId="17" fontId="67" fillId="49" borderId="51" xfId="0" applyNumberFormat="1" applyFont="1" applyFill="1" applyBorder="1" applyAlignment="1">
      <alignment horizontal="center" vertical="center" textRotation="90" wrapText="1"/>
    </xf>
    <xf numFmtId="17" fontId="94" fillId="49" borderId="44" xfId="0" applyNumberFormat="1" applyFont="1" applyFill="1" applyBorder="1" applyAlignment="1">
      <alignment horizontal="left" vertical="center" textRotation="90" wrapText="1"/>
    </xf>
    <xf numFmtId="0" fontId="94" fillId="49" borderId="44" xfId="0" applyFont="1" applyFill="1" applyBorder="1" applyAlignment="1">
      <alignment horizontal="left" vertical="center" wrapText="1"/>
    </xf>
    <xf numFmtId="0" fontId="94" fillId="49" borderId="59" xfId="0" applyFont="1" applyFill="1" applyBorder="1" applyAlignment="1">
      <alignment horizontal="left" vertical="center" wrapText="1"/>
    </xf>
    <xf numFmtId="17" fontId="94" fillId="77" borderId="44" xfId="0" applyNumberFormat="1" applyFont="1" applyFill="1" applyBorder="1" applyAlignment="1">
      <alignment horizontal="left" vertical="center" textRotation="90" wrapText="1"/>
    </xf>
    <xf numFmtId="17" fontId="94" fillId="77" borderId="51" xfId="0" applyNumberFormat="1" applyFont="1" applyFill="1" applyBorder="1" applyAlignment="1">
      <alignment horizontal="left" vertical="center" textRotation="90" wrapText="1"/>
    </xf>
    <xf numFmtId="0" fontId="95" fillId="57" borderId="44" xfId="0" applyFont="1" applyFill="1" applyBorder="1" applyAlignment="1">
      <alignment horizontal="left" vertical="center" textRotation="90" wrapText="1"/>
    </xf>
    <xf numFmtId="0" fontId="96" fillId="79" borderId="44" xfId="0" applyFont="1" applyFill="1" applyBorder="1" applyAlignment="1">
      <alignment horizontal="center" vertical="center" textRotation="90" wrapText="1"/>
    </xf>
    <xf numFmtId="0" fontId="95" fillId="80" borderId="51" xfId="0" applyFont="1" applyFill="1" applyBorder="1" applyAlignment="1">
      <alignment horizontal="center" vertical="center" textRotation="90" wrapText="1"/>
    </xf>
    <xf numFmtId="0" fontId="95" fillId="7" borderId="44" xfId="0" applyFont="1" applyFill="1" applyBorder="1" applyAlignment="1">
      <alignment horizontal="center" vertical="center" textRotation="90" wrapText="1"/>
    </xf>
    <xf numFmtId="0" fontId="95" fillId="62" borderId="44" xfId="0" applyFont="1" applyFill="1" applyBorder="1" applyAlignment="1">
      <alignment horizontal="center" vertical="center" textRotation="90" wrapText="1"/>
    </xf>
    <xf numFmtId="0" fontId="97" fillId="0" borderId="0" xfId="0" applyFont="1"/>
    <xf numFmtId="0" fontId="97" fillId="0" borderId="44" xfId="0" applyFont="1" applyFill="1" applyBorder="1"/>
    <xf numFmtId="0" fontId="97" fillId="0" borderId="50" xfId="0" applyFont="1" applyBorder="1"/>
    <xf numFmtId="17" fontId="94" fillId="49" borderId="44" xfId="0" applyNumberFormat="1" applyFont="1" applyFill="1" applyBorder="1" applyAlignment="1">
      <alignment horizontal="right" vertical="center" textRotation="90" wrapText="1"/>
    </xf>
    <xf numFmtId="0" fontId="0" fillId="0" borderId="0" xfId="0" applyAlignment="1">
      <alignment horizontal="right"/>
    </xf>
    <xf numFmtId="0" fontId="98" fillId="0" borderId="51" xfId="0" applyFont="1" applyBorder="1"/>
    <xf numFmtId="0" fontId="99" fillId="0" borderId="51" xfId="0" applyFont="1" applyBorder="1" applyAlignment="1">
      <alignment horizontal="right"/>
    </xf>
    <xf numFmtId="0" fontId="100" fillId="0" borderId="51" xfId="0" applyFont="1" applyBorder="1"/>
    <xf numFmtId="0" fontId="98" fillId="0" borderId="51" xfId="0" applyFont="1" applyFill="1" applyBorder="1"/>
    <xf numFmtId="0" fontId="98" fillId="0" borderId="0" xfId="0" applyFont="1"/>
    <xf numFmtId="0" fontId="100" fillId="0" borderId="51" xfId="0" applyFont="1" applyBorder="1" applyAlignment="1">
      <alignment horizontal="right"/>
    </xf>
    <xf numFmtId="0" fontId="98" fillId="2" borderId="51" xfId="0" applyFont="1" applyFill="1" applyBorder="1"/>
    <xf numFmtId="0" fontId="95" fillId="4" borderId="51" xfId="0" applyFont="1" applyFill="1" applyBorder="1" applyAlignment="1">
      <alignment horizontal="center" vertical="center" textRotation="90" wrapText="1"/>
    </xf>
    <xf numFmtId="0" fontId="101" fillId="4" borderId="51" xfId="0" applyFont="1" applyFill="1" applyBorder="1"/>
    <xf numFmtId="0" fontId="102" fillId="0" borderId="51" xfId="0" applyFont="1" applyBorder="1"/>
    <xf numFmtId="0" fontId="58" fillId="0" borderId="51" xfId="0" applyFont="1" applyBorder="1"/>
    <xf numFmtId="0" fontId="103" fillId="0" borderId="51" xfId="0" applyFont="1" applyBorder="1"/>
    <xf numFmtId="3" fontId="27" fillId="0" borderId="0" xfId="0" applyNumberFormat="1" applyFont="1" applyFill="1" applyBorder="1" applyAlignment="1">
      <alignment wrapText="1"/>
    </xf>
    <xf numFmtId="3" fontId="27" fillId="0" borderId="0" xfId="0" applyNumberFormat="1" applyFont="1" applyFill="1" applyBorder="1" applyAlignment="1">
      <alignment horizontal="left" wrapText="1"/>
    </xf>
    <xf numFmtId="0" fontId="104" fillId="0" borderId="0" xfId="0" applyFont="1" applyFill="1" applyAlignment="1">
      <alignment wrapText="1"/>
    </xf>
    <xf numFmtId="0" fontId="104" fillId="0" borderId="0" xfId="0" applyFont="1" applyFill="1" applyBorder="1" applyAlignment="1">
      <alignment wrapText="1"/>
    </xf>
    <xf numFmtId="0" fontId="0" fillId="0" borderId="0" xfId="0"/>
    <xf numFmtId="0" fontId="27" fillId="0" borderId="0" xfId="0" applyFont="1" applyFill="1" applyBorder="1" applyAlignment="1">
      <alignment wrapText="1"/>
    </xf>
    <xf numFmtId="0" fontId="0" fillId="0" borderId="0" xfId="0"/>
    <xf numFmtId="0" fontId="27" fillId="0" borderId="0" xfId="0" applyFont="1" applyFill="1" applyBorder="1" applyAlignment="1">
      <alignment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top" wrapText="1"/>
    </xf>
    <xf numFmtId="0" fontId="86" fillId="7" borderId="0" xfId="0"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horizontal="center" vertical="center" wrapText="1"/>
    </xf>
    <xf numFmtId="0" fontId="27" fillId="0" borderId="0" xfId="0"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wrapText="1"/>
    </xf>
    <xf numFmtId="0" fontId="37" fillId="56" borderId="40" xfId="0" applyFont="1" applyFill="1" applyBorder="1" applyAlignment="1">
      <alignment horizontal="center" vertical="top" wrapText="1"/>
    </xf>
    <xf numFmtId="0" fontId="27" fillId="4" borderId="0" xfId="0" applyFont="1" applyFill="1" applyBorder="1" applyAlignment="1">
      <alignment wrapText="1"/>
    </xf>
    <xf numFmtId="0" fontId="64" fillId="0" borderId="71" xfId="0" applyFont="1" applyBorder="1" applyAlignment="1">
      <alignment horizontal="center" vertical="center"/>
    </xf>
    <xf numFmtId="0" fontId="27" fillId="3" borderId="0" xfId="0" applyFont="1" applyFill="1" applyBorder="1" applyAlignment="1">
      <alignment wrapText="1"/>
    </xf>
    <xf numFmtId="0" fontId="27" fillId="3" borderId="0" xfId="0" applyFont="1" applyFill="1" applyBorder="1" applyAlignment="1">
      <alignment vertical="top" wrapText="1"/>
    </xf>
    <xf numFmtId="0" fontId="27" fillId="3" borderId="0" xfId="0" applyFont="1" applyFill="1" applyBorder="1" applyAlignment="1">
      <alignment vertical="center" wrapText="1"/>
    </xf>
    <xf numFmtId="0" fontId="27" fillId="0" borderId="0" xfId="0" applyFont="1" applyFill="1" applyBorder="1" applyAlignment="1">
      <alignment horizontal="left" vertical="top" wrapText="1"/>
    </xf>
    <xf numFmtId="0" fontId="105" fillId="0" borderId="0" xfId="0" applyFont="1" applyAlignment="1">
      <alignment vertical="center" wrapText="1"/>
    </xf>
    <xf numFmtId="0" fontId="27" fillId="0" borderId="0" xfId="0" applyFont="1" applyAlignment="1">
      <alignment horizontal="center" vertical="top" wrapText="1"/>
    </xf>
    <xf numFmtId="0" fontId="84" fillId="0" borderId="0" xfId="0" applyFont="1" applyFill="1" applyBorder="1" applyAlignment="1">
      <alignment wrapText="1"/>
    </xf>
    <xf numFmtId="0" fontId="106" fillId="81" borderId="41" xfId="0" applyFont="1" applyFill="1" applyBorder="1" applyAlignment="1" applyProtection="1">
      <alignment horizontal="center" vertical="center"/>
      <protection locked="0"/>
    </xf>
    <xf numFmtId="0" fontId="107" fillId="0" borderId="0" xfId="0" applyFont="1" applyFill="1" applyBorder="1" applyAlignment="1">
      <alignment vertical="center" wrapText="1"/>
    </xf>
    <xf numFmtId="0" fontId="108" fillId="0" borderId="0" xfId="0" applyFont="1" applyFill="1" applyBorder="1" applyAlignment="1">
      <alignment wrapText="1"/>
    </xf>
    <xf numFmtId="0" fontId="110" fillId="0" borderId="0" xfId="0" applyFont="1" applyFill="1" applyBorder="1" applyAlignment="1">
      <alignment wrapText="1"/>
    </xf>
    <xf numFmtId="0" fontId="108" fillId="0" borderId="0" xfId="0" applyFont="1" applyFill="1" applyBorder="1"/>
    <xf numFmtId="0" fontId="109" fillId="0" borderId="0" xfId="0" applyFont="1" applyFill="1" applyBorder="1" applyAlignment="1">
      <alignment horizontal="left"/>
    </xf>
    <xf numFmtId="0" fontId="27" fillId="74" borderId="0" xfId="0" applyFont="1" applyFill="1" applyBorder="1" applyAlignment="1">
      <alignment wrapText="1"/>
    </xf>
    <xf numFmtId="0" fontId="27" fillId="82" borderId="0" xfId="0" applyFont="1" applyFill="1" applyBorder="1" applyAlignment="1">
      <alignment wrapText="1"/>
    </xf>
    <xf numFmtId="0" fontId="27" fillId="3" borderId="0" xfId="0" applyFont="1" applyFill="1" applyBorder="1" applyAlignment="1">
      <alignment horizontal="center" vertical="center" wrapText="1"/>
    </xf>
    <xf numFmtId="0" fontId="109" fillId="0" borderId="0" xfId="0" applyFont="1" applyFill="1" applyBorder="1"/>
    <xf numFmtId="0" fontId="111" fillId="0" borderId="0" xfId="0" applyFont="1" applyFill="1" applyBorder="1" applyAlignment="1">
      <alignment wrapText="1"/>
    </xf>
    <xf numFmtId="0" fontId="27" fillId="0" borderId="0" xfId="0" applyFont="1" applyFill="1" applyBorder="1" applyAlignment="1">
      <alignment wrapText="1"/>
    </xf>
    <xf numFmtId="3" fontId="27" fillId="0" borderId="0" xfId="0" applyNumberFormat="1" applyFont="1" applyFill="1" applyBorder="1" applyAlignment="1">
      <alignment wrapText="1"/>
    </xf>
    <xf numFmtId="0" fontId="27" fillId="0" borderId="0" xfId="0" applyFont="1" applyFill="1" applyBorder="1" applyAlignment="1">
      <alignment wrapText="1"/>
    </xf>
    <xf numFmtId="3" fontId="27" fillId="0" borderId="0" xfId="0" applyNumberFormat="1" applyFont="1" applyFill="1" applyBorder="1" applyAlignment="1">
      <alignment wrapText="1"/>
    </xf>
    <xf numFmtId="0" fontId="113" fillId="0" borderId="0" xfId="0" applyFont="1" applyFill="1" applyBorder="1" applyAlignment="1">
      <alignment wrapText="1"/>
    </xf>
    <xf numFmtId="0" fontId="114" fillId="0" borderId="0" xfId="0" applyFont="1" applyFill="1" applyBorder="1" applyAlignment="1">
      <alignment wrapText="1"/>
    </xf>
    <xf numFmtId="0" fontId="44" fillId="0" borderId="0" xfId="0" applyFont="1" applyBorder="1" applyAlignment="1">
      <alignment horizontal="center" vertical="center"/>
    </xf>
    <xf numFmtId="0" fontId="84" fillId="72" borderId="0" xfId="0" applyFont="1" applyFill="1" applyBorder="1"/>
    <xf numFmtId="0" fontId="27" fillId="4" borderId="0" xfId="0" applyFont="1" applyFill="1" applyBorder="1" applyAlignment="1">
      <alignment vertical="center" wrapText="1"/>
    </xf>
    <xf numFmtId="0" fontId="27" fillId="72" borderId="0" xfId="0" applyFont="1" applyFill="1" applyBorder="1" applyAlignment="1">
      <alignment wrapText="1"/>
    </xf>
    <xf numFmtId="0" fontId="44" fillId="83" borderId="41" xfId="0" applyFont="1" applyFill="1" applyBorder="1" applyAlignment="1">
      <alignment horizontal="center" vertical="center"/>
    </xf>
    <xf numFmtId="0" fontId="44" fillId="84" borderId="41" xfId="0" applyFont="1" applyFill="1" applyBorder="1" applyAlignment="1">
      <alignment horizontal="center" vertical="center"/>
    </xf>
    <xf numFmtId="0" fontId="27" fillId="85" borderId="0" xfId="0" applyFont="1" applyFill="1" applyBorder="1" applyAlignment="1">
      <alignment wrapText="1"/>
    </xf>
    <xf numFmtId="0" fontId="0" fillId="0" borderId="51" xfId="0" applyBorder="1" applyAlignment="1">
      <alignment horizontal="left" vertical="center"/>
    </xf>
    <xf numFmtId="0" fontId="27" fillId="74" borderId="0" xfId="0" applyFont="1" applyFill="1" applyBorder="1" applyAlignment="1">
      <alignment horizontal="left" vertical="center"/>
    </xf>
    <xf numFmtId="0" fontId="44" fillId="61" borderId="41" xfId="0" applyFont="1" applyFill="1" applyBorder="1" applyAlignment="1">
      <alignment horizontal="left" vertical="center"/>
    </xf>
    <xf numFmtId="0" fontId="0" fillId="0" borderId="71" xfId="0" applyBorder="1" applyAlignment="1">
      <alignment vertical="top" wrapText="1"/>
    </xf>
    <xf numFmtId="0" fontId="0" fillId="0" borderId="71" xfId="0" quotePrefix="1" applyBorder="1" applyAlignment="1">
      <alignment vertical="top" wrapText="1"/>
    </xf>
    <xf numFmtId="0" fontId="44" fillId="0" borderId="0" xfId="0" applyFont="1" applyAlignment="1">
      <alignment vertical="center" wrapText="1"/>
    </xf>
    <xf numFmtId="0" fontId="27" fillId="7" borderId="71" xfId="0" applyFont="1" applyFill="1" applyBorder="1" applyAlignment="1">
      <alignment wrapText="1"/>
    </xf>
    <xf numFmtId="0" fontId="48" fillId="7" borderId="71" xfId="0" applyFont="1" applyFill="1" applyBorder="1" applyAlignment="1">
      <alignment wrapText="1"/>
    </xf>
    <xf numFmtId="0" fontId="37" fillId="8" borderId="40" xfId="0" applyFont="1" applyFill="1" applyBorder="1" applyAlignment="1">
      <alignment horizontal="center" vertical="top" wrapText="1"/>
    </xf>
    <xf numFmtId="0" fontId="27" fillId="0" borderId="0" xfId="0" quotePrefix="1" applyFont="1" applyFill="1" applyBorder="1"/>
    <xf numFmtId="0" fontId="34" fillId="0" borderId="0" xfId="0" applyFont="1" applyFill="1" applyBorder="1" applyAlignment="1">
      <alignment wrapText="1"/>
    </xf>
    <xf numFmtId="0" fontId="116" fillId="0" borderId="0" xfId="0" applyFont="1" applyFill="1" applyBorder="1" applyAlignment="1">
      <alignment horizontal="center"/>
    </xf>
    <xf numFmtId="0" fontId="27" fillId="0" borderId="71" xfId="0" applyFont="1" applyFill="1" applyBorder="1"/>
    <xf numFmtId="0" fontId="0" fillId="0" borderId="71" xfId="0" applyBorder="1"/>
    <xf numFmtId="0" fontId="117" fillId="0" borderId="0" xfId="0" applyFont="1" applyFill="1" applyBorder="1"/>
    <xf numFmtId="0" fontId="83" fillId="0" borderId="0" xfId="0" applyFont="1"/>
    <xf numFmtId="0" fontId="118" fillId="0" borderId="0" xfId="0" applyFont="1" applyFill="1" applyBorder="1"/>
    <xf numFmtId="0" fontId="35" fillId="0" borderId="0" xfId="0" applyFont="1" applyFill="1" applyBorder="1"/>
    <xf numFmtId="0" fontId="37" fillId="56" borderId="113" xfId="0" applyFont="1" applyFill="1" applyBorder="1" applyAlignment="1">
      <alignment horizontal="center" vertical="top" wrapText="1"/>
    </xf>
    <xf numFmtId="0" fontId="37" fillId="65" borderId="114" xfId="0" applyFont="1" applyFill="1" applyBorder="1" applyAlignment="1">
      <alignment horizontal="left" vertical="center" wrapText="1"/>
    </xf>
    <xf numFmtId="0" fontId="37" fillId="78" borderId="115" xfId="0" applyFont="1" applyFill="1" applyBorder="1" applyAlignment="1">
      <alignment horizontal="center" vertical="top" wrapText="1"/>
    </xf>
    <xf numFmtId="0" fontId="119" fillId="58" borderId="51" xfId="0" applyFont="1" applyFill="1" applyBorder="1"/>
    <xf numFmtId="0" fontId="121" fillId="0" borderId="51" xfId="0" applyFont="1" applyFill="1" applyBorder="1"/>
    <xf numFmtId="0" fontId="120" fillId="67" borderId="51" xfId="0" applyFont="1" applyFill="1" applyBorder="1"/>
    <xf numFmtId="0" fontId="122" fillId="4" borderId="51" xfId="0" applyFont="1" applyFill="1" applyBorder="1"/>
    <xf numFmtId="0" fontId="98" fillId="58" borderId="51" xfId="0" applyFont="1" applyFill="1" applyBorder="1"/>
    <xf numFmtId="0" fontId="95" fillId="86" borderId="44" xfId="0" applyFont="1" applyFill="1" applyBorder="1" applyAlignment="1">
      <alignment horizontal="left" vertical="center" textRotation="90" wrapText="1"/>
    </xf>
    <xf numFmtId="0" fontId="125" fillId="0" borderId="58" xfId="0" applyFont="1" applyFill="1" applyBorder="1" applyAlignment="1">
      <alignment vertical="center"/>
    </xf>
    <xf numFmtId="0" fontId="126" fillId="0" borderId="58" xfId="0" applyFont="1" applyFill="1" applyBorder="1" applyAlignment="1">
      <alignment horizontal="left" vertical="center" wrapText="1"/>
    </xf>
    <xf numFmtId="0" fontId="126" fillId="0" borderId="58" xfId="0" applyFont="1" applyFill="1" applyBorder="1" applyAlignment="1">
      <alignment horizontal="center" vertical="center" wrapText="1"/>
    </xf>
    <xf numFmtId="0" fontId="127" fillId="0" borderId="58" xfId="0" applyFont="1" applyFill="1" applyBorder="1" applyAlignment="1">
      <alignment horizontal="center" vertical="center" wrapText="1"/>
    </xf>
    <xf numFmtId="0" fontId="127" fillId="0" borderId="58" xfId="0" applyFont="1" applyFill="1" applyBorder="1" applyAlignment="1">
      <alignment horizontal="left" vertical="center" wrapText="1"/>
    </xf>
    <xf numFmtId="0" fontId="125" fillId="0" borderId="58" xfId="0" applyFont="1" applyFill="1" applyBorder="1" applyAlignment="1">
      <alignment horizontal="right" vertical="top"/>
    </xf>
    <xf numFmtId="0" fontId="128" fillId="0" borderId="58" xfId="0" applyFont="1" applyFill="1" applyBorder="1" applyAlignment="1">
      <alignment horizontal="right" vertical="top" wrapText="1"/>
    </xf>
    <xf numFmtId="0" fontId="125" fillId="0" borderId="58" xfId="0" applyFont="1" applyFill="1" applyBorder="1" applyAlignment="1">
      <alignment horizontal="right" vertical="top" wrapText="1"/>
    </xf>
    <xf numFmtId="0" fontId="128" fillId="0" borderId="58" xfId="0" applyFont="1" applyFill="1" applyBorder="1" applyAlignment="1">
      <alignment horizontal="right" vertical="top"/>
    </xf>
    <xf numFmtId="17" fontId="66" fillId="49" borderId="60" xfId="0" applyNumberFormat="1" applyFont="1" applyFill="1" applyBorder="1" applyAlignment="1">
      <alignment horizontal="center" vertical="center" textRotation="90" wrapText="1"/>
    </xf>
    <xf numFmtId="0" fontId="66" fillId="49" borderId="61" xfId="0" applyFont="1" applyFill="1" applyBorder="1" applyAlignment="1">
      <alignment horizontal="left" vertical="center" wrapText="1"/>
    </xf>
    <xf numFmtId="0" fontId="66" fillId="49" borderId="62" xfId="0" applyFont="1" applyFill="1" applyBorder="1" applyAlignment="1">
      <alignment horizontal="left" vertical="center" wrapText="1"/>
    </xf>
    <xf numFmtId="17" fontId="66" fillId="49" borderId="60" xfId="0" applyNumberFormat="1" applyFont="1" applyFill="1" applyBorder="1" applyAlignment="1">
      <alignment horizontal="left" vertical="center" textRotation="90" wrapText="1"/>
    </xf>
    <xf numFmtId="17" fontId="66" fillId="77" borderId="60" xfId="0" applyNumberFormat="1" applyFont="1" applyFill="1" applyBorder="1" applyAlignment="1">
      <alignment horizontal="left" vertical="center" textRotation="90" wrapText="1"/>
    </xf>
    <xf numFmtId="17" fontId="66" fillId="77" borderId="63" xfId="0" applyNumberFormat="1" applyFont="1" applyFill="1" applyBorder="1" applyAlignment="1">
      <alignment horizontal="left" vertical="center" textRotation="90" wrapText="1"/>
    </xf>
    <xf numFmtId="0" fontId="132" fillId="55" borderId="40" xfId="0" applyFont="1" applyFill="1" applyBorder="1" applyAlignment="1">
      <alignment horizontal="center" vertical="top" wrapText="1"/>
    </xf>
    <xf numFmtId="0" fontId="103" fillId="0" borderId="51" xfId="0" applyFont="1" applyBorder="1" applyAlignment="1">
      <alignment wrapText="1"/>
    </xf>
    <xf numFmtId="0" fontId="133" fillId="65" borderId="59" xfId="0" applyFont="1" applyFill="1" applyBorder="1" applyAlignment="1">
      <alignment horizontal="center" vertical="center" wrapText="1"/>
    </xf>
    <xf numFmtId="1" fontId="0" fillId="0" borderId="0" xfId="0" applyNumberFormat="1"/>
    <xf numFmtId="165" fontId="0" fillId="0" borderId="0" xfId="90" applyNumberFormat="1" applyFont="1"/>
    <xf numFmtId="10" fontId="0" fillId="0" borderId="0" xfId="90" applyNumberFormat="1" applyFont="1"/>
    <xf numFmtId="0" fontId="135" fillId="0" borderId="71" xfId="0" applyFont="1" applyBorder="1"/>
    <xf numFmtId="0" fontId="134" fillId="0" borderId="51" xfId="0" applyFont="1" applyBorder="1"/>
    <xf numFmtId="0" fontId="136" fillId="0" borderId="51" xfId="0" applyFont="1" applyBorder="1"/>
    <xf numFmtId="0" fontId="137" fillId="0" borderId="51" xfId="0" applyFont="1" applyBorder="1"/>
    <xf numFmtId="0" fontId="138" fillId="0" borderId="51" xfId="0" applyFont="1" applyBorder="1"/>
    <xf numFmtId="0" fontId="0" fillId="0" borderId="11" xfId="0" applyBorder="1"/>
    <xf numFmtId="0" fontId="78" fillId="0" borderId="58" xfId="0" applyFont="1" applyFill="1" applyBorder="1" applyAlignment="1">
      <alignment horizontal="left" vertical="center" wrapText="1"/>
    </xf>
    <xf numFmtId="0" fontId="78" fillId="0" borderId="58" xfId="0" applyFont="1" applyFill="1" applyBorder="1" applyAlignment="1">
      <alignment horizontal="center" vertical="center" wrapText="1"/>
    </xf>
    <xf numFmtId="0" fontId="79" fillId="0" borderId="58" xfId="0" applyFont="1" applyFill="1" applyBorder="1" applyAlignment="1">
      <alignment horizontal="center" vertical="center" wrapText="1"/>
    </xf>
    <xf numFmtId="0" fontId="79" fillId="0" borderId="58" xfId="0" applyFont="1" applyFill="1" applyBorder="1" applyAlignment="1">
      <alignment horizontal="left" vertical="center" wrapText="1"/>
    </xf>
    <xf numFmtId="0" fontId="79" fillId="0" borderId="58" xfId="0" applyFont="1" applyFill="1" applyBorder="1" applyAlignment="1">
      <alignment vertical="center" wrapText="1"/>
    </xf>
    <xf numFmtId="3" fontId="27" fillId="0" borderId="58" xfId="0" applyNumberFormat="1" applyFont="1" applyFill="1" applyBorder="1"/>
    <xf numFmtId="0" fontId="0" fillId="0" borderId="0" xfId="0" applyFill="1"/>
    <xf numFmtId="0" fontId="78" fillId="10" borderId="58" xfId="0" applyFont="1" applyFill="1" applyBorder="1" applyAlignment="1">
      <alignment horizontal="left" vertical="center" wrapText="1"/>
    </xf>
    <xf numFmtId="0" fontId="78" fillId="10" borderId="58" xfId="0" applyFont="1" applyFill="1" applyBorder="1" applyAlignment="1">
      <alignment horizontal="center" vertical="center" wrapText="1"/>
    </xf>
    <xf numFmtId="0" fontId="79" fillId="10" borderId="58" xfId="0" applyFont="1" applyFill="1" applyBorder="1" applyAlignment="1">
      <alignment horizontal="center" vertical="center" wrapText="1"/>
    </xf>
    <xf numFmtId="0" fontId="79" fillId="10" borderId="58" xfId="0" applyFont="1" applyFill="1" applyBorder="1" applyAlignment="1">
      <alignment horizontal="left" vertical="center" wrapText="1"/>
    </xf>
    <xf numFmtId="0" fontId="79" fillId="10" borderId="58" xfId="0" applyFont="1" applyFill="1" applyBorder="1" applyAlignment="1">
      <alignment vertical="center" wrapText="1"/>
    </xf>
    <xf numFmtId="3" fontId="27" fillId="10" borderId="58" xfId="0" applyNumberFormat="1" applyFont="1" applyFill="1" applyBorder="1"/>
    <xf numFmtId="0" fontId="78" fillId="8" borderId="58" xfId="0" applyFont="1" applyFill="1" applyBorder="1" applyAlignment="1">
      <alignment horizontal="left" vertical="center" wrapText="1"/>
    </xf>
    <xf numFmtId="0" fontId="78" fillId="8" borderId="58" xfId="0" applyFont="1" applyFill="1" applyBorder="1" applyAlignment="1">
      <alignment horizontal="center" vertical="center" wrapText="1"/>
    </xf>
    <xf numFmtId="0" fontId="79" fillId="8" borderId="58" xfId="0" applyFont="1" applyFill="1" applyBorder="1" applyAlignment="1">
      <alignment horizontal="center" vertical="center" wrapText="1"/>
    </xf>
    <xf numFmtId="0" fontId="79" fillId="8" borderId="58" xfId="0" applyFont="1" applyFill="1" applyBorder="1" applyAlignment="1">
      <alignment horizontal="left" vertical="center" wrapText="1"/>
    </xf>
    <xf numFmtId="0" fontId="79" fillId="8" borderId="58" xfId="0" applyFont="1" applyFill="1" applyBorder="1" applyAlignment="1">
      <alignment vertical="center" wrapText="1"/>
    </xf>
    <xf numFmtId="3" fontId="27" fillId="8" borderId="58" xfId="0" applyNumberFormat="1" applyFont="1" applyFill="1" applyBorder="1"/>
    <xf numFmtId="3" fontId="27" fillId="8" borderId="58" xfId="0" applyNumberFormat="1" applyFont="1" applyFill="1" applyBorder="1" applyAlignment="1">
      <alignment horizontal="center"/>
    </xf>
    <xf numFmtId="0" fontId="132" fillId="79" borderId="120" xfId="0" applyFont="1" applyFill="1" applyBorder="1" applyAlignment="1">
      <alignment horizontal="center" vertical="top" wrapText="1"/>
    </xf>
    <xf numFmtId="0" fontId="27" fillId="0" borderId="66" xfId="0" applyFont="1" applyFill="1" applyBorder="1" applyAlignment="1">
      <alignment horizontal="center"/>
    </xf>
    <xf numFmtId="0" fontId="131" fillId="49" borderId="118" xfId="0" applyFont="1" applyFill="1" applyBorder="1" applyAlignment="1">
      <alignment horizontal="left" vertical="center" wrapText="1"/>
    </xf>
    <xf numFmtId="0" fontId="131" fillId="49" borderId="119" xfId="0" applyFont="1" applyFill="1" applyBorder="1" applyAlignment="1">
      <alignment horizontal="left" vertical="center" wrapText="1"/>
    </xf>
    <xf numFmtId="0" fontId="131" fillId="77" borderId="118" xfId="0" applyFont="1" applyFill="1" applyBorder="1" applyAlignment="1">
      <alignment horizontal="left" vertical="center" wrapText="1"/>
    </xf>
    <xf numFmtId="0" fontId="132" fillId="55" borderId="117" xfId="0" applyFont="1" applyFill="1" applyBorder="1" applyAlignment="1">
      <alignment horizontal="center" vertical="top" wrapText="1"/>
    </xf>
    <xf numFmtId="0" fontId="132" fillId="55" borderId="122" xfId="0" applyFont="1" applyFill="1" applyBorder="1" applyAlignment="1">
      <alignment horizontal="center" vertical="top" wrapText="1"/>
    </xf>
    <xf numFmtId="0" fontId="27" fillId="0" borderId="123" xfId="0" applyFont="1" applyFill="1" applyBorder="1"/>
    <xf numFmtId="0" fontId="27" fillId="0" borderId="124" xfId="0" applyFont="1" applyFill="1" applyBorder="1"/>
    <xf numFmtId="0" fontId="27" fillId="8" borderId="123" xfId="0" applyFont="1" applyFill="1" applyBorder="1"/>
    <xf numFmtId="0" fontId="27" fillId="8" borderId="124" xfId="0" applyFont="1" applyFill="1" applyBorder="1"/>
    <xf numFmtId="0" fontId="27" fillId="8" borderId="125" xfId="0" applyFont="1" applyFill="1" applyBorder="1"/>
    <xf numFmtId="0" fontId="78" fillId="8" borderId="126" xfId="0" applyFont="1" applyFill="1" applyBorder="1" applyAlignment="1">
      <alignment horizontal="left" vertical="center" wrapText="1"/>
    </xf>
    <xf numFmtId="0" fontId="78" fillId="8" borderId="126" xfId="0" applyFont="1" applyFill="1" applyBorder="1" applyAlignment="1">
      <alignment horizontal="center" vertical="center" wrapText="1"/>
    </xf>
    <xf numFmtId="0" fontId="79" fillId="8" borderId="126" xfId="0" applyFont="1" applyFill="1" applyBorder="1" applyAlignment="1">
      <alignment horizontal="center" vertical="center" wrapText="1"/>
    </xf>
    <xf numFmtId="0" fontId="79" fillId="8" borderId="126" xfId="0" applyFont="1" applyFill="1" applyBorder="1" applyAlignment="1">
      <alignment horizontal="left" vertical="center" wrapText="1"/>
    </xf>
    <xf numFmtId="0" fontId="79" fillId="8" borderId="126" xfId="0" applyFont="1" applyFill="1" applyBorder="1" applyAlignment="1">
      <alignment vertical="center" wrapText="1"/>
    </xf>
    <xf numFmtId="3" fontId="27" fillId="8" borderId="126" xfId="0" applyNumberFormat="1" applyFont="1" applyFill="1" applyBorder="1"/>
    <xf numFmtId="3" fontId="27" fillId="8" borderId="126" xfId="0" applyNumberFormat="1" applyFont="1" applyFill="1" applyBorder="1" applyAlignment="1">
      <alignment horizontal="center"/>
    </xf>
    <xf numFmtId="0" fontId="27" fillId="8" borderId="127" xfId="0" applyFont="1" applyFill="1" applyBorder="1"/>
    <xf numFmtId="0" fontId="80" fillId="8" borderId="58" xfId="0" applyFont="1" applyFill="1" applyBorder="1" applyAlignment="1">
      <alignment horizontal="left" vertical="center" wrapText="1"/>
    </xf>
    <xf numFmtId="0" fontId="27" fillId="70" borderId="123" xfId="0" applyFont="1" applyFill="1" applyBorder="1"/>
    <xf numFmtId="0" fontId="78" fillId="70" borderId="58" xfId="0" applyFont="1" applyFill="1" applyBorder="1" applyAlignment="1">
      <alignment horizontal="left" vertical="center" wrapText="1"/>
    </xf>
    <xf numFmtId="0" fontId="78" fillId="70" borderId="58" xfId="0" applyFont="1" applyFill="1" applyBorder="1" applyAlignment="1">
      <alignment horizontal="center" vertical="center" wrapText="1"/>
    </xf>
    <xf numFmtId="0" fontId="79" fillId="70" borderId="58" xfId="0" applyFont="1" applyFill="1" applyBorder="1" applyAlignment="1">
      <alignment horizontal="center" vertical="center" wrapText="1"/>
    </xf>
    <xf numFmtId="0" fontId="79" fillId="70" borderId="58" xfId="0" applyFont="1" applyFill="1" applyBorder="1" applyAlignment="1">
      <alignment horizontal="left" vertical="center" wrapText="1"/>
    </xf>
    <xf numFmtId="0" fontId="79" fillId="70" borderId="58" xfId="0" applyFont="1" applyFill="1" applyBorder="1" applyAlignment="1">
      <alignment vertical="center" wrapText="1"/>
    </xf>
    <xf numFmtId="3" fontId="27" fillId="70" borderId="58" xfId="0" applyNumberFormat="1" applyFont="1" applyFill="1" applyBorder="1"/>
    <xf numFmtId="0" fontId="27" fillId="70" borderId="124" xfId="0" applyFont="1" applyFill="1" applyBorder="1"/>
    <xf numFmtId="0" fontId="27" fillId="10" borderId="123" xfId="0" applyFont="1" applyFill="1" applyBorder="1"/>
    <xf numFmtId="3" fontId="27" fillId="10" borderId="58" xfId="0" applyNumberFormat="1" applyFont="1" applyFill="1" applyBorder="1" applyAlignment="1">
      <alignment horizontal="center"/>
    </xf>
    <xf numFmtId="0" fontId="27" fillId="10" borderId="124" xfId="0" applyFont="1" applyFill="1" applyBorder="1"/>
    <xf numFmtId="0" fontId="80" fillId="10" borderId="58" xfId="0" applyFont="1" applyFill="1" applyBorder="1" applyAlignment="1">
      <alignment horizontal="left" vertical="center" wrapText="1"/>
    </xf>
    <xf numFmtId="0" fontId="2" fillId="7" borderId="0" xfId="0" applyFont="1" applyFill="1"/>
    <xf numFmtId="0" fontId="27" fillId="4" borderId="0" xfId="0" applyFont="1" applyFill="1" applyBorder="1" applyAlignment="1">
      <alignment horizontal="center"/>
    </xf>
    <xf numFmtId="0" fontId="98" fillId="4" borderId="51" xfId="0" applyFont="1" applyFill="1" applyBorder="1"/>
    <xf numFmtId="0" fontId="123" fillId="7" borderId="0" xfId="0" applyFont="1" applyFill="1"/>
    <xf numFmtId="0" fontId="3" fillId="0" borderId="46" xfId="0" applyFont="1" applyBorder="1" applyAlignment="1">
      <alignment horizontal="left" vertical="center" wrapText="1"/>
    </xf>
    <xf numFmtId="0" fontId="0" fillId="0" borderId="0" xfId="0" applyBorder="1" applyAlignment="1">
      <alignment horizontal="center"/>
    </xf>
    <xf numFmtId="0" fontId="0" fillId="0" borderId="14" xfId="0" applyBorder="1" applyAlignment="1">
      <alignment horizontal="center" vertical="center" wrapText="1"/>
    </xf>
    <xf numFmtId="0" fontId="0" fillId="0" borderId="28" xfId="0" applyBorder="1" applyAlignment="1">
      <alignment horizontal="center" vertical="center" wrapText="1"/>
    </xf>
    <xf numFmtId="9" fontId="0" fillId="0" borderId="17" xfId="90" applyNumberFormat="1" applyFont="1" applyBorder="1" applyAlignment="1">
      <alignment horizontal="center" vertical="center" wrapText="1"/>
    </xf>
    <xf numFmtId="9" fontId="0" fillId="0" borderId="51" xfId="90" applyNumberFormat="1" applyFont="1" applyBorder="1" applyAlignment="1">
      <alignment horizontal="center" vertical="center" wrapText="1"/>
    </xf>
    <xf numFmtId="0" fontId="0" fillId="0" borderId="51" xfId="0" applyBorder="1" applyAlignment="1">
      <alignment horizontal="center"/>
    </xf>
    <xf numFmtId="0" fontId="67" fillId="49" borderId="56"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28" fillId="0" borderId="64" xfId="0" applyFont="1" applyFill="1" applyBorder="1" applyAlignment="1">
      <alignment horizontal="center" vertical="center" wrapText="1"/>
    </xf>
    <xf numFmtId="0" fontId="128" fillId="0" borderId="65" xfId="0" applyFont="1" applyFill="1" applyBorder="1" applyAlignment="1">
      <alignment horizontal="center" vertical="center" wrapText="1"/>
    </xf>
    <xf numFmtId="0" fontId="128" fillId="0" borderId="66"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116" fillId="8" borderId="44" xfId="0" applyFont="1" applyFill="1" applyBorder="1" applyAlignment="1">
      <alignment horizontal="left" vertical="top" wrapText="1"/>
    </xf>
    <xf numFmtId="0" fontId="116" fillId="8" borderId="49" xfId="0" applyFont="1" applyFill="1" applyBorder="1" applyAlignment="1">
      <alignment horizontal="left" vertical="top" wrapText="1"/>
    </xf>
    <xf numFmtId="0" fontId="116" fillId="8" borderId="50" xfId="0" applyFont="1" applyFill="1" applyBorder="1" applyAlignment="1">
      <alignment horizontal="left" vertical="top" wrapText="1"/>
    </xf>
    <xf numFmtId="0" fontId="71" fillId="0" borderId="49" xfId="0" applyFont="1" applyBorder="1" applyAlignment="1">
      <alignment horizontal="center" wrapText="1"/>
    </xf>
    <xf numFmtId="0" fontId="71" fillId="0" borderId="50" xfId="0" applyFont="1" applyBorder="1" applyAlignment="1">
      <alignment horizontal="center" wrapText="1"/>
    </xf>
    <xf numFmtId="17" fontId="28" fillId="49" borderId="10" xfId="0" applyNumberFormat="1" applyFont="1" applyFill="1" applyBorder="1" applyAlignment="1">
      <alignment horizontal="center" vertical="center" textRotation="90" wrapText="1"/>
    </xf>
    <xf numFmtId="17" fontId="28" fillId="49" borderId="121" xfId="0" applyNumberFormat="1" applyFont="1" applyFill="1" applyBorder="1" applyAlignment="1">
      <alignment horizontal="center" vertical="center" textRotation="90" wrapText="1"/>
    </xf>
    <xf numFmtId="0" fontId="131" fillId="49" borderId="11" xfId="0" applyFont="1" applyFill="1" applyBorder="1" applyAlignment="1">
      <alignment horizontal="center" vertical="center" wrapText="1"/>
    </xf>
    <xf numFmtId="0" fontId="131" fillId="49" borderId="116" xfId="0" applyFont="1" applyFill="1" applyBorder="1" applyAlignment="1">
      <alignment horizontal="center" vertical="center" wrapText="1"/>
    </xf>
    <xf numFmtId="17" fontId="28" fillId="49" borderId="11" xfId="0" applyNumberFormat="1" applyFont="1" applyFill="1" applyBorder="1" applyAlignment="1">
      <alignment horizontal="center" vertical="center" textRotation="90" wrapText="1"/>
    </xf>
    <xf numFmtId="17" fontId="28" fillId="49" borderId="116" xfId="0" applyNumberFormat="1" applyFont="1" applyFill="1" applyBorder="1" applyAlignment="1">
      <alignment horizontal="center" vertical="center" textRotation="90" wrapText="1"/>
    </xf>
    <xf numFmtId="17" fontId="131" fillId="49" borderId="11" xfId="0" applyNumberFormat="1" applyFont="1" applyFill="1" applyBorder="1" applyAlignment="1">
      <alignment horizontal="center" vertical="center" textRotation="90" wrapText="1"/>
    </xf>
    <xf numFmtId="17" fontId="131" fillId="49" borderId="116" xfId="0" applyNumberFormat="1" applyFont="1" applyFill="1" applyBorder="1" applyAlignment="1">
      <alignment horizontal="center" vertical="center" textRotation="90" wrapText="1"/>
    </xf>
    <xf numFmtId="17" fontId="131" fillId="77" borderId="11" xfId="0" applyNumberFormat="1" applyFont="1" applyFill="1" applyBorder="1" applyAlignment="1">
      <alignment horizontal="center" vertical="center" textRotation="90" wrapText="1"/>
    </xf>
    <xf numFmtId="17" fontId="131" fillId="77" borderId="116" xfId="0" applyNumberFormat="1" applyFont="1" applyFill="1" applyBorder="1" applyAlignment="1">
      <alignment horizontal="center" vertical="center" textRotation="90" wrapText="1"/>
    </xf>
    <xf numFmtId="0" fontId="38" fillId="55" borderId="30" xfId="0" applyFont="1" applyFill="1" applyBorder="1" applyAlignment="1">
      <alignment horizontal="center" wrapText="1"/>
    </xf>
    <xf numFmtId="0" fontId="38" fillId="55" borderId="27" xfId="0" applyFont="1" applyFill="1" applyBorder="1" applyAlignment="1">
      <alignment horizontal="center" wrapText="1"/>
    </xf>
    <xf numFmtId="0" fontId="38" fillId="55" borderId="28" xfId="0" applyFont="1" applyFill="1" applyBorder="1" applyAlignment="1">
      <alignment horizontal="center" wrapText="1"/>
    </xf>
    <xf numFmtId="0" fontId="27" fillId="7" borderId="30" xfId="0" applyFont="1" applyFill="1" applyBorder="1" applyAlignment="1">
      <alignment horizontal="center"/>
    </xf>
    <xf numFmtId="0" fontId="27" fillId="7" borderId="49" xfId="0" applyFont="1" applyFill="1" applyBorder="1" applyAlignment="1">
      <alignment horizontal="center"/>
    </xf>
    <xf numFmtId="0" fontId="27" fillId="7" borderId="28" xfId="0" applyFont="1" applyFill="1" applyBorder="1" applyAlignment="1">
      <alignment horizontal="center"/>
    </xf>
    <xf numFmtId="0" fontId="46" fillId="0" borderId="44" xfId="0" applyFont="1" applyFill="1" applyBorder="1" applyAlignment="1">
      <alignment horizontal="center" vertical="center"/>
    </xf>
    <xf numFmtId="0" fontId="46" fillId="0" borderId="49" xfId="0" applyFont="1" applyFill="1" applyBorder="1" applyAlignment="1">
      <alignment horizontal="center" vertical="center"/>
    </xf>
    <xf numFmtId="0" fontId="46" fillId="0" borderId="50" xfId="0" applyFont="1" applyFill="1" applyBorder="1" applyAlignment="1">
      <alignment horizontal="center" vertical="center"/>
    </xf>
    <xf numFmtId="0" fontId="47" fillId="5" borderId="44" xfId="0" applyFont="1" applyFill="1" applyBorder="1" applyAlignment="1">
      <alignment horizontal="center" vertical="center"/>
    </xf>
    <xf numFmtId="0" fontId="47" fillId="5" borderId="49" xfId="0" applyFont="1" applyFill="1" applyBorder="1" applyAlignment="1">
      <alignment horizontal="center" vertical="center"/>
    </xf>
    <xf numFmtId="0" fontId="47" fillId="5" borderId="50" xfId="0" applyFont="1" applyFill="1" applyBorder="1" applyAlignment="1">
      <alignment horizontal="center" vertical="center"/>
    </xf>
    <xf numFmtId="0" fontId="48" fillId="53" borderId="44" xfId="0" applyFont="1" applyFill="1" applyBorder="1" applyAlignment="1">
      <alignment horizontal="center" vertical="center"/>
    </xf>
    <xf numFmtId="0" fontId="48" fillId="53" borderId="49" xfId="0" applyFont="1" applyFill="1" applyBorder="1" applyAlignment="1">
      <alignment horizontal="center" vertical="center"/>
    </xf>
    <xf numFmtId="0" fontId="48" fillId="53" borderId="50"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50" xfId="0" applyFont="1" applyFill="1" applyBorder="1" applyAlignment="1">
      <alignment horizontal="center" vertical="center"/>
    </xf>
    <xf numFmtId="0" fontId="48" fillId="55" borderId="40" xfId="0" applyFont="1" applyFill="1" applyBorder="1" applyAlignment="1">
      <alignment horizontal="center" wrapText="1"/>
    </xf>
    <xf numFmtId="0" fontId="48" fillId="55" borderId="0" xfId="0" applyFont="1" applyFill="1" applyBorder="1" applyAlignment="1">
      <alignment horizontal="center" wrapText="1"/>
    </xf>
    <xf numFmtId="0" fontId="48" fillId="55" borderId="16" xfId="0" applyFont="1" applyFill="1" applyBorder="1" applyAlignment="1">
      <alignment horizontal="center" wrapText="1"/>
    </xf>
    <xf numFmtId="0" fontId="46" fillId="7" borderId="44" xfId="0" applyFont="1" applyFill="1" applyBorder="1" applyAlignment="1">
      <alignment horizontal="center" vertical="center" wrapText="1"/>
    </xf>
    <xf numFmtId="0" fontId="46" fillId="7" borderId="49" xfId="0" applyFont="1" applyFill="1" applyBorder="1" applyAlignment="1">
      <alignment horizontal="center" vertical="center" wrapText="1"/>
    </xf>
    <xf numFmtId="0" fontId="46" fillId="7" borderId="50" xfId="0" applyFont="1" applyFill="1" applyBorder="1" applyAlignment="1">
      <alignment horizontal="center" vertical="center" wrapText="1"/>
    </xf>
    <xf numFmtId="0" fontId="27" fillId="7" borderId="30" xfId="0" applyFont="1" applyFill="1" applyBorder="1" applyAlignment="1">
      <alignment horizontal="center" wrapText="1"/>
    </xf>
    <xf numFmtId="0" fontId="27" fillId="7" borderId="28" xfId="0" applyFont="1" applyFill="1" applyBorder="1" applyAlignment="1">
      <alignment horizontal="center" wrapText="1"/>
    </xf>
    <xf numFmtId="0" fontId="27" fillId="71" borderId="44" xfId="0" applyFont="1" applyFill="1" applyBorder="1" applyAlignment="1">
      <alignment horizontal="center" vertical="center" wrapText="1"/>
    </xf>
    <xf numFmtId="0" fontId="27" fillId="71" borderId="49" xfId="0" applyFont="1" applyFill="1" applyBorder="1" applyAlignment="1">
      <alignment horizontal="center" vertical="center" wrapText="1"/>
    </xf>
    <xf numFmtId="0" fontId="27" fillId="71" borderId="50" xfId="0" applyFont="1" applyFill="1" applyBorder="1" applyAlignment="1">
      <alignment horizontal="center" vertical="center" wrapText="1"/>
    </xf>
    <xf numFmtId="0" fontId="48" fillId="71" borderId="10" xfId="0" applyFont="1" applyFill="1" applyBorder="1" applyAlignment="1">
      <alignment horizontal="center" vertical="center"/>
    </xf>
    <xf numFmtId="0" fontId="48" fillId="71" borderId="11" xfId="0" applyFont="1" applyFill="1" applyBorder="1" applyAlignment="1">
      <alignment horizontal="center" vertical="center" wrapText="1"/>
    </xf>
    <xf numFmtId="0" fontId="48" fillId="71" borderId="55" xfId="0" applyFont="1" applyFill="1" applyBorder="1" applyAlignment="1">
      <alignment horizontal="center" vertical="center"/>
    </xf>
    <xf numFmtId="0" fontId="76" fillId="7" borderId="0" xfId="0" applyFont="1" applyFill="1" applyBorder="1" applyAlignment="1">
      <alignment horizontal="left" wrapText="1"/>
    </xf>
    <xf numFmtId="0" fontId="76" fillId="7" borderId="16" xfId="0" applyFont="1" applyFill="1" applyBorder="1" applyAlignment="1">
      <alignment horizontal="left" wrapText="1"/>
    </xf>
    <xf numFmtId="0" fontId="27" fillId="0" borderId="44" xfId="0" applyFont="1" applyFill="1" applyBorder="1" applyAlignment="1">
      <alignment horizontal="left" vertical="top" wrapText="1"/>
    </xf>
    <xf numFmtId="0" fontId="27" fillId="0" borderId="49" xfId="0" applyFont="1" applyFill="1" applyBorder="1" applyAlignment="1">
      <alignment horizontal="left" vertical="top"/>
    </xf>
    <xf numFmtId="0" fontId="27" fillId="0" borderId="50" xfId="0" applyFont="1" applyFill="1" applyBorder="1" applyAlignment="1">
      <alignment horizontal="left" vertical="top"/>
    </xf>
    <xf numFmtId="0" fontId="27" fillId="0" borderId="12" xfId="0" applyFont="1" applyFill="1" applyBorder="1" applyAlignment="1">
      <alignment horizontal="center" wrapText="1"/>
    </xf>
    <xf numFmtId="0" fontId="27" fillId="0" borderId="27" xfId="0" applyFont="1" applyFill="1" applyBorder="1" applyAlignment="1">
      <alignment horizontal="center" wrapText="1"/>
    </xf>
    <xf numFmtId="0" fontId="27" fillId="5" borderId="30" xfId="0" applyFont="1" applyFill="1" applyBorder="1" applyAlignment="1">
      <alignment horizontal="left" wrapText="1"/>
    </xf>
    <xf numFmtId="0" fontId="27" fillId="5" borderId="27" xfId="0" applyFont="1" applyFill="1" applyBorder="1" applyAlignment="1">
      <alignment horizontal="left" wrapText="1"/>
    </xf>
    <xf numFmtId="0" fontId="27" fillId="5" borderId="28" xfId="0" applyFont="1" applyFill="1" applyBorder="1" applyAlignment="1">
      <alignment horizontal="left" wrapText="1"/>
    </xf>
    <xf numFmtId="0" fontId="27" fillId="53" borderId="30" xfId="0" applyFont="1" applyFill="1" applyBorder="1" applyAlignment="1">
      <alignment horizontal="center" wrapText="1"/>
    </xf>
    <xf numFmtId="0" fontId="27" fillId="53" borderId="27" xfId="0" applyFont="1" applyFill="1" applyBorder="1" applyAlignment="1">
      <alignment horizontal="center" wrapText="1"/>
    </xf>
    <xf numFmtId="0" fontId="27" fillId="53" borderId="28" xfId="0" applyFont="1" applyFill="1" applyBorder="1" applyAlignment="1">
      <alignment horizontal="center" wrapText="1"/>
    </xf>
    <xf numFmtId="0" fontId="72" fillId="0" borderId="40" xfId="0" applyFont="1" applyFill="1" applyBorder="1" applyAlignment="1">
      <alignment horizontal="left" wrapText="1"/>
    </xf>
    <xf numFmtId="0" fontId="72" fillId="0" borderId="0" xfId="0" applyFont="1" applyFill="1" applyBorder="1" applyAlignment="1">
      <alignment horizontal="left" wrapText="1"/>
    </xf>
    <xf numFmtId="0" fontId="27" fillId="7" borderId="0" xfId="0" applyFont="1" applyFill="1" applyBorder="1" applyAlignment="1">
      <alignment horizontal="left" wrapText="1"/>
    </xf>
    <xf numFmtId="0" fontId="27" fillId="7" borderId="0" xfId="0" applyFont="1" applyFill="1" applyBorder="1" applyAlignment="1">
      <alignment horizontal="center" wrapText="1"/>
    </xf>
    <xf numFmtId="0" fontId="123" fillId="0" borderId="51" xfId="0" applyFont="1" applyBorder="1" applyAlignment="1">
      <alignment horizontal="left"/>
    </xf>
  </cellXfs>
  <cellStyles count="675">
    <cellStyle name="_x000d__x000a_JournalTemplate=C:\COMFO\CTALK\JOURSTD.TPL_x000d__x000a_LbStateAddress=3 3 0 251 1 89 2 311_x000d__x000a_LbStateJou" xfId="77"/>
    <cellStyle name="_x000d__x000a_JournalTemplate=C:\COMFO\CTALK\JOURSTD.TPL_x000d__x000a_LbStateAddress=3 3 0 251 1 89 2 311_x000d__x000a_LbStateJou 2" xfId="78"/>
    <cellStyle name="Accent1 - 20%" xfId="4"/>
    <cellStyle name="Accent1 - 40%" xfId="5"/>
    <cellStyle name="Accent1 - 60%" xfId="6"/>
    <cellStyle name="Accent2 - 20%" xfId="7"/>
    <cellStyle name="Accent2 - 40%" xfId="8"/>
    <cellStyle name="Accent2 - 60%" xfId="9"/>
    <cellStyle name="Accent3 - 20%" xfId="10"/>
    <cellStyle name="Accent3 - 40%" xfId="11"/>
    <cellStyle name="Accent3 - 60%" xfId="12"/>
    <cellStyle name="Accent4 - 20%" xfId="13"/>
    <cellStyle name="Accent4 - 40%" xfId="14"/>
    <cellStyle name="Accent4 - 60%" xfId="15"/>
    <cellStyle name="Accent5 - 20%" xfId="16"/>
    <cellStyle name="Accent5 - 40%" xfId="17"/>
    <cellStyle name="Accent5 - 60%" xfId="18"/>
    <cellStyle name="Accent6 - 20%" xfId="19"/>
    <cellStyle name="Accent6 - 40%" xfId="20"/>
    <cellStyle name="Accent6 - 60%" xfId="21"/>
    <cellStyle name="Bad 2" xfId="89"/>
    <cellStyle name="Currency 2" xfId="79"/>
    <cellStyle name="Currency 2 2" xfId="80"/>
    <cellStyle name="Emphasis 1" xfId="22"/>
    <cellStyle name="Emphasis 2" xfId="23"/>
    <cellStyle name="Emphasis 3" xfId="24"/>
    <cellStyle name="InvisibleLabel" xfId="81"/>
    <cellStyle name="Neutral 2" xfId="25"/>
    <cellStyle name="Normal" xfId="0" builtinId="0"/>
    <cellStyle name="Normal 2" xfId="1"/>
    <cellStyle name="Normal 2 2" xfId="2"/>
    <cellStyle name="Normal 2 3" xfId="82"/>
    <cellStyle name="Normal 3" xfId="3"/>
    <cellStyle name="Normal 4" xfId="26"/>
    <cellStyle name="Normal 5" xfId="27"/>
    <cellStyle name="Normal 6" xfId="88"/>
    <cellStyle name="Normal 6 2" xfId="135"/>
    <cellStyle name="Normale_08-02-04 List of EU points" xfId="83"/>
    <cellStyle name="Percent" xfId="90" builtinId="5"/>
    <cellStyle name="Percent 2" xfId="28"/>
    <cellStyle name="SAPBEXaggData" xfId="29"/>
    <cellStyle name="SAPBEXaggData 10" xfId="359"/>
    <cellStyle name="SAPBEXaggData 11" xfId="308"/>
    <cellStyle name="SAPBEXaggData 12" xfId="424"/>
    <cellStyle name="SAPBEXaggData 13" xfId="465"/>
    <cellStyle name="SAPBEXaggData 14" xfId="606"/>
    <cellStyle name="SAPBEXaggData 15" xfId="605"/>
    <cellStyle name="SAPBEXaggData 2" xfId="91"/>
    <cellStyle name="SAPBEXaggData 3" xfId="163"/>
    <cellStyle name="SAPBEXaggData 4" xfId="224"/>
    <cellStyle name="SAPBEXaggData 5" xfId="233"/>
    <cellStyle name="SAPBEXaggData 6" xfId="302"/>
    <cellStyle name="SAPBEXaggData 7" xfId="354"/>
    <cellStyle name="SAPBEXaggData 8" xfId="360"/>
    <cellStyle name="SAPBEXaggData 9" xfId="358"/>
    <cellStyle name="SAPBEXaggDataEmph" xfId="30"/>
    <cellStyle name="SAPBEXaggDataEmph 10" xfId="380"/>
    <cellStyle name="SAPBEXaggDataEmph 11" xfId="430"/>
    <cellStyle name="SAPBEXaggDataEmph 12" xfId="471"/>
    <cellStyle name="SAPBEXaggDataEmph 13" xfId="511"/>
    <cellStyle name="SAPBEXaggDataEmph 14" xfId="607"/>
    <cellStyle name="SAPBEXaggDataEmph 15" xfId="604"/>
    <cellStyle name="SAPBEXaggDataEmph 2" xfId="92"/>
    <cellStyle name="SAPBEXaggDataEmph 3" xfId="164"/>
    <cellStyle name="SAPBEXaggDataEmph 4" xfId="223"/>
    <cellStyle name="SAPBEXaggDataEmph 5" xfId="234"/>
    <cellStyle name="SAPBEXaggDataEmph 6" xfId="301"/>
    <cellStyle name="SAPBEXaggDataEmph 7" xfId="353"/>
    <cellStyle name="SAPBEXaggDataEmph 8" xfId="361"/>
    <cellStyle name="SAPBEXaggDataEmph 9" xfId="388"/>
    <cellStyle name="SAPBEXaggItem" xfId="31"/>
    <cellStyle name="SAPBEXaggItem 10" xfId="306"/>
    <cellStyle name="SAPBEXaggItem 11" xfId="429"/>
    <cellStyle name="SAPBEXaggItem 12" xfId="470"/>
    <cellStyle name="SAPBEXaggItem 13" xfId="510"/>
    <cellStyle name="SAPBEXaggItem 14" xfId="608"/>
    <cellStyle name="SAPBEXaggItem 15" xfId="603"/>
    <cellStyle name="SAPBEXaggItem 2" xfId="93"/>
    <cellStyle name="SAPBEXaggItem 3" xfId="165"/>
    <cellStyle name="SAPBEXaggItem 4" xfId="222"/>
    <cellStyle name="SAPBEXaggItem 5" xfId="235"/>
    <cellStyle name="SAPBEXaggItem 6" xfId="300"/>
    <cellStyle name="SAPBEXaggItem 7" xfId="352"/>
    <cellStyle name="SAPBEXaggItem 8" xfId="362"/>
    <cellStyle name="SAPBEXaggItem 9" xfId="378"/>
    <cellStyle name="SAPBEXaggItemX" xfId="32"/>
    <cellStyle name="SAPBEXaggItemX 10" xfId="313"/>
    <cellStyle name="SAPBEXaggItemX 11" xfId="419"/>
    <cellStyle name="SAPBEXaggItemX 12" xfId="460"/>
    <cellStyle name="SAPBEXaggItemX 13" xfId="501"/>
    <cellStyle name="SAPBEXaggItemX 14" xfId="609"/>
    <cellStyle name="SAPBEXaggItemX 15" xfId="602"/>
    <cellStyle name="SAPBEXaggItemX 2" xfId="94"/>
    <cellStyle name="SAPBEXaggItemX 3" xfId="166"/>
    <cellStyle name="SAPBEXaggItemX 4" xfId="221"/>
    <cellStyle name="SAPBEXaggItemX 5" xfId="236"/>
    <cellStyle name="SAPBEXaggItemX 6" xfId="290"/>
    <cellStyle name="SAPBEXaggItemX 7" xfId="351"/>
    <cellStyle name="SAPBEXaggItemX 8" xfId="363"/>
    <cellStyle name="SAPBEXaggItemX 9" xfId="387"/>
    <cellStyle name="SAPBEXchaText" xfId="33"/>
    <cellStyle name="SAPBEXchaText 10" xfId="307"/>
    <cellStyle name="SAPBEXchaText 11" xfId="425"/>
    <cellStyle name="SAPBEXchaText 12" xfId="466"/>
    <cellStyle name="SAPBEXchaText 13" xfId="506"/>
    <cellStyle name="SAPBEXchaText 14" xfId="543"/>
    <cellStyle name="SAPBEXchaText 15" xfId="610"/>
    <cellStyle name="SAPBEXchaText 16" xfId="601"/>
    <cellStyle name="SAPBEXchaText 2" xfId="34"/>
    <cellStyle name="SAPBEXchaText 2 10" xfId="232"/>
    <cellStyle name="SAPBEXchaText 2 11" xfId="428"/>
    <cellStyle name="SAPBEXchaText 2 12" xfId="469"/>
    <cellStyle name="SAPBEXchaText 2 13" xfId="509"/>
    <cellStyle name="SAPBEXchaText 2 14" xfId="611"/>
    <cellStyle name="SAPBEXchaText 2 15" xfId="600"/>
    <cellStyle name="SAPBEXchaText 2 2" xfId="96"/>
    <cellStyle name="SAPBEXchaText 2 3" xfId="168"/>
    <cellStyle name="SAPBEXchaText 2 4" xfId="210"/>
    <cellStyle name="SAPBEXchaText 2 5" xfId="239"/>
    <cellStyle name="SAPBEXchaText 2 6" xfId="193"/>
    <cellStyle name="SAPBEXchaText 2 7" xfId="349"/>
    <cellStyle name="SAPBEXchaText 2 8" xfId="365"/>
    <cellStyle name="SAPBEXchaText 2 9" xfId="377"/>
    <cellStyle name="SAPBEXchaText 3" xfId="95"/>
    <cellStyle name="SAPBEXchaText 4" xfId="167"/>
    <cellStyle name="SAPBEXchaText 5" xfId="220"/>
    <cellStyle name="SAPBEXchaText 6" xfId="238"/>
    <cellStyle name="SAPBEXchaText 7" xfId="291"/>
    <cellStyle name="SAPBEXchaText 8" xfId="350"/>
    <cellStyle name="SAPBEXchaText 9" xfId="364"/>
    <cellStyle name="SAPBEXexcBad7" xfId="35"/>
    <cellStyle name="SAPBEXexcBad7 10" xfId="309"/>
    <cellStyle name="SAPBEXexcBad7 11" xfId="423"/>
    <cellStyle name="SAPBEXexcBad7 12" xfId="464"/>
    <cellStyle name="SAPBEXexcBad7 13" xfId="505"/>
    <cellStyle name="SAPBEXexcBad7 14" xfId="612"/>
    <cellStyle name="SAPBEXexcBad7 15" xfId="599"/>
    <cellStyle name="SAPBEXexcBad7 2" xfId="97"/>
    <cellStyle name="SAPBEXexcBad7 3" xfId="169"/>
    <cellStyle name="SAPBEXexcBad7 4" xfId="211"/>
    <cellStyle name="SAPBEXexcBad7 5" xfId="240"/>
    <cellStyle name="SAPBEXexcBad7 6" xfId="137"/>
    <cellStyle name="SAPBEXexcBad7 7" xfId="348"/>
    <cellStyle name="SAPBEXexcBad7 8" xfId="366"/>
    <cellStyle name="SAPBEXexcBad7 9" xfId="357"/>
    <cellStyle name="SAPBEXexcBad8" xfId="36"/>
    <cellStyle name="SAPBEXexcBad8 10" xfId="310"/>
    <cellStyle name="SAPBEXexcBad8 11" xfId="422"/>
    <cellStyle name="SAPBEXexcBad8 12" xfId="463"/>
    <cellStyle name="SAPBEXexcBad8 13" xfId="504"/>
    <cellStyle name="SAPBEXexcBad8 14" xfId="613"/>
    <cellStyle name="SAPBEXexcBad8 15" xfId="598"/>
    <cellStyle name="SAPBEXexcBad8 2" xfId="98"/>
    <cellStyle name="SAPBEXexcBad8 3" xfId="170"/>
    <cellStyle name="SAPBEXexcBad8 4" xfId="139"/>
    <cellStyle name="SAPBEXexcBad8 5" xfId="241"/>
    <cellStyle name="SAPBEXexcBad8 6" xfId="160"/>
    <cellStyle name="SAPBEXexcBad8 7" xfId="347"/>
    <cellStyle name="SAPBEXexcBad8 8" xfId="367"/>
    <cellStyle name="SAPBEXexcBad8 9" xfId="356"/>
    <cellStyle name="SAPBEXexcBad9" xfId="37"/>
    <cellStyle name="SAPBEXexcBad9 10" xfId="431"/>
    <cellStyle name="SAPBEXexcBad9 11" xfId="472"/>
    <cellStyle name="SAPBEXexcBad9 12" xfId="512"/>
    <cellStyle name="SAPBEXexcBad9 13" xfId="546"/>
    <cellStyle name="SAPBEXexcBad9 14" xfId="614"/>
    <cellStyle name="SAPBEXexcBad9 15" xfId="597"/>
    <cellStyle name="SAPBEXexcBad9 2" xfId="99"/>
    <cellStyle name="SAPBEXexcBad9 3" xfId="171"/>
    <cellStyle name="SAPBEXexcBad9 4" xfId="140"/>
    <cellStyle name="SAPBEXexcBad9 5" xfId="242"/>
    <cellStyle name="SAPBEXexcBad9 6" xfId="156"/>
    <cellStyle name="SAPBEXexcBad9 7" xfId="346"/>
    <cellStyle name="SAPBEXexcBad9 8" xfId="368"/>
    <cellStyle name="SAPBEXexcBad9 9" xfId="379"/>
    <cellStyle name="SAPBEXexcCritical4" xfId="38"/>
    <cellStyle name="SAPBEXexcCritical4 10" xfId="426"/>
    <cellStyle name="SAPBEXexcCritical4 11" xfId="467"/>
    <cellStyle name="SAPBEXexcCritical4 12" xfId="507"/>
    <cellStyle name="SAPBEXexcCritical4 13" xfId="544"/>
    <cellStyle name="SAPBEXexcCritical4 14" xfId="615"/>
    <cellStyle name="SAPBEXexcCritical4 15" xfId="596"/>
    <cellStyle name="SAPBEXexcCritical4 2" xfId="100"/>
    <cellStyle name="SAPBEXexcCritical4 3" xfId="172"/>
    <cellStyle name="SAPBEXexcCritical4 4" xfId="141"/>
    <cellStyle name="SAPBEXexcCritical4 5" xfId="243"/>
    <cellStyle name="SAPBEXexcCritical4 6" xfId="155"/>
    <cellStyle name="SAPBEXexcCritical4 7" xfId="345"/>
    <cellStyle name="SAPBEXexcCritical4 8" xfId="369"/>
    <cellStyle name="SAPBEXexcCritical4 9" xfId="324"/>
    <cellStyle name="SAPBEXexcCritical5" xfId="39"/>
    <cellStyle name="SAPBEXexcCritical5 10" xfId="391"/>
    <cellStyle name="SAPBEXexcCritical5 11" xfId="432"/>
    <cellStyle name="SAPBEXexcCritical5 12" xfId="473"/>
    <cellStyle name="SAPBEXexcCritical5 13" xfId="513"/>
    <cellStyle name="SAPBEXexcCritical5 14" xfId="616"/>
    <cellStyle name="SAPBEXexcCritical5 15" xfId="595"/>
    <cellStyle name="SAPBEXexcCritical5 2" xfId="101"/>
    <cellStyle name="SAPBEXexcCritical5 3" xfId="173"/>
    <cellStyle name="SAPBEXexcCritical5 4" xfId="142"/>
    <cellStyle name="SAPBEXexcCritical5 5" xfId="244"/>
    <cellStyle name="SAPBEXexcCritical5 6" xfId="217"/>
    <cellStyle name="SAPBEXexcCritical5 7" xfId="344"/>
    <cellStyle name="SAPBEXexcCritical5 8" xfId="370"/>
    <cellStyle name="SAPBEXexcCritical5 9" xfId="355"/>
    <cellStyle name="SAPBEXexcCritical6" xfId="40"/>
    <cellStyle name="SAPBEXexcCritical6 10" xfId="401"/>
    <cellStyle name="SAPBEXexcCritical6 11" xfId="442"/>
    <cellStyle name="SAPBEXexcCritical6 12" xfId="483"/>
    <cellStyle name="SAPBEXexcCritical6 13" xfId="523"/>
    <cellStyle name="SAPBEXexcCritical6 14" xfId="617"/>
    <cellStyle name="SAPBEXexcCritical6 15" xfId="594"/>
    <cellStyle name="SAPBEXexcCritical6 2" xfId="102"/>
    <cellStyle name="SAPBEXexcCritical6 3" xfId="174"/>
    <cellStyle name="SAPBEXexcCritical6 4" xfId="143"/>
    <cellStyle name="SAPBEXexcCritical6 5" xfId="245"/>
    <cellStyle name="SAPBEXexcCritical6 6" xfId="225"/>
    <cellStyle name="SAPBEXexcCritical6 7" xfId="343"/>
    <cellStyle name="SAPBEXexcCritical6 8" xfId="371"/>
    <cellStyle name="SAPBEXexcCritical6 9" xfId="304"/>
    <cellStyle name="SAPBEXexcGood1" xfId="41"/>
    <cellStyle name="SAPBEXexcGood1 10" xfId="402"/>
    <cellStyle name="SAPBEXexcGood1 11" xfId="443"/>
    <cellStyle name="SAPBEXexcGood1 12" xfId="484"/>
    <cellStyle name="SAPBEXexcGood1 13" xfId="524"/>
    <cellStyle name="SAPBEXexcGood1 14" xfId="618"/>
    <cellStyle name="SAPBEXexcGood1 15" xfId="593"/>
    <cellStyle name="SAPBEXexcGood1 2" xfId="103"/>
    <cellStyle name="SAPBEXexcGood1 3" xfId="175"/>
    <cellStyle name="SAPBEXexcGood1 4" xfId="144"/>
    <cellStyle name="SAPBEXexcGood1 5" xfId="246"/>
    <cellStyle name="SAPBEXexcGood1 6" xfId="192"/>
    <cellStyle name="SAPBEXexcGood1 7" xfId="342"/>
    <cellStyle name="SAPBEXexcGood1 8" xfId="372"/>
    <cellStyle name="SAPBEXexcGood1 9" xfId="277"/>
    <cellStyle name="SAPBEXexcGood2" xfId="42"/>
    <cellStyle name="SAPBEXexcGood2 10" xfId="404"/>
    <cellStyle name="SAPBEXexcGood2 11" xfId="445"/>
    <cellStyle name="SAPBEXexcGood2 12" xfId="486"/>
    <cellStyle name="SAPBEXexcGood2 13" xfId="526"/>
    <cellStyle name="SAPBEXexcGood2 14" xfId="619"/>
    <cellStyle name="SAPBEXexcGood2 15" xfId="592"/>
    <cellStyle name="SAPBEXexcGood2 2" xfId="104"/>
    <cellStyle name="SAPBEXexcGood2 3" xfId="176"/>
    <cellStyle name="SAPBEXexcGood2 4" xfId="145"/>
    <cellStyle name="SAPBEXexcGood2 5" xfId="247"/>
    <cellStyle name="SAPBEXexcGood2 6" xfId="265"/>
    <cellStyle name="SAPBEXexcGood2 7" xfId="341"/>
    <cellStyle name="SAPBEXexcGood2 8" xfId="373"/>
    <cellStyle name="SAPBEXexcGood2 9" xfId="323"/>
    <cellStyle name="SAPBEXexcGood3" xfId="43"/>
    <cellStyle name="SAPBEXexcGood3 10" xfId="415"/>
    <cellStyle name="SAPBEXexcGood3 11" xfId="456"/>
    <cellStyle name="SAPBEXexcGood3 12" xfId="497"/>
    <cellStyle name="SAPBEXexcGood3 13" xfId="537"/>
    <cellStyle name="SAPBEXexcGood3 14" xfId="620"/>
    <cellStyle name="SAPBEXexcGood3 15" xfId="591"/>
    <cellStyle name="SAPBEXexcGood3 2" xfId="105"/>
    <cellStyle name="SAPBEXexcGood3 3" xfId="177"/>
    <cellStyle name="SAPBEXexcGood3 4" xfId="146"/>
    <cellStyle name="SAPBEXexcGood3 5" xfId="249"/>
    <cellStyle name="SAPBEXexcGood3 6" xfId="226"/>
    <cellStyle name="SAPBEXexcGood3 7" xfId="340"/>
    <cellStyle name="SAPBEXexcGood3 8" xfId="374"/>
    <cellStyle name="SAPBEXexcGood3 9" xfId="317"/>
    <cellStyle name="SAPBEXfilterDrill" xfId="44"/>
    <cellStyle name="SAPBEXfilterDrill 10" xfId="417"/>
    <cellStyle name="SAPBEXfilterDrill 11" xfId="458"/>
    <cellStyle name="SAPBEXfilterDrill 12" xfId="499"/>
    <cellStyle name="SAPBEXfilterDrill 13" xfId="539"/>
    <cellStyle name="SAPBEXfilterDrill 14" xfId="621"/>
    <cellStyle name="SAPBEXfilterDrill 15" xfId="648"/>
    <cellStyle name="SAPBEXfilterDrill 2" xfId="106"/>
    <cellStyle name="SAPBEXfilterDrill 3" xfId="178"/>
    <cellStyle name="SAPBEXfilterDrill 4" xfId="147"/>
    <cellStyle name="SAPBEXfilterDrill 5" xfId="250"/>
    <cellStyle name="SAPBEXfilterDrill 6" xfId="227"/>
    <cellStyle name="SAPBEXfilterDrill 7" xfId="339"/>
    <cellStyle name="SAPBEXfilterDrill 8" xfId="375"/>
    <cellStyle name="SAPBEXfilterDrill 9" xfId="315"/>
    <cellStyle name="SAPBEXfilterItem" xfId="45"/>
    <cellStyle name="SAPBEXfilterItem 10" xfId="427"/>
    <cellStyle name="SAPBEXfilterItem 11" xfId="468"/>
    <cellStyle name="SAPBEXfilterItem 12" xfId="508"/>
    <cellStyle name="SAPBEXfilterItem 13" xfId="545"/>
    <cellStyle name="SAPBEXfilterItem 14" xfId="622"/>
    <cellStyle name="SAPBEXfilterItem 15" xfId="647"/>
    <cellStyle name="SAPBEXfilterItem 2" xfId="107"/>
    <cellStyle name="SAPBEXfilterItem 3" xfId="179"/>
    <cellStyle name="SAPBEXfilterItem 4" xfId="148"/>
    <cellStyle name="SAPBEXfilterItem 5" xfId="260"/>
    <cellStyle name="SAPBEXfilterItem 6" xfId="251"/>
    <cellStyle name="SAPBEXfilterItem 7" xfId="338"/>
    <cellStyle name="SAPBEXfilterItem 8" xfId="376"/>
    <cellStyle name="SAPBEXfilterItem 9" xfId="295"/>
    <cellStyle name="SAPBEXfilterText" xfId="46"/>
    <cellStyle name="SAPBEXfilterText 10" xfId="418"/>
    <cellStyle name="SAPBEXfilterText 11" xfId="459"/>
    <cellStyle name="SAPBEXfilterText 12" xfId="500"/>
    <cellStyle name="SAPBEXfilterText 13" xfId="540"/>
    <cellStyle name="SAPBEXfilterText 14" xfId="623"/>
    <cellStyle name="SAPBEXfilterText 15" xfId="649"/>
    <cellStyle name="SAPBEXfilterText 2" xfId="108"/>
    <cellStyle name="SAPBEXfilterText 3" xfId="180"/>
    <cellStyle name="SAPBEXfilterText 4" xfId="149"/>
    <cellStyle name="SAPBEXfilterText 5" xfId="161"/>
    <cellStyle name="SAPBEXfilterText 6" xfId="162"/>
    <cellStyle name="SAPBEXfilterText 7" xfId="337"/>
    <cellStyle name="SAPBEXfilterText 8" xfId="386"/>
    <cellStyle name="SAPBEXfilterText 9" xfId="314"/>
    <cellStyle name="SAPBEXformats" xfId="47"/>
    <cellStyle name="SAPBEXformats 10" xfId="462"/>
    <cellStyle name="SAPBEXformats 11" xfId="503"/>
    <cellStyle name="SAPBEXformats 12" xfId="542"/>
    <cellStyle name="SAPBEXformats 13" xfId="569"/>
    <cellStyle name="SAPBEXformats 14" xfId="624"/>
    <cellStyle name="SAPBEXformats 15" xfId="650"/>
    <cellStyle name="SAPBEXformats 2" xfId="109"/>
    <cellStyle name="SAPBEXformats 3" xfId="181"/>
    <cellStyle name="SAPBEXformats 4" xfId="150"/>
    <cellStyle name="SAPBEXformats 5" xfId="138"/>
    <cellStyle name="SAPBEXformats 6" xfId="261"/>
    <cellStyle name="SAPBEXformats 7" xfId="336"/>
    <cellStyle name="SAPBEXformats 8" xfId="311"/>
    <cellStyle name="SAPBEXformats 9" xfId="421"/>
    <cellStyle name="SAPBEXheaderItem" xfId="48"/>
    <cellStyle name="SAPBEXheaderItem 10" xfId="461"/>
    <cellStyle name="SAPBEXheaderItem 11" xfId="502"/>
    <cellStyle name="SAPBEXheaderItem 12" xfId="541"/>
    <cellStyle name="SAPBEXheaderItem 13" xfId="568"/>
    <cellStyle name="SAPBEXheaderItem 14" xfId="625"/>
    <cellStyle name="SAPBEXheaderItem 15" xfId="651"/>
    <cellStyle name="SAPBEXheaderItem 2" xfId="110"/>
    <cellStyle name="SAPBEXheaderItem 3" xfId="182"/>
    <cellStyle name="SAPBEXheaderItem 4" xfId="151"/>
    <cellStyle name="SAPBEXheaderItem 5" xfId="267"/>
    <cellStyle name="SAPBEXheaderItem 6" xfId="252"/>
    <cellStyle name="SAPBEXheaderItem 7" xfId="335"/>
    <cellStyle name="SAPBEXheaderItem 8" xfId="312"/>
    <cellStyle name="SAPBEXheaderItem 9" xfId="420"/>
    <cellStyle name="SAPBEXheaderText" xfId="49"/>
    <cellStyle name="SAPBEXheaderText 10" xfId="474"/>
    <cellStyle name="SAPBEXheaderText 11" xfId="514"/>
    <cellStyle name="SAPBEXheaderText 12" xfId="547"/>
    <cellStyle name="SAPBEXheaderText 13" xfId="570"/>
    <cellStyle name="SAPBEXheaderText 14" xfId="626"/>
    <cellStyle name="SAPBEXheaderText 15" xfId="652"/>
    <cellStyle name="SAPBEXheaderText 2" xfId="111"/>
    <cellStyle name="SAPBEXheaderText 3" xfId="183"/>
    <cellStyle name="SAPBEXheaderText 4" xfId="152"/>
    <cellStyle name="SAPBEXheaderText 5" xfId="268"/>
    <cellStyle name="SAPBEXheaderText 6" xfId="262"/>
    <cellStyle name="SAPBEXheaderText 7" xfId="334"/>
    <cellStyle name="SAPBEXheaderText 8" xfId="392"/>
    <cellStyle name="SAPBEXheaderText 9" xfId="433"/>
    <cellStyle name="SAPBEXHLevel0" xfId="50"/>
    <cellStyle name="SAPBEXHLevel0 10" xfId="475"/>
    <cellStyle name="SAPBEXHLevel0 11" xfId="515"/>
    <cellStyle name="SAPBEXHLevel0 12" xfId="548"/>
    <cellStyle name="SAPBEXHLevel0 13" xfId="571"/>
    <cellStyle name="SAPBEXHLevel0 14" xfId="627"/>
    <cellStyle name="SAPBEXHLevel0 15" xfId="653"/>
    <cellStyle name="SAPBEXHLevel0 2" xfId="112"/>
    <cellStyle name="SAPBEXHLevel0 3" xfId="184"/>
    <cellStyle name="SAPBEXHLevel0 4" xfId="259"/>
    <cellStyle name="SAPBEXHLevel0 5" xfId="269"/>
    <cellStyle name="SAPBEXHLevel0 6" xfId="228"/>
    <cellStyle name="SAPBEXHLevel0 7" xfId="333"/>
    <cellStyle name="SAPBEXHLevel0 8" xfId="393"/>
    <cellStyle name="SAPBEXHLevel0 9" xfId="434"/>
    <cellStyle name="SAPBEXHLevel0X" xfId="51"/>
    <cellStyle name="SAPBEXHLevel0X 10" xfId="476"/>
    <cellStyle name="SAPBEXHLevel0X 11" xfId="516"/>
    <cellStyle name="SAPBEXHLevel0X 12" xfId="549"/>
    <cellStyle name="SAPBEXHLevel0X 13" xfId="572"/>
    <cellStyle name="SAPBEXHLevel0X 14" xfId="628"/>
    <cellStyle name="SAPBEXHLevel0X 15" xfId="654"/>
    <cellStyle name="SAPBEXHLevel0X 2" xfId="113"/>
    <cellStyle name="SAPBEXHLevel0X 3" xfId="185"/>
    <cellStyle name="SAPBEXHLevel0X 4" xfId="263"/>
    <cellStyle name="SAPBEXHLevel0X 5" xfId="270"/>
    <cellStyle name="SAPBEXHLevel0X 6" xfId="215"/>
    <cellStyle name="SAPBEXHLevel0X 7" xfId="332"/>
    <cellStyle name="SAPBEXHLevel0X 8" xfId="394"/>
    <cellStyle name="SAPBEXHLevel0X 9" xfId="435"/>
    <cellStyle name="SAPBEXHLevel1" xfId="52"/>
    <cellStyle name="SAPBEXHLevel1 10" xfId="477"/>
    <cellStyle name="SAPBEXHLevel1 11" xfId="517"/>
    <cellStyle name="SAPBEXHLevel1 12" xfId="550"/>
    <cellStyle name="SAPBEXHLevel1 13" xfId="573"/>
    <cellStyle name="SAPBEXHLevel1 14" xfId="629"/>
    <cellStyle name="SAPBEXHLevel1 15" xfId="655"/>
    <cellStyle name="SAPBEXHLevel1 2" xfId="114"/>
    <cellStyle name="SAPBEXHLevel1 3" xfId="186"/>
    <cellStyle name="SAPBEXHLevel1 4" xfId="153"/>
    <cellStyle name="SAPBEXHLevel1 5" xfId="271"/>
    <cellStyle name="SAPBEXHLevel1 6" xfId="299"/>
    <cellStyle name="SAPBEXHLevel1 7" xfId="385"/>
    <cellStyle name="SAPBEXHLevel1 8" xfId="395"/>
    <cellStyle name="SAPBEXHLevel1 9" xfId="436"/>
    <cellStyle name="SAPBEXHLevel1X" xfId="53"/>
    <cellStyle name="SAPBEXHLevel1X 10" xfId="478"/>
    <cellStyle name="SAPBEXHLevel1X 11" xfId="518"/>
    <cellStyle name="SAPBEXHLevel1X 12" xfId="551"/>
    <cellStyle name="SAPBEXHLevel1X 13" xfId="574"/>
    <cellStyle name="SAPBEXHLevel1X 14" xfId="630"/>
    <cellStyle name="SAPBEXHLevel1X 15" xfId="656"/>
    <cellStyle name="SAPBEXHLevel1X 2" xfId="115"/>
    <cellStyle name="SAPBEXHLevel1X 3" xfId="187"/>
    <cellStyle name="SAPBEXHLevel1X 4" xfId="154"/>
    <cellStyle name="SAPBEXHLevel1X 5" xfId="272"/>
    <cellStyle name="SAPBEXHLevel1X 6" xfId="328"/>
    <cellStyle name="SAPBEXHLevel1X 7" xfId="389"/>
    <cellStyle name="SAPBEXHLevel1X 8" xfId="396"/>
    <cellStyle name="SAPBEXHLevel1X 9" xfId="437"/>
    <cellStyle name="SAPBEXHLevel2" xfId="54"/>
    <cellStyle name="SAPBEXHLevel2 10" xfId="479"/>
    <cellStyle name="SAPBEXHLevel2 11" xfId="519"/>
    <cellStyle name="SAPBEXHLevel2 12" xfId="552"/>
    <cellStyle name="SAPBEXHLevel2 13" xfId="575"/>
    <cellStyle name="SAPBEXHLevel2 14" xfId="631"/>
    <cellStyle name="SAPBEXHLevel2 15" xfId="657"/>
    <cellStyle name="SAPBEXHLevel2 2" xfId="116"/>
    <cellStyle name="SAPBEXHLevel2 3" xfId="188"/>
    <cellStyle name="SAPBEXHLevel2 4" xfId="208"/>
    <cellStyle name="SAPBEXHLevel2 5" xfId="273"/>
    <cellStyle name="SAPBEXHLevel2 6" xfId="330"/>
    <cellStyle name="SAPBEXHLevel2 7" xfId="266"/>
    <cellStyle name="SAPBEXHLevel2 8" xfId="397"/>
    <cellStyle name="SAPBEXHLevel2 9" xfId="438"/>
    <cellStyle name="SAPBEXHLevel2X" xfId="55"/>
    <cellStyle name="SAPBEXHLevel2X 10" xfId="480"/>
    <cellStyle name="SAPBEXHLevel2X 11" xfId="520"/>
    <cellStyle name="SAPBEXHLevel2X 12" xfId="553"/>
    <cellStyle name="SAPBEXHLevel2X 13" xfId="576"/>
    <cellStyle name="SAPBEXHLevel2X 14" xfId="632"/>
    <cellStyle name="SAPBEXHLevel2X 15" xfId="658"/>
    <cellStyle name="SAPBEXHLevel2X 2" xfId="117"/>
    <cellStyle name="SAPBEXHLevel2X 3" xfId="189"/>
    <cellStyle name="SAPBEXHLevel2X 4" xfId="258"/>
    <cellStyle name="SAPBEXHLevel2X 5" xfId="274"/>
    <cellStyle name="SAPBEXHLevel2X 6" xfId="292"/>
    <cellStyle name="SAPBEXHLevel2X 7" xfId="298"/>
    <cellStyle name="SAPBEXHLevel2X 8" xfId="398"/>
    <cellStyle name="SAPBEXHLevel2X 9" xfId="439"/>
    <cellStyle name="SAPBEXHLevel3" xfId="56"/>
    <cellStyle name="SAPBEXHLevel3 10" xfId="481"/>
    <cellStyle name="SAPBEXHLevel3 11" xfId="521"/>
    <cellStyle name="SAPBEXHLevel3 12" xfId="554"/>
    <cellStyle name="SAPBEXHLevel3 13" xfId="577"/>
    <cellStyle name="SAPBEXHLevel3 14" xfId="633"/>
    <cellStyle name="SAPBEXHLevel3 15" xfId="659"/>
    <cellStyle name="SAPBEXHLevel3 2" xfId="118"/>
    <cellStyle name="SAPBEXHLevel3 3" xfId="190"/>
    <cellStyle name="SAPBEXHLevel3 4" xfId="216"/>
    <cellStyle name="SAPBEXHLevel3 5" xfId="275"/>
    <cellStyle name="SAPBEXHLevel3 6" xfId="293"/>
    <cellStyle name="SAPBEXHLevel3 7" xfId="305"/>
    <cellStyle name="SAPBEXHLevel3 8" xfId="399"/>
    <cellStyle name="SAPBEXHLevel3 9" xfId="440"/>
    <cellStyle name="SAPBEXHLevel3X" xfId="57"/>
    <cellStyle name="SAPBEXHLevel3X 10" xfId="482"/>
    <cellStyle name="SAPBEXHLevel3X 11" xfId="522"/>
    <cellStyle name="SAPBEXHLevel3X 12" xfId="555"/>
    <cellStyle name="SAPBEXHLevel3X 13" xfId="578"/>
    <cellStyle name="SAPBEXHLevel3X 14" xfId="634"/>
    <cellStyle name="SAPBEXHLevel3X 15" xfId="660"/>
    <cellStyle name="SAPBEXHLevel3X 2" xfId="119"/>
    <cellStyle name="SAPBEXHLevel3X 3" xfId="191"/>
    <cellStyle name="SAPBEXHLevel3X 4" xfId="209"/>
    <cellStyle name="SAPBEXHLevel3X 5" xfId="276"/>
    <cellStyle name="SAPBEXHLevel3X 6" xfId="296"/>
    <cellStyle name="SAPBEXHLevel3X 7" xfId="384"/>
    <cellStyle name="SAPBEXHLevel3X 8" xfId="400"/>
    <cellStyle name="SAPBEXHLevel3X 9" xfId="441"/>
    <cellStyle name="SAPBEXinputData" xfId="58"/>
    <cellStyle name="SAPBEXinputData 2" xfId="120"/>
    <cellStyle name="SAPBEXItemHeader" xfId="59"/>
    <cellStyle name="SAPBEXresData" xfId="60"/>
    <cellStyle name="SAPBEXresData 10" xfId="485"/>
    <cellStyle name="SAPBEXresData 11" xfId="525"/>
    <cellStyle name="SAPBEXresData 12" xfId="556"/>
    <cellStyle name="SAPBEXresData 13" xfId="579"/>
    <cellStyle name="SAPBEXresData 14" xfId="635"/>
    <cellStyle name="SAPBEXresData 15" xfId="661"/>
    <cellStyle name="SAPBEXresData 2" xfId="121"/>
    <cellStyle name="SAPBEXresData 3" xfId="194"/>
    <cellStyle name="SAPBEXresData 4" xfId="257"/>
    <cellStyle name="SAPBEXresData 5" xfId="278"/>
    <cellStyle name="SAPBEXresData 6" xfId="297"/>
    <cellStyle name="SAPBEXresData 7" xfId="303"/>
    <cellStyle name="SAPBEXresData 8" xfId="403"/>
    <cellStyle name="SAPBEXresData 9" xfId="444"/>
    <cellStyle name="SAPBEXresDataEmph" xfId="61"/>
    <cellStyle name="SAPBEXresDataEmph 2" xfId="122"/>
    <cellStyle name="SAPBEXresDataEmph 3" xfId="195"/>
    <cellStyle name="SAPBEXresDataEmph 4" xfId="237"/>
    <cellStyle name="SAPBEXresDataEmph 5" xfId="662"/>
    <cellStyle name="SAPBEXresItem" xfId="62"/>
    <cellStyle name="SAPBEXresItem 10" xfId="487"/>
    <cellStyle name="SAPBEXresItem 11" xfId="527"/>
    <cellStyle name="SAPBEXresItem 12" xfId="557"/>
    <cellStyle name="SAPBEXresItem 13" xfId="580"/>
    <cellStyle name="SAPBEXresItem 14" xfId="636"/>
    <cellStyle name="SAPBEXresItem 15" xfId="663"/>
    <cellStyle name="SAPBEXresItem 2" xfId="123"/>
    <cellStyle name="SAPBEXresItem 3" xfId="196"/>
    <cellStyle name="SAPBEXresItem 4" xfId="219"/>
    <cellStyle name="SAPBEXresItem 5" xfId="279"/>
    <cellStyle name="SAPBEXresItem 6" xfId="229"/>
    <cellStyle name="SAPBEXresItem 7" xfId="383"/>
    <cellStyle name="SAPBEXresItem 8" xfId="405"/>
    <cellStyle name="SAPBEXresItem 9" xfId="446"/>
    <cellStyle name="SAPBEXresItemX" xfId="63"/>
    <cellStyle name="SAPBEXresItemX 10" xfId="488"/>
    <cellStyle name="SAPBEXresItemX 11" xfId="528"/>
    <cellStyle name="SAPBEXresItemX 12" xfId="558"/>
    <cellStyle name="SAPBEXresItemX 13" xfId="581"/>
    <cellStyle name="SAPBEXresItemX 14" xfId="637"/>
    <cellStyle name="SAPBEXresItemX 15" xfId="664"/>
    <cellStyle name="SAPBEXresItemX 2" xfId="124"/>
    <cellStyle name="SAPBEXresItemX 3" xfId="197"/>
    <cellStyle name="SAPBEXresItemX 4" xfId="212"/>
    <cellStyle name="SAPBEXresItemX 5" xfId="280"/>
    <cellStyle name="SAPBEXresItemX 6" xfId="327"/>
    <cellStyle name="SAPBEXresItemX 7" xfId="329"/>
    <cellStyle name="SAPBEXresItemX 8" xfId="406"/>
    <cellStyle name="SAPBEXresItemX 9" xfId="447"/>
    <cellStyle name="SAPBEXstdData" xfId="64"/>
    <cellStyle name="SAPBEXstdData 10" xfId="448"/>
    <cellStyle name="SAPBEXstdData 11" xfId="489"/>
    <cellStyle name="SAPBEXstdData 12" xfId="529"/>
    <cellStyle name="SAPBEXstdData 13" xfId="559"/>
    <cellStyle name="SAPBEXstdData 14" xfId="582"/>
    <cellStyle name="SAPBEXstdData 15" xfId="638"/>
    <cellStyle name="SAPBEXstdData 16" xfId="665"/>
    <cellStyle name="SAPBEXstdData 2" xfId="65"/>
    <cellStyle name="SAPBEXstdData 2 10" xfId="490"/>
    <cellStyle name="SAPBEXstdData 2 11" xfId="530"/>
    <cellStyle name="SAPBEXstdData 2 12" xfId="560"/>
    <cellStyle name="SAPBEXstdData 2 13" xfId="583"/>
    <cellStyle name="SAPBEXstdData 2 14" xfId="639"/>
    <cellStyle name="SAPBEXstdData 2 15" xfId="666"/>
    <cellStyle name="SAPBEXstdData 2 2" xfId="126"/>
    <cellStyle name="SAPBEXstdData 2 3" xfId="199"/>
    <cellStyle name="SAPBEXstdData 2 4" xfId="255"/>
    <cellStyle name="SAPBEXstdData 2 5" xfId="282"/>
    <cellStyle name="SAPBEXstdData 2 6" xfId="231"/>
    <cellStyle name="SAPBEXstdData 2 7" xfId="321"/>
    <cellStyle name="SAPBEXstdData 2 8" xfId="408"/>
    <cellStyle name="SAPBEXstdData 2 9" xfId="449"/>
    <cellStyle name="SAPBEXstdData 3" xfId="125"/>
    <cellStyle name="SAPBEXstdData 4" xfId="198"/>
    <cellStyle name="SAPBEXstdData 5" xfId="256"/>
    <cellStyle name="SAPBEXstdData 6" xfId="281"/>
    <cellStyle name="SAPBEXstdData 7" xfId="230"/>
    <cellStyle name="SAPBEXstdData 8" xfId="322"/>
    <cellStyle name="SAPBEXstdData 9" xfId="407"/>
    <cellStyle name="SAPBEXstdDataEmph" xfId="66"/>
    <cellStyle name="SAPBEXstdDataEmph 10" xfId="491"/>
    <cellStyle name="SAPBEXstdDataEmph 11" xfId="531"/>
    <cellStyle name="SAPBEXstdDataEmph 12" xfId="561"/>
    <cellStyle name="SAPBEXstdDataEmph 13" xfId="584"/>
    <cellStyle name="SAPBEXstdDataEmph 14" xfId="640"/>
    <cellStyle name="SAPBEXstdDataEmph 15" xfId="667"/>
    <cellStyle name="SAPBEXstdDataEmph 2" xfId="127"/>
    <cellStyle name="SAPBEXstdDataEmph 3" xfId="200"/>
    <cellStyle name="SAPBEXstdDataEmph 4" xfId="264"/>
    <cellStyle name="SAPBEXstdDataEmph 5" xfId="283"/>
    <cellStyle name="SAPBEXstdDataEmph 6" xfId="294"/>
    <cellStyle name="SAPBEXstdDataEmph 7" xfId="382"/>
    <cellStyle name="SAPBEXstdDataEmph 8" xfId="409"/>
    <cellStyle name="SAPBEXstdDataEmph 9" xfId="450"/>
    <cellStyle name="SAPBEXstdItem" xfId="67"/>
    <cellStyle name="SAPBEXstdItem 10" xfId="410"/>
    <cellStyle name="SAPBEXstdItem 11" xfId="451"/>
    <cellStyle name="SAPBEXstdItem 12" xfId="492"/>
    <cellStyle name="SAPBEXstdItem 13" xfId="532"/>
    <cellStyle name="SAPBEXstdItem 14" xfId="562"/>
    <cellStyle name="SAPBEXstdItem 15" xfId="585"/>
    <cellStyle name="SAPBEXstdItem 16" xfId="641"/>
    <cellStyle name="SAPBEXstdItem 17" xfId="668"/>
    <cellStyle name="SAPBEXstdItem 2" xfId="68"/>
    <cellStyle name="SAPBEXstdItem 2 10" xfId="493"/>
    <cellStyle name="SAPBEXstdItem 2 11" xfId="533"/>
    <cellStyle name="SAPBEXstdItem 2 12" xfId="563"/>
    <cellStyle name="SAPBEXstdItem 2 13" xfId="586"/>
    <cellStyle name="SAPBEXstdItem 2 14" xfId="642"/>
    <cellStyle name="SAPBEXstdItem 2 15" xfId="669"/>
    <cellStyle name="SAPBEXstdItem 2 2" xfId="129"/>
    <cellStyle name="SAPBEXstdItem 2 3" xfId="202"/>
    <cellStyle name="SAPBEXstdItem 2 4" xfId="157"/>
    <cellStyle name="SAPBEXstdItem 2 5" xfId="285"/>
    <cellStyle name="SAPBEXstdItem 2 6" xfId="325"/>
    <cellStyle name="SAPBEXstdItem 2 7" xfId="390"/>
    <cellStyle name="SAPBEXstdItem 2 8" xfId="411"/>
    <cellStyle name="SAPBEXstdItem 2 9" xfId="452"/>
    <cellStyle name="SAPBEXstdItem 3" xfId="69"/>
    <cellStyle name="SAPBEXstdItem 3 10" xfId="494"/>
    <cellStyle name="SAPBEXstdItem 3 11" xfId="534"/>
    <cellStyle name="SAPBEXstdItem 3 12" xfId="564"/>
    <cellStyle name="SAPBEXstdItem 3 13" xfId="587"/>
    <cellStyle name="SAPBEXstdItem 3 14" xfId="643"/>
    <cellStyle name="SAPBEXstdItem 3 15" xfId="670"/>
    <cellStyle name="SAPBEXstdItem 3 2" xfId="130"/>
    <cellStyle name="SAPBEXstdItem 3 3" xfId="203"/>
    <cellStyle name="SAPBEXstdItem 3 4" xfId="158"/>
    <cellStyle name="SAPBEXstdItem 3 5" xfId="286"/>
    <cellStyle name="SAPBEXstdItem 3 6" xfId="331"/>
    <cellStyle name="SAPBEXstdItem 3 7" xfId="320"/>
    <cellStyle name="SAPBEXstdItem 3 8" xfId="412"/>
    <cellStyle name="SAPBEXstdItem 3 9" xfId="453"/>
    <cellStyle name="SAPBEXstdItem 4" xfId="128"/>
    <cellStyle name="SAPBEXstdItem 5" xfId="201"/>
    <cellStyle name="SAPBEXstdItem 6" xfId="213"/>
    <cellStyle name="SAPBEXstdItem 7" xfId="284"/>
    <cellStyle name="SAPBEXstdItem 8" xfId="326"/>
    <cellStyle name="SAPBEXstdItem 9" xfId="381"/>
    <cellStyle name="SAPBEXstdItemX" xfId="70"/>
    <cellStyle name="SAPBEXstdItemX 10" xfId="495"/>
    <cellStyle name="SAPBEXstdItemX 11" xfId="535"/>
    <cellStyle name="SAPBEXstdItemX 12" xfId="565"/>
    <cellStyle name="SAPBEXstdItemX 13" xfId="588"/>
    <cellStyle name="SAPBEXstdItemX 14" xfId="644"/>
    <cellStyle name="SAPBEXstdItemX 15" xfId="671"/>
    <cellStyle name="SAPBEXstdItemX 2" xfId="131"/>
    <cellStyle name="SAPBEXstdItemX 3" xfId="204"/>
    <cellStyle name="SAPBEXstdItemX 4" xfId="159"/>
    <cellStyle name="SAPBEXstdItemX 5" xfId="287"/>
    <cellStyle name="SAPBEXstdItemX 6" xfId="218"/>
    <cellStyle name="SAPBEXstdItemX 7" xfId="319"/>
    <cellStyle name="SAPBEXstdItemX 8" xfId="413"/>
    <cellStyle name="SAPBEXstdItemX 9" xfId="454"/>
    <cellStyle name="SAPBEXtitle" xfId="71"/>
    <cellStyle name="SAPBEXtitle 10" xfId="496"/>
    <cellStyle name="SAPBEXtitle 11" xfId="536"/>
    <cellStyle name="SAPBEXtitle 12" xfId="566"/>
    <cellStyle name="SAPBEXtitle 13" xfId="589"/>
    <cellStyle name="SAPBEXtitle 14" xfId="645"/>
    <cellStyle name="SAPBEXtitle 15" xfId="672"/>
    <cellStyle name="SAPBEXtitle 2" xfId="132"/>
    <cellStyle name="SAPBEXtitle 3" xfId="205"/>
    <cellStyle name="SAPBEXtitle 4" xfId="214"/>
    <cellStyle name="SAPBEXtitle 5" xfId="288"/>
    <cellStyle name="SAPBEXtitle 6" xfId="253"/>
    <cellStyle name="SAPBEXtitle 7" xfId="318"/>
    <cellStyle name="SAPBEXtitle 8" xfId="414"/>
    <cellStyle name="SAPBEXtitle 9" xfId="455"/>
    <cellStyle name="SAPBEXunassignedItem" xfId="72"/>
    <cellStyle name="SAPBEXunassignedItem 2" xfId="133"/>
    <cellStyle name="SAPBEXunassignedItem 3" xfId="206"/>
    <cellStyle name="SAPBEXunassignedItem 4" xfId="248"/>
    <cellStyle name="SAPBEXunassignedItem 5" xfId="673"/>
    <cellStyle name="SAPBEXundefined" xfId="73"/>
    <cellStyle name="SAPBEXundefined 10" xfId="498"/>
    <cellStyle name="SAPBEXundefined 11" xfId="538"/>
    <cellStyle name="SAPBEXundefined 12" xfId="567"/>
    <cellStyle name="SAPBEXundefined 13" xfId="590"/>
    <cellStyle name="SAPBEXundefined 14" xfId="646"/>
    <cellStyle name="SAPBEXundefined 15" xfId="674"/>
    <cellStyle name="SAPBEXundefined 2" xfId="134"/>
    <cellStyle name="SAPBEXundefined 3" xfId="207"/>
    <cellStyle name="SAPBEXundefined 4" xfId="136"/>
    <cellStyle name="SAPBEXundefined 5" xfId="289"/>
    <cellStyle name="SAPBEXundefined 6" xfId="254"/>
    <cellStyle name="SAPBEXundefined 7" xfId="316"/>
    <cellStyle name="SAPBEXundefined 8" xfId="416"/>
    <cellStyle name="SAPBEXundefined 9" xfId="457"/>
    <cellStyle name="Sheet Title" xfId="74"/>
    <cellStyle name="Standaard_Blad1" xfId="84"/>
    <cellStyle name="Standard 2" xfId="75"/>
    <cellStyle name="Standard 2 2" xfId="85"/>
    <cellStyle name="Standard 3" xfId="76"/>
    <cellStyle name="Standard 3 2" xfId="86"/>
    <cellStyle name="VisibleLabel" xfId="87"/>
  </cellStyles>
  <dxfs count="6100">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008E40"/>
      </font>
      <fill>
        <patternFill>
          <bgColor rgb="FF00B050"/>
        </patternFill>
      </fill>
    </dxf>
    <dxf>
      <font>
        <color rgb="FFC00000"/>
      </font>
      <fill>
        <patternFill>
          <bgColor rgb="FFFF0000"/>
        </patternFill>
      </fill>
    </dxf>
    <dxf>
      <fill>
        <patternFill>
          <bgColor rgb="FF00B050"/>
        </patternFill>
      </fill>
    </dxf>
    <dxf>
      <fill>
        <patternFill>
          <bgColor rgb="FFFF0000"/>
        </patternFill>
      </fill>
    </dxf>
    <dxf>
      <font>
        <color rgb="FF00B050"/>
      </font>
      <fill>
        <patternFill>
          <bgColor rgb="FF00B050"/>
        </patternFill>
      </fill>
    </dxf>
    <dxf>
      <font>
        <color rgb="FFFF0000"/>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008E40"/>
      </font>
      <fill>
        <patternFill>
          <bgColor rgb="FF00B050"/>
        </patternFill>
      </fill>
    </dxf>
    <dxf>
      <font>
        <color theme="9" tint="0.59996337778862885"/>
      </font>
      <fill>
        <patternFill>
          <bgColor rgb="FFFFC000"/>
        </patternFill>
      </fill>
    </dxf>
    <dxf>
      <font>
        <color rgb="FFC00000"/>
      </font>
      <fill>
        <patternFill>
          <bgColor rgb="FFFF0000"/>
        </patternFill>
      </fill>
    </dxf>
    <dxf>
      <font>
        <color rgb="FF008E40"/>
      </font>
      <fill>
        <patternFill>
          <bgColor rgb="FF00B050"/>
        </patternFill>
      </fill>
    </dxf>
    <dxf>
      <font>
        <color rgb="FFC00000"/>
      </font>
      <fill>
        <patternFill>
          <bgColor rgb="FFFF0000"/>
        </patternFill>
      </fill>
    </dxf>
    <dxf>
      <font>
        <color rgb="FFC00000"/>
      </font>
      <fill>
        <patternFill>
          <bgColor rgb="FFFF0000"/>
        </patternFill>
      </fill>
    </dxf>
    <dxf>
      <font>
        <color rgb="FF008E40"/>
      </font>
      <fill>
        <patternFill>
          <bgColor rgb="FF00B050"/>
        </patternFill>
      </fill>
    </dxf>
    <dxf>
      <font>
        <color rgb="FF008E40"/>
      </font>
      <fill>
        <patternFill>
          <bgColor rgb="FF00B050"/>
        </patternFill>
      </fill>
    </dxf>
    <dxf>
      <font>
        <color rgb="FFC00000"/>
      </font>
      <fill>
        <patternFill>
          <bgColor rgb="FFFF0000"/>
        </patternFill>
      </fill>
    </dxf>
    <dxf>
      <fill>
        <patternFill>
          <bgColor rgb="FF00B050"/>
        </patternFill>
      </fill>
    </dxf>
    <dxf>
      <fill>
        <patternFill>
          <bgColor rgb="FFFF0000"/>
        </patternFill>
      </fill>
    </dxf>
    <dxf>
      <font>
        <color rgb="FF00B050"/>
      </font>
      <fill>
        <patternFill>
          <bgColor rgb="FF00B050"/>
        </patternFill>
      </fill>
    </dxf>
    <dxf>
      <font>
        <color rgb="FFFF0000"/>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patternType="solid">
          <bgColor theme="0"/>
        </patternFill>
      </fill>
    </dxf>
    <dxf>
      <fill>
        <patternFill>
          <bgColor rgb="FF00B05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ill>
        <patternFill patternType="solid">
          <bgColor theme="0"/>
        </patternFill>
      </fill>
    </dxf>
    <dxf>
      <fill>
        <patternFill>
          <bgColor rgb="FF00B050"/>
        </patternFill>
      </fill>
    </dxf>
    <dxf>
      <fill>
        <patternFill patternType="solid">
          <bgColor theme="0"/>
        </patternFill>
      </fill>
    </dxf>
    <dxf>
      <fill>
        <patternFill>
          <bgColor rgb="FF00B050"/>
        </patternFill>
      </fill>
    </dxf>
    <dxf>
      <fill>
        <patternFill patternType="solid">
          <bgColor theme="0"/>
        </patternFill>
      </fill>
    </dxf>
    <dxf>
      <fill>
        <patternFill>
          <bgColor rgb="FF00B05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patternType="solid">
          <bgColor theme="0"/>
        </patternFill>
      </fill>
    </dxf>
    <dxf>
      <fill>
        <patternFill>
          <bgColor rgb="FF00B05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ont>
        <color auto="1"/>
      </font>
      <fill>
        <patternFill>
          <bgColor theme="9" tint="-0.24994659260841701"/>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patternFill>
      </fill>
    </dxf>
    <dxf>
      <font>
        <b val="0"/>
        <i val="0"/>
        <strike val="0"/>
        <condense val="0"/>
        <extend val="0"/>
        <outline val="0"/>
        <shadow val="0"/>
        <u val="none"/>
        <vertAlign val="baseline"/>
        <sz val="11"/>
        <color theme="1"/>
        <name val="Calibri"/>
        <scheme val="none"/>
      </font>
      <fill>
        <patternFill patternType="solid">
          <fgColor indexed="64"/>
          <bgColor theme="0"/>
        </patternFill>
      </fill>
    </dxf>
    <dxf>
      <font>
        <b val="0"/>
        <i val="0"/>
        <strike val="0"/>
        <condense val="0"/>
        <extend val="0"/>
        <outline val="0"/>
        <shadow val="0"/>
        <u val="none"/>
        <vertAlign val="baseline"/>
        <sz val="11"/>
        <color theme="1"/>
        <name val="Calibri"/>
        <scheme val="none"/>
      </font>
      <fill>
        <patternFill patternType="solid">
          <fgColor indexed="64"/>
          <bgColor theme="0"/>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textRotation="0" wrapText="1" indent="0" justifyLastLine="0" shrinkToFit="0" readingOrder="0"/>
    </dxf>
    <dxf>
      <font>
        <b/>
        <i val="0"/>
        <strike val="0"/>
        <condense val="0"/>
        <extend val="0"/>
        <outline val="0"/>
        <shadow val="0"/>
        <u val="none"/>
        <vertAlign val="baseline"/>
        <sz val="10"/>
        <color theme="0" tint="-0.249977111117893"/>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0" tint="-0.249977111117893"/>
        <name val="Calibri"/>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0" tint="-0.249977111117893"/>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0" tint="-0.249977111117893"/>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theme="0"/>
        </top>
        <bottom style="thin">
          <color indexed="64"/>
        </bottom>
        <vertical/>
        <horizontal/>
      </border>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theme="0"/>
        </top>
        <bottom style="thin">
          <color indexed="64"/>
        </bottom>
        <vertical/>
        <horizontal/>
      </border>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border outline="0">
        <top style="thin">
          <color auto="1"/>
        </top>
      </border>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medium">
          <color indexed="64"/>
        </left>
        <right style="medium">
          <color indexed="64"/>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medium">
          <color indexed="64"/>
        </left>
        <right style="medium">
          <color indexed="64"/>
        </right>
        <top/>
        <bottom/>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1" defaultTableStyle="TableStyleMedium2" defaultPivotStyle="PivotStyleLight16">
    <tableStyle name="TableStyleMedium2 2" pivot="0" count="7">
      <tableStyleElement type="wholeTable" dxfId="6099"/>
      <tableStyleElement type="headerRow" dxfId="6098"/>
      <tableStyleElement type="totalRow" dxfId="6097"/>
      <tableStyleElement type="firstColumn" dxfId="6096"/>
      <tableStyleElement type="lastColumn" dxfId="6095"/>
      <tableStyleElement type="firstRowStripe" dxfId="6094"/>
      <tableStyleElement type="firstColumnStripe" dxfId="6093"/>
    </tableStyle>
  </tableStyles>
  <colors>
    <mruColors>
      <color rgb="FF008E40"/>
      <color rgb="FFFFB9B9"/>
      <color rgb="FF4FFF9F"/>
      <color rgb="FF9FFFCA"/>
      <color rgb="FFEEE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IE" sz="1500"/>
              <a:t>Congestion</a:t>
            </a:r>
            <a:r>
              <a:rPr lang="en-IE" sz="1500" baseline="0"/>
              <a:t> identified by ...</a:t>
            </a:r>
            <a:endParaRPr lang="en-IE" sz="1500"/>
          </a:p>
        </c:rich>
      </c:tx>
      <c:layout>
        <c:manualLayout>
          <c:xMode val="edge"/>
          <c:yMode val="edge"/>
          <c:x val="1.9680446194225727E-2"/>
          <c:y val="2.5017375913651312E-2"/>
        </c:manualLayout>
      </c:layout>
      <c:overlay val="0"/>
    </c:title>
    <c:autoTitleDeleted val="0"/>
    <c:plotArea>
      <c:layout>
        <c:manualLayout>
          <c:layoutTarget val="inner"/>
          <c:xMode val="edge"/>
          <c:yMode val="edge"/>
          <c:x val="1.2349737532808399E-2"/>
          <c:y val="0.15758878459875184"/>
          <c:w val="0.55067541557305333"/>
          <c:h val="0.85486481072142828"/>
        </c:manualLayout>
      </c:layout>
      <c:pieChart>
        <c:varyColors val="1"/>
        <c:ser>
          <c:idx val="0"/>
          <c:order val="0"/>
          <c:explosion val="10"/>
          <c:dPt>
            <c:idx val="4"/>
            <c:bubble3D val="0"/>
            <c:spPr>
              <a:solidFill>
                <a:schemeClr val="bg1">
                  <a:lumMod val="65000"/>
                  <a:alpha val="65000"/>
                </a:schemeClr>
              </a:solidFill>
            </c:spPr>
          </c:dPt>
          <c:dLbls>
            <c:dLbl>
              <c:idx val="2"/>
              <c:delete val="1"/>
              <c:extLst>
                <c:ext xmlns:c15="http://schemas.microsoft.com/office/drawing/2012/chart" uri="{CE6537A1-D6FC-4f65-9D91-7224C49458BB}"/>
              </c:extLst>
            </c:dLbl>
            <c:dLbl>
              <c:idx val="3"/>
              <c:layout>
                <c:manualLayout>
                  <c:x val="-2.4025958451401659E-2"/>
                  <c:y val="5.3797582744850643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3326662292213466E-2"/>
                  <c:y val="-0.10740918057946508"/>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4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'Triggers ''15'!$W$5:$W$9</c:f>
              <c:strCache>
                <c:ptCount val="5"/>
                <c:pt idx="0">
                  <c:v>non-offer of firm products with a duration of at least one month</c:v>
                </c:pt>
                <c:pt idx="1">
                  <c:v>occurence of auction premium for at least 3 monthly products</c:v>
                </c:pt>
                <c:pt idx="2">
                  <c:v>occurence of auction premium for at least 2 quarterly products</c:v>
                </c:pt>
                <c:pt idx="3">
                  <c:v>occurence of auction premium for at least one product with a duration one gas year</c:v>
                </c:pt>
                <c:pt idx="4">
                  <c:v>no contractual congestion
(in the sense of CMP GL 2.2.3.1 a) - d))</c:v>
                </c:pt>
              </c:strCache>
            </c:strRef>
          </c:cat>
          <c:val>
            <c:numRef>
              <c:f>'Triggers ''15'!$X$5:$X$9</c:f>
              <c:numCache>
                <c:formatCode>General</c:formatCode>
                <c:ptCount val="5"/>
                <c:pt idx="0">
                  <c:v>36</c:v>
                </c:pt>
                <c:pt idx="1">
                  <c:v>2</c:v>
                </c:pt>
                <c:pt idx="2">
                  <c:v>0</c:v>
                </c:pt>
                <c:pt idx="3">
                  <c:v>3</c:v>
                </c:pt>
                <c:pt idx="4">
                  <c:v>205</c:v>
                </c:pt>
              </c:numCache>
            </c:numRef>
          </c:val>
        </c:ser>
        <c:dLbls>
          <c:showLegendKey val="0"/>
          <c:showVal val="0"/>
          <c:showCatName val="0"/>
          <c:showSerName val="0"/>
          <c:showPercent val="0"/>
          <c:showBubbleSize val="0"/>
          <c:showLeaderLines val="1"/>
        </c:dLbls>
        <c:firstSliceAng val="0"/>
      </c:pieChart>
    </c:plotArea>
    <c:legend>
      <c:legendPos val="r"/>
      <c:legendEntry>
        <c:idx val="2"/>
        <c:delete val="1"/>
      </c:legendEntry>
      <c:layout>
        <c:manualLayout>
          <c:xMode val="edge"/>
          <c:yMode val="edge"/>
          <c:x val="0.55315266841644795"/>
          <c:y val="2.2975895800864482E-2"/>
          <c:w val="0.44406955380577429"/>
          <c:h val="0.97702410419913555"/>
        </c:manualLayout>
      </c:layout>
      <c:overlay val="0"/>
      <c:txPr>
        <a:bodyPr/>
        <a:lstStyle/>
        <a:p>
          <a:pPr>
            <a:defRPr sz="130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a:solidFill>
                  <a:sysClr val="windowText" lastClr="000000"/>
                </a:solidFill>
              </a:rPr>
              <a:t>CMPs</a:t>
            </a:r>
            <a:r>
              <a:rPr lang="en-GB" sz="1400" b="1" baseline="0">
                <a:solidFill>
                  <a:sysClr val="windowText" lastClr="000000"/>
                </a:solidFill>
              </a:rPr>
              <a:t> leading to additional capacity availability at congested vs. non-congested IPs in 2014 &amp; 2015</a:t>
            </a:r>
            <a:endParaRPr lang="en-GB" sz="14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80308230701932"/>
          <c:y val="0.29308467465663179"/>
          <c:w val="0.83064129483814531"/>
          <c:h val="0.46059419655876338"/>
        </c:manualLayout>
      </c:layout>
      <c:barChart>
        <c:barDir val="col"/>
        <c:grouping val="stacked"/>
        <c:varyColors val="0"/>
        <c:ser>
          <c:idx val="0"/>
          <c:order val="0"/>
          <c:tx>
            <c:strRef>
              <c:f>'CMP appl. ''15'!$H$43</c:f>
              <c:strCache>
                <c:ptCount val="1"/>
                <c:pt idx="0">
                  <c:v>at congested IP sides</c:v>
                </c:pt>
              </c:strCache>
            </c:strRef>
          </c:tx>
          <c:spPr>
            <a:solidFill>
              <a:srgbClr val="FF0000"/>
            </a:solidFill>
            <a:ln>
              <a:noFill/>
            </a:ln>
            <a:effectLst/>
          </c:spPr>
          <c:invertIfNegative val="0"/>
          <c:dLbls>
            <c:dLbl>
              <c:idx val="2"/>
              <c:layout>
                <c:manualLayout>
                  <c:x val="1.9425019425019425E-3"/>
                  <c:y val="6.693440428380065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7347234759768071E-18"/>
                  <c:y val="1.6675407030928109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2.0524203384767289E-2"/>
                      <c:h val="4.9976326174112781E-2"/>
                    </c:manualLayout>
                  </c15:layout>
                </c:ext>
              </c:extLst>
            </c:dLbl>
            <c:dLbl>
              <c:idx val="4"/>
              <c:layout>
                <c:manualLayout>
                  <c:x val="0"/>
                  <c:y val="3.346720214189971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'CMP appl. ''15'!$F$44:$G$51</c:f>
              <c:multiLvlStrCache>
                <c:ptCount val="8"/>
                <c:lvl>
                  <c:pt idx="0">
                    <c:v>2014</c:v>
                  </c:pt>
                  <c:pt idx="1">
                    <c:v>2015</c:v>
                  </c:pt>
                  <c:pt idx="2">
                    <c:v>2014</c:v>
                  </c:pt>
                  <c:pt idx="3">
                    <c:v>2015</c:v>
                  </c:pt>
                  <c:pt idx="4">
                    <c:v>2014</c:v>
                  </c:pt>
                  <c:pt idx="5">
                    <c:v>2015</c:v>
                  </c:pt>
                  <c:pt idx="6">
                    <c:v>2014</c:v>
                  </c:pt>
                  <c:pt idx="7">
                    <c:v>2015</c:v>
                  </c:pt>
                </c:lvl>
                <c:lvl>
                  <c:pt idx="0">
                    <c:v>FDA UIOLI</c:v>
                  </c:pt>
                  <c:pt idx="2">
                    <c:v>Oversubscription</c:v>
                  </c:pt>
                  <c:pt idx="4">
                    <c:v>Surrender</c:v>
                  </c:pt>
                  <c:pt idx="6">
                    <c:v>LT UIOLI</c:v>
                  </c:pt>
                </c:lvl>
              </c:multiLvlStrCache>
            </c:multiLvlStrRef>
          </c:cat>
          <c:val>
            <c:numRef>
              <c:f>'CMP appl. ''15'!$H$44:$H$51</c:f>
              <c:numCache>
                <c:formatCode>General</c:formatCode>
                <c:ptCount val="8"/>
                <c:pt idx="0">
                  <c:v>5</c:v>
                </c:pt>
                <c:pt idx="1">
                  <c:v>11</c:v>
                </c:pt>
                <c:pt idx="2">
                  <c:v>2</c:v>
                </c:pt>
                <c:pt idx="3">
                  <c:v>0</c:v>
                </c:pt>
                <c:pt idx="4">
                  <c:v>1</c:v>
                </c:pt>
                <c:pt idx="5">
                  <c:v>1</c:v>
                </c:pt>
                <c:pt idx="6">
                  <c:v>0</c:v>
                </c:pt>
                <c:pt idx="7">
                  <c:v>0</c:v>
                </c:pt>
              </c:numCache>
            </c:numRef>
          </c:val>
        </c:ser>
        <c:ser>
          <c:idx val="1"/>
          <c:order val="1"/>
          <c:tx>
            <c:strRef>
              <c:f>'CMP appl. ''15'!$I$43</c:f>
              <c:strCache>
                <c:ptCount val="1"/>
                <c:pt idx="0">
                  <c:v>at non-congested IP sides</c:v>
                </c:pt>
              </c:strCache>
            </c:strRef>
          </c:tx>
          <c:spPr>
            <a:solidFill>
              <a:srgbClr val="00B050"/>
            </a:solidFill>
            <a:ln>
              <a:noFill/>
            </a:ln>
            <a:effectLst/>
          </c:spPr>
          <c:invertIfNegative val="0"/>
          <c:dPt>
            <c:idx val="0"/>
            <c:invertIfNegative val="0"/>
            <c:bubble3D val="0"/>
            <c:spPr>
              <a:solidFill>
                <a:srgbClr val="92D050"/>
              </a:solidFill>
              <a:ln>
                <a:noFill/>
              </a:ln>
              <a:effectLst/>
            </c:spPr>
          </c:dPt>
          <c:dPt>
            <c:idx val="2"/>
            <c:invertIfNegative val="0"/>
            <c:bubble3D val="0"/>
            <c:spPr>
              <a:solidFill>
                <a:srgbClr val="92D050"/>
              </a:solidFill>
              <a:ln>
                <a:noFill/>
              </a:ln>
              <a:effectLst/>
            </c:spPr>
          </c:dPt>
          <c:dPt>
            <c:idx val="4"/>
            <c:invertIfNegative val="0"/>
            <c:bubble3D val="0"/>
            <c:spPr>
              <a:solidFill>
                <a:srgbClr val="92D050"/>
              </a:solidFill>
              <a:ln>
                <a:noFill/>
              </a:ln>
              <a:effectLst/>
            </c:spPr>
          </c:dPt>
          <c:dLbls>
            <c:dLbl>
              <c:idx val="2"/>
              <c:layout>
                <c:manualLayout>
                  <c:x val="0"/>
                  <c:y val="-2.008032128514068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342704149933065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'CMP appl. ''15'!$F$44:$G$51</c:f>
              <c:multiLvlStrCache>
                <c:ptCount val="8"/>
                <c:lvl>
                  <c:pt idx="0">
                    <c:v>2014</c:v>
                  </c:pt>
                  <c:pt idx="1">
                    <c:v>2015</c:v>
                  </c:pt>
                  <c:pt idx="2">
                    <c:v>2014</c:v>
                  </c:pt>
                  <c:pt idx="3">
                    <c:v>2015</c:v>
                  </c:pt>
                  <c:pt idx="4">
                    <c:v>2014</c:v>
                  </c:pt>
                  <c:pt idx="5">
                    <c:v>2015</c:v>
                  </c:pt>
                  <c:pt idx="6">
                    <c:v>2014</c:v>
                  </c:pt>
                  <c:pt idx="7">
                    <c:v>2015</c:v>
                  </c:pt>
                </c:lvl>
                <c:lvl>
                  <c:pt idx="0">
                    <c:v>FDA UIOLI</c:v>
                  </c:pt>
                  <c:pt idx="2">
                    <c:v>Oversubscription</c:v>
                  </c:pt>
                  <c:pt idx="4">
                    <c:v>Surrender</c:v>
                  </c:pt>
                  <c:pt idx="6">
                    <c:v>LT UIOLI</c:v>
                  </c:pt>
                </c:lvl>
              </c:multiLvlStrCache>
            </c:multiLvlStrRef>
          </c:cat>
          <c:val>
            <c:numRef>
              <c:f>'CMP appl. ''15'!$I$44:$I$51</c:f>
              <c:numCache>
                <c:formatCode>General</c:formatCode>
                <c:ptCount val="8"/>
                <c:pt idx="0">
                  <c:v>81</c:v>
                </c:pt>
                <c:pt idx="1">
                  <c:v>52</c:v>
                </c:pt>
                <c:pt idx="2">
                  <c:v>30</c:v>
                </c:pt>
                <c:pt idx="3">
                  <c:v>38</c:v>
                </c:pt>
                <c:pt idx="4">
                  <c:v>22</c:v>
                </c:pt>
                <c:pt idx="5">
                  <c:v>22</c:v>
                </c:pt>
                <c:pt idx="6">
                  <c:v>0</c:v>
                </c:pt>
                <c:pt idx="7">
                  <c:v>0</c:v>
                </c:pt>
              </c:numCache>
            </c:numRef>
          </c:val>
        </c:ser>
        <c:dLbls>
          <c:showLegendKey val="0"/>
          <c:showVal val="0"/>
          <c:showCatName val="0"/>
          <c:showSerName val="0"/>
          <c:showPercent val="0"/>
          <c:showBubbleSize val="0"/>
        </c:dLbls>
        <c:gapWidth val="150"/>
        <c:overlap val="100"/>
        <c:axId val="201458696"/>
        <c:axId val="201459088"/>
      </c:barChart>
      <c:catAx>
        <c:axId val="201458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201459088"/>
        <c:crosses val="autoZero"/>
        <c:auto val="1"/>
        <c:lblAlgn val="ctr"/>
        <c:lblOffset val="100"/>
        <c:noMultiLvlLbl val="0"/>
      </c:catAx>
      <c:valAx>
        <c:axId val="201459088"/>
        <c:scaling>
          <c:orientation val="minMax"/>
          <c:max val="9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01458696"/>
        <c:crosses val="autoZero"/>
        <c:crossBetween val="between"/>
      </c:valAx>
      <c:spPr>
        <a:noFill/>
        <a:ln>
          <a:noFill/>
        </a:ln>
        <a:effectLst/>
      </c:spPr>
    </c:plotArea>
    <c:legend>
      <c:legendPos val="b"/>
      <c:layout>
        <c:manualLayout>
          <c:xMode val="edge"/>
          <c:yMode val="edge"/>
          <c:x val="0.23667718982679611"/>
          <c:y val="0.16255942404789764"/>
          <c:w val="0.68736754625439322"/>
          <c:h val="7.64558261414093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IE" sz="1300"/>
              <a:t>Offer, bookings &amp;</a:t>
            </a:r>
            <a:r>
              <a:rPr lang="en-IE" sz="1300" baseline="0"/>
              <a:t> interruptions </a:t>
            </a:r>
            <a:r>
              <a:rPr lang="en-IE" sz="1300"/>
              <a:t>of interruptible capacity </a:t>
            </a:r>
            <a:br>
              <a:rPr lang="en-IE" sz="1300"/>
            </a:br>
            <a:r>
              <a:rPr lang="en-IE" sz="1300"/>
              <a:t>in 2015 at 41 congested IP sides</a:t>
            </a:r>
          </a:p>
        </c:rich>
      </c:tx>
      <c:layout>
        <c:manualLayout>
          <c:xMode val="edge"/>
          <c:yMode val="edge"/>
          <c:x val="0.11041083406240887"/>
          <c:y val="4.5871559633027525E-2"/>
        </c:manualLayout>
      </c:layout>
      <c:overlay val="1"/>
    </c:title>
    <c:autoTitleDeleted val="0"/>
    <c:plotArea>
      <c:layout>
        <c:manualLayout>
          <c:layoutTarget val="inner"/>
          <c:xMode val="edge"/>
          <c:yMode val="edge"/>
          <c:x val="0.33869442171642722"/>
          <c:y val="0.29312735195088135"/>
          <c:w val="0.49539738327828919"/>
          <c:h val="0.53270221409045859"/>
        </c:manualLayout>
      </c:layout>
      <c:barChart>
        <c:barDir val="bar"/>
        <c:grouping val="stacked"/>
        <c:varyColors val="0"/>
        <c:ser>
          <c:idx val="0"/>
          <c:order val="0"/>
          <c:tx>
            <c:strRef>
              <c:f>'interrupt. ''15'!$A$5</c:f>
              <c:strCache>
                <c:ptCount val="1"/>
                <c:pt idx="0">
                  <c:v>yes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'interrupt. ''15'!$B$4:$I$4</c:f>
              <c:strCache>
                <c:ptCount val="8"/>
                <c:pt idx="0">
                  <c:v>Offered by TSO?</c:v>
                </c:pt>
                <c:pt idx="1">
                  <c:v>Booked for Q1/2015?</c:v>
                </c:pt>
                <c:pt idx="2">
                  <c:v>Booked for Q2/2015?</c:v>
                </c:pt>
                <c:pt idx="3">
                  <c:v>Booked for Q3/2015?</c:v>
                </c:pt>
                <c:pt idx="4">
                  <c:v>Booked for Q4/2015?</c:v>
                </c:pt>
                <c:pt idx="5">
                  <c:v>Booked for 2016?</c:v>
                </c:pt>
                <c:pt idx="6">
                  <c:v>Booked for 2017?</c:v>
                </c:pt>
                <c:pt idx="7">
                  <c:v>Actual Interruptions 2015</c:v>
                </c:pt>
              </c:strCache>
            </c:strRef>
          </c:cat>
          <c:val>
            <c:numRef>
              <c:f>'interrupt. ''15'!$B$5:$I$5</c:f>
              <c:numCache>
                <c:formatCode>General</c:formatCode>
                <c:ptCount val="8"/>
                <c:pt idx="0">
                  <c:v>38</c:v>
                </c:pt>
                <c:pt idx="1">
                  <c:v>24</c:v>
                </c:pt>
                <c:pt idx="2">
                  <c:v>26</c:v>
                </c:pt>
                <c:pt idx="3">
                  <c:v>26</c:v>
                </c:pt>
                <c:pt idx="4">
                  <c:v>25</c:v>
                </c:pt>
                <c:pt idx="5">
                  <c:v>27</c:v>
                </c:pt>
                <c:pt idx="6">
                  <c:v>11</c:v>
                </c:pt>
                <c:pt idx="7">
                  <c:v>9</c:v>
                </c:pt>
              </c:numCache>
            </c:numRef>
          </c:val>
        </c:ser>
        <c:ser>
          <c:idx val="1"/>
          <c:order val="1"/>
          <c:tx>
            <c:strRef>
              <c:f>'interrupt. ''15'!$A$6</c:f>
              <c:strCache>
                <c:ptCount val="1"/>
                <c:pt idx="0">
                  <c:v>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'interrupt. ''15'!$B$4:$I$4</c:f>
              <c:strCache>
                <c:ptCount val="8"/>
                <c:pt idx="0">
                  <c:v>Offered by TSO?</c:v>
                </c:pt>
                <c:pt idx="1">
                  <c:v>Booked for Q1/2015?</c:v>
                </c:pt>
                <c:pt idx="2">
                  <c:v>Booked for Q2/2015?</c:v>
                </c:pt>
                <c:pt idx="3">
                  <c:v>Booked for Q3/2015?</c:v>
                </c:pt>
                <c:pt idx="4">
                  <c:v>Booked for Q4/2015?</c:v>
                </c:pt>
                <c:pt idx="5">
                  <c:v>Booked for 2016?</c:v>
                </c:pt>
                <c:pt idx="6">
                  <c:v>Booked for 2017?</c:v>
                </c:pt>
                <c:pt idx="7">
                  <c:v>Actual Interruptions 2015</c:v>
                </c:pt>
              </c:strCache>
            </c:strRef>
          </c:cat>
          <c:val>
            <c:numRef>
              <c:f>'interrupt. ''15'!$B$6:$I$6</c:f>
              <c:numCache>
                <c:formatCode>General</c:formatCode>
                <c:ptCount val="8"/>
                <c:pt idx="0">
                  <c:v>3</c:v>
                </c:pt>
                <c:pt idx="1">
                  <c:v>14</c:v>
                </c:pt>
                <c:pt idx="2">
                  <c:v>12</c:v>
                </c:pt>
                <c:pt idx="3">
                  <c:v>12</c:v>
                </c:pt>
                <c:pt idx="4">
                  <c:v>13</c:v>
                </c:pt>
                <c:pt idx="5">
                  <c:v>11</c:v>
                </c:pt>
                <c:pt idx="6">
                  <c:v>27</c:v>
                </c:pt>
                <c:pt idx="7">
                  <c:v>16</c:v>
                </c:pt>
              </c:numCache>
            </c:numRef>
          </c:val>
        </c:ser>
        <c:ser>
          <c:idx val="2"/>
          <c:order val="2"/>
          <c:tx>
            <c:strRef>
              <c:f>'interrupt. ''15'!$A$7</c:f>
              <c:strCache>
                <c:ptCount val="1"/>
                <c:pt idx="0">
                  <c:v>no data / not applicable</c:v>
                </c:pt>
              </c:strCache>
            </c:strRef>
          </c:tx>
          <c:invertIfNegative val="0"/>
          <c:dLbls>
            <c:dLbl>
              <c:idx val="0"/>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'interrupt. ''15'!$B$4:$I$4</c:f>
              <c:strCache>
                <c:ptCount val="8"/>
                <c:pt idx="0">
                  <c:v>Offered by TSO?</c:v>
                </c:pt>
                <c:pt idx="1">
                  <c:v>Booked for Q1/2015?</c:v>
                </c:pt>
                <c:pt idx="2">
                  <c:v>Booked for Q2/2015?</c:v>
                </c:pt>
                <c:pt idx="3">
                  <c:v>Booked for Q3/2015?</c:v>
                </c:pt>
                <c:pt idx="4">
                  <c:v>Booked for Q4/2015?</c:v>
                </c:pt>
                <c:pt idx="5">
                  <c:v>Booked for 2016?</c:v>
                </c:pt>
                <c:pt idx="6">
                  <c:v>Booked for 2017?</c:v>
                </c:pt>
                <c:pt idx="7">
                  <c:v>Actual Interruptions 2015</c:v>
                </c:pt>
              </c:strCache>
            </c:strRef>
          </c:cat>
          <c:val>
            <c:numRef>
              <c:f>'interrupt. ''15'!$B$7:$I$7</c:f>
              <c:numCache>
                <c:formatCode>General</c:formatCode>
                <c:ptCount val="8"/>
                <c:pt idx="0">
                  <c:v>0</c:v>
                </c:pt>
                <c:pt idx="1">
                  <c:v>3</c:v>
                </c:pt>
                <c:pt idx="2">
                  <c:v>3</c:v>
                </c:pt>
                <c:pt idx="3">
                  <c:v>3</c:v>
                </c:pt>
                <c:pt idx="4">
                  <c:v>3</c:v>
                </c:pt>
                <c:pt idx="5">
                  <c:v>3</c:v>
                </c:pt>
                <c:pt idx="6">
                  <c:v>3</c:v>
                </c:pt>
                <c:pt idx="7">
                  <c:v>16</c:v>
                </c:pt>
              </c:numCache>
            </c:numRef>
          </c:val>
        </c:ser>
        <c:dLbls>
          <c:showLegendKey val="0"/>
          <c:showVal val="0"/>
          <c:showCatName val="0"/>
          <c:showSerName val="0"/>
          <c:showPercent val="0"/>
          <c:showBubbleSize val="0"/>
        </c:dLbls>
        <c:gapWidth val="150"/>
        <c:overlap val="100"/>
        <c:axId val="201459872"/>
        <c:axId val="201460264"/>
      </c:barChart>
      <c:catAx>
        <c:axId val="201459872"/>
        <c:scaling>
          <c:orientation val="maxMin"/>
        </c:scaling>
        <c:delete val="0"/>
        <c:axPos val="l"/>
        <c:numFmt formatCode="General" sourceLinked="0"/>
        <c:majorTickMark val="out"/>
        <c:minorTickMark val="none"/>
        <c:tickLblPos val="nextTo"/>
        <c:txPr>
          <a:bodyPr/>
          <a:lstStyle/>
          <a:p>
            <a:pPr>
              <a:defRPr sz="1200"/>
            </a:pPr>
            <a:endParaRPr lang="en-US"/>
          </a:p>
        </c:txPr>
        <c:crossAx val="201460264"/>
        <c:crosses val="autoZero"/>
        <c:auto val="1"/>
        <c:lblAlgn val="ctr"/>
        <c:lblOffset val="100"/>
        <c:noMultiLvlLbl val="0"/>
      </c:catAx>
      <c:valAx>
        <c:axId val="201460264"/>
        <c:scaling>
          <c:orientation val="minMax"/>
          <c:max val="45"/>
          <c:min val="0"/>
        </c:scaling>
        <c:delete val="0"/>
        <c:axPos val="t"/>
        <c:majorGridlines/>
        <c:title>
          <c:tx>
            <c:rich>
              <a:bodyPr/>
              <a:lstStyle/>
              <a:p>
                <a:pPr>
                  <a:defRPr b="0"/>
                </a:pPr>
                <a:r>
                  <a:rPr lang="en-US" b="0"/>
                  <a:t>Note: partial bookings for a given period</a:t>
                </a:r>
                <a:r>
                  <a:rPr lang="en-US" b="0" baseline="0"/>
                  <a:t> are included under "yes"</a:t>
                </a:r>
                <a:endParaRPr lang="en-US" b="0"/>
              </a:p>
            </c:rich>
          </c:tx>
          <c:layout>
            <c:manualLayout>
              <c:xMode val="edge"/>
              <c:yMode val="edge"/>
              <c:x val="0.18830854476523765"/>
              <c:y val="0.87698674595136172"/>
            </c:manualLayout>
          </c:layout>
          <c:overlay val="0"/>
        </c:title>
        <c:numFmt formatCode="General" sourceLinked="1"/>
        <c:majorTickMark val="out"/>
        <c:minorTickMark val="none"/>
        <c:tickLblPos val="nextTo"/>
        <c:txPr>
          <a:bodyPr/>
          <a:lstStyle/>
          <a:p>
            <a:pPr>
              <a:defRPr sz="1100"/>
            </a:pPr>
            <a:endParaRPr lang="en-US"/>
          </a:p>
        </c:txPr>
        <c:crossAx val="201459872"/>
        <c:crosses val="autoZero"/>
        <c:crossBetween val="between"/>
        <c:majorUnit val="10"/>
        <c:minorUnit val="5"/>
      </c:valAx>
    </c:plotArea>
    <c:legend>
      <c:legendPos val="r"/>
      <c:layout>
        <c:manualLayout>
          <c:xMode val="edge"/>
          <c:yMode val="edge"/>
          <c:x val="0.85427110673665796"/>
          <c:y val="0.40458440601978396"/>
          <c:w val="0.13451018454413854"/>
          <c:h val="0.41599764671022543"/>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a:pPr>
            <a:r>
              <a:rPr lang="en-IE" sz="1500" baseline="0"/>
              <a:t>Trades on the secondary market for congested IP sides</a:t>
            </a:r>
            <a:endParaRPr lang="en-IE" sz="1500"/>
          </a:p>
        </c:rich>
      </c:tx>
      <c:layout>
        <c:manualLayout>
          <c:xMode val="edge"/>
          <c:yMode val="edge"/>
          <c:x val="0.13068732860077076"/>
          <c:y val="2.2670872280863286E-2"/>
        </c:manualLayout>
      </c:layout>
      <c:overlay val="1"/>
    </c:title>
    <c:autoTitleDeleted val="0"/>
    <c:plotArea>
      <c:layout>
        <c:manualLayout>
          <c:layoutTarget val="inner"/>
          <c:xMode val="edge"/>
          <c:yMode val="edge"/>
          <c:x val="0.10991966081417755"/>
          <c:y val="0.17892621976980586"/>
          <c:w val="0.65171449632583689"/>
          <c:h val="0.54519510017864381"/>
        </c:manualLayout>
      </c:layout>
      <c:barChart>
        <c:barDir val="col"/>
        <c:grouping val="clustered"/>
        <c:varyColors val="0"/>
        <c:ser>
          <c:idx val="2"/>
          <c:order val="0"/>
          <c:tx>
            <c:v>Trades on PRISMA Secondary</c:v>
          </c:tx>
          <c:spPr>
            <a:solidFill>
              <a:srgbClr val="92D050"/>
            </a:solidFill>
          </c:spPr>
          <c:invertIfNegative val="0"/>
          <c:dLbls>
            <c:spPr>
              <a:noFill/>
              <a:ln>
                <a:noFill/>
              </a:ln>
              <a:effectLst/>
            </c:spPr>
            <c:txPr>
              <a:bodyPr wrap="square" lIns="38100" tIns="19050" rIns="38100" bIns="19050" anchor="ctr">
                <a:spAutoFit/>
              </a:bodyPr>
              <a:lstStyle/>
              <a:p>
                <a:pPr>
                  <a:defRPr sz="1200">
                    <a:solidFill>
                      <a:srgbClr val="00B05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'Secondary ''15'!$C$3:$C$7</c:f>
              <c:strCache>
                <c:ptCount val="5"/>
                <c:pt idx="0">
                  <c:v>Gas Year</c:v>
                </c:pt>
                <c:pt idx="1">
                  <c:v>Quarter</c:v>
                </c:pt>
                <c:pt idx="2">
                  <c:v>Month</c:v>
                </c:pt>
                <c:pt idx="3">
                  <c:v>Other</c:v>
                </c:pt>
                <c:pt idx="4">
                  <c:v>Year</c:v>
                </c:pt>
              </c:strCache>
            </c:strRef>
          </c:cat>
          <c:val>
            <c:numRef>
              <c:f>'Secondary ''15'!$W$3:$W$7</c:f>
              <c:numCache>
                <c:formatCode>General</c:formatCode>
                <c:ptCount val="5"/>
                <c:pt idx="0">
                  <c:v>5</c:v>
                </c:pt>
                <c:pt idx="1">
                  <c:v>13</c:v>
                </c:pt>
                <c:pt idx="2">
                  <c:v>9</c:v>
                </c:pt>
                <c:pt idx="3">
                  <c:v>3</c:v>
                </c:pt>
                <c:pt idx="4">
                  <c:v>2</c:v>
                </c:pt>
              </c:numCache>
            </c:numRef>
          </c:val>
        </c:ser>
        <c:ser>
          <c:idx val="0"/>
          <c:order val="1"/>
          <c:tx>
            <c:v>OTC trades for Interconnector</c:v>
          </c:tx>
          <c:invertIfNegative val="0"/>
          <c:dLbls>
            <c:spPr>
              <a:noFill/>
              <a:ln>
                <a:noFill/>
              </a:ln>
              <a:effectLst/>
            </c:spPr>
            <c:txPr>
              <a:bodyPr wrap="square" lIns="38100" tIns="19050" rIns="38100" bIns="19050" anchor="ctr">
                <a:spAutoFit/>
              </a:bodyPr>
              <a:lstStyle/>
              <a:p>
                <a:pPr>
                  <a:defRPr sz="1200">
                    <a:solidFill>
                      <a:srgbClr val="0070C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'Secondary ''15'!$C$3:$C$7</c:f>
              <c:strCache>
                <c:ptCount val="5"/>
                <c:pt idx="0">
                  <c:v>Gas Year</c:v>
                </c:pt>
                <c:pt idx="1">
                  <c:v>Quarter</c:v>
                </c:pt>
                <c:pt idx="2">
                  <c:v>Month</c:v>
                </c:pt>
                <c:pt idx="3">
                  <c:v>Other</c:v>
                </c:pt>
                <c:pt idx="4">
                  <c:v>Year</c:v>
                </c:pt>
              </c:strCache>
            </c:strRef>
          </c:cat>
          <c:val>
            <c:numRef>
              <c:f>'Secondary ''15'!$J$3:$J$7</c:f>
              <c:numCache>
                <c:formatCode>General</c:formatCode>
                <c:ptCount val="5"/>
                <c:pt idx="0">
                  <c:v>6</c:v>
                </c:pt>
                <c:pt idx="1">
                  <c:v>18</c:v>
                </c:pt>
                <c:pt idx="2">
                  <c:v>75</c:v>
                </c:pt>
                <c:pt idx="3">
                  <c:v>9</c:v>
                </c:pt>
                <c:pt idx="4">
                  <c:v>12</c:v>
                </c:pt>
              </c:numCache>
            </c:numRef>
          </c:val>
        </c:ser>
        <c:ser>
          <c:idx val="1"/>
          <c:order val="2"/>
          <c:tx>
            <c:v>Bilateral Trades</c:v>
          </c:tx>
          <c:invertIfNegative val="0"/>
          <c:dLbls>
            <c:spPr>
              <a:noFill/>
              <a:ln>
                <a:noFill/>
              </a:ln>
              <a:effectLst/>
            </c:spPr>
            <c:txPr>
              <a:bodyPr wrap="square" lIns="38100" tIns="19050" rIns="38100" bIns="19050" anchor="ctr">
                <a:spAutoFit/>
              </a:bodyPr>
              <a:lstStyle/>
              <a:p>
                <a:pPr>
                  <a:defRPr sz="1200">
                    <a:solidFill>
                      <a:schemeClr val="accent2">
                        <a:lumMod val="7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'Secondary ''15'!$N$3:$N$7</c:f>
              <c:numCache>
                <c:formatCode>General</c:formatCode>
                <c:ptCount val="5"/>
                <c:pt idx="0">
                  <c:v>0</c:v>
                </c:pt>
                <c:pt idx="1">
                  <c:v>0</c:v>
                </c:pt>
                <c:pt idx="2">
                  <c:v>2</c:v>
                </c:pt>
                <c:pt idx="3">
                  <c:v>7</c:v>
                </c:pt>
                <c:pt idx="4">
                  <c:v>0</c:v>
                </c:pt>
              </c:numCache>
            </c:numRef>
          </c:val>
        </c:ser>
        <c:dLbls>
          <c:showLegendKey val="0"/>
          <c:showVal val="0"/>
          <c:showCatName val="0"/>
          <c:showSerName val="0"/>
          <c:showPercent val="0"/>
          <c:showBubbleSize val="0"/>
        </c:dLbls>
        <c:gapWidth val="150"/>
        <c:axId val="201461048"/>
        <c:axId val="200006728"/>
      </c:barChart>
      <c:catAx>
        <c:axId val="201461048"/>
        <c:scaling>
          <c:orientation val="minMax"/>
        </c:scaling>
        <c:delete val="0"/>
        <c:axPos val="b"/>
        <c:title>
          <c:tx>
            <c:rich>
              <a:bodyPr/>
              <a:lstStyle/>
              <a:p>
                <a:pPr>
                  <a:defRPr sz="1200"/>
                </a:pPr>
                <a:r>
                  <a:rPr lang="en-IE" sz="1200"/>
                  <a:t>Capacity</a:t>
                </a:r>
                <a:r>
                  <a:rPr lang="en-IE" sz="1200" baseline="0"/>
                  <a:t> Product</a:t>
                </a:r>
                <a:endParaRPr lang="en-IE" sz="1200"/>
              </a:p>
            </c:rich>
          </c:tx>
          <c:layout>
            <c:manualLayout>
              <c:xMode val="edge"/>
              <c:yMode val="edge"/>
              <c:x val="0.77310605918852471"/>
              <c:y val="0.74684192900565072"/>
            </c:manualLayout>
          </c:layout>
          <c:overlay val="0"/>
        </c:title>
        <c:numFmt formatCode="General" sourceLinked="0"/>
        <c:majorTickMark val="out"/>
        <c:minorTickMark val="none"/>
        <c:tickLblPos val="nextTo"/>
        <c:txPr>
          <a:bodyPr/>
          <a:lstStyle/>
          <a:p>
            <a:pPr>
              <a:defRPr sz="1200"/>
            </a:pPr>
            <a:endParaRPr lang="en-US"/>
          </a:p>
        </c:txPr>
        <c:crossAx val="200006728"/>
        <c:crosses val="autoZero"/>
        <c:auto val="1"/>
        <c:lblAlgn val="ctr"/>
        <c:lblOffset val="100"/>
        <c:noMultiLvlLbl val="0"/>
      </c:catAx>
      <c:valAx>
        <c:axId val="200006728"/>
        <c:scaling>
          <c:orientation val="minMax"/>
        </c:scaling>
        <c:delete val="0"/>
        <c:axPos val="l"/>
        <c:majorGridlines/>
        <c:title>
          <c:tx>
            <c:rich>
              <a:bodyPr rot="-5400000" vert="horz"/>
              <a:lstStyle/>
              <a:p>
                <a:pPr>
                  <a:defRPr sz="1200"/>
                </a:pPr>
                <a:r>
                  <a:rPr lang="en-IE" sz="1200"/>
                  <a:t>Number</a:t>
                </a:r>
                <a:r>
                  <a:rPr lang="en-IE" sz="1200" baseline="0"/>
                  <a:t> of concluded trades</a:t>
                </a:r>
                <a:endParaRPr lang="en-IE" sz="1200"/>
              </a:p>
            </c:rich>
          </c:tx>
          <c:layout>
            <c:manualLayout>
              <c:xMode val="edge"/>
              <c:yMode val="edge"/>
              <c:x val="1.0668701156150538E-2"/>
              <c:y val="0.20509743257067289"/>
            </c:manualLayout>
          </c:layout>
          <c:overlay val="0"/>
        </c:title>
        <c:numFmt formatCode="General" sourceLinked="1"/>
        <c:majorTickMark val="out"/>
        <c:minorTickMark val="none"/>
        <c:tickLblPos val="nextTo"/>
        <c:txPr>
          <a:bodyPr/>
          <a:lstStyle/>
          <a:p>
            <a:pPr>
              <a:defRPr sz="1100"/>
            </a:pPr>
            <a:endParaRPr lang="en-US"/>
          </a:p>
        </c:txPr>
        <c:crossAx val="201461048"/>
        <c:crosses val="autoZero"/>
        <c:crossBetween val="between"/>
      </c:valAx>
    </c:plotArea>
    <c:legend>
      <c:legendPos val="r"/>
      <c:layout>
        <c:manualLayout>
          <c:xMode val="edge"/>
          <c:yMode val="edge"/>
          <c:x val="0.77233219206479919"/>
          <c:y val="0.24594789427502456"/>
          <c:w val="0.22766782611775721"/>
          <c:h val="0.4067235519664980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5240098529411304"/>
          <c:y val="0.15671215769416125"/>
          <c:w val="0.51565509537768828"/>
          <c:h val="0.72119872200374713"/>
        </c:manualLayout>
      </c:layout>
      <c:barChart>
        <c:barDir val="col"/>
        <c:grouping val="stacked"/>
        <c:varyColors val="0"/>
        <c:ser>
          <c:idx val="0"/>
          <c:order val="0"/>
          <c:tx>
            <c:strRef>
              <c:f>'Triggers ''15'!$B$2</c:f>
              <c:strCache>
                <c:ptCount val="1"/>
                <c:pt idx="0">
                  <c:v>bundled in-country cross-zonal</c:v>
                </c:pt>
              </c:strCache>
            </c:strRef>
          </c:tx>
          <c:spPr>
            <a:solidFill>
              <a:schemeClr val="accent4"/>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Bundles</c:v>
              </c:pt>
            </c:strLit>
          </c:cat>
          <c:val>
            <c:numRef>
              <c:f>'Triggers ''15'!$B$11</c:f>
            </c:numRef>
          </c:val>
        </c:ser>
        <c:ser>
          <c:idx val="1"/>
          <c:order val="1"/>
          <c:tx>
            <c:strRef>
              <c:f>'Triggers ''15'!$C$2</c:f>
              <c:strCache>
                <c:ptCount val="1"/>
                <c:pt idx="0">
                  <c:v>bundled cross-border</c:v>
                </c:pt>
              </c:strCache>
            </c:strRef>
          </c:tx>
          <c:invertIfNegative val="0"/>
          <c:dPt>
            <c:idx val="0"/>
            <c:invertIfNegative val="0"/>
            <c:bubble3D val="0"/>
            <c:spPr>
              <a:solidFill>
                <a:schemeClr val="accent5"/>
              </a:solidFill>
            </c:spPr>
          </c:dPt>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Bundles</c:v>
              </c:pt>
            </c:strLit>
          </c:cat>
          <c:val>
            <c:numRef>
              <c:f>'Triggers ''15'!$C$11</c:f>
            </c:numRef>
          </c:val>
        </c:ser>
        <c:ser>
          <c:idx val="2"/>
          <c:order val="2"/>
          <c:tx>
            <c:strRef>
              <c:f>'Triggers ''15'!$D$2</c:f>
              <c:strCache>
                <c:ptCount val="1"/>
                <c:pt idx="0">
                  <c:v>bundled virtual</c:v>
                </c:pt>
              </c:strCache>
            </c:strRef>
          </c:tx>
          <c:invertIfNegative val="0"/>
          <c:dPt>
            <c:idx val="0"/>
            <c:invertIfNegative val="0"/>
            <c:bubble3D val="0"/>
            <c:spPr>
              <a:solidFill>
                <a:schemeClr val="accent2"/>
              </a:solidFill>
            </c:spPr>
          </c:dPt>
          <c:dLbls>
            <c:dLbl>
              <c:idx val="0"/>
              <c:layout>
                <c:manualLayout>
                  <c:x val="-1.7658262174741117E-3"/>
                  <c:y val="-9.173164662550326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Bundles</c:v>
              </c:pt>
            </c:strLit>
          </c:cat>
          <c:val>
            <c:numRef>
              <c:f>'Triggers ''15'!$D$11</c:f>
            </c:numRef>
          </c:val>
        </c:ser>
        <c:dLbls>
          <c:showLegendKey val="0"/>
          <c:showVal val="0"/>
          <c:showCatName val="0"/>
          <c:showSerName val="0"/>
          <c:showPercent val="0"/>
          <c:showBubbleSize val="0"/>
        </c:dLbls>
        <c:gapWidth val="150"/>
        <c:overlap val="100"/>
        <c:axId val="200003200"/>
        <c:axId val="200003592"/>
      </c:barChart>
      <c:catAx>
        <c:axId val="200003200"/>
        <c:scaling>
          <c:orientation val="minMax"/>
        </c:scaling>
        <c:delete val="0"/>
        <c:axPos val="b"/>
        <c:numFmt formatCode="General" sourceLinked="0"/>
        <c:majorTickMark val="out"/>
        <c:minorTickMark val="none"/>
        <c:tickLblPos val="nextTo"/>
        <c:txPr>
          <a:bodyPr/>
          <a:lstStyle/>
          <a:p>
            <a:pPr>
              <a:defRPr sz="1300"/>
            </a:pPr>
            <a:endParaRPr lang="en-US"/>
          </a:p>
        </c:txPr>
        <c:crossAx val="200003592"/>
        <c:crosses val="autoZero"/>
        <c:auto val="1"/>
        <c:lblAlgn val="ctr"/>
        <c:lblOffset val="100"/>
        <c:noMultiLvlLbl val="0"/>
      </c:catAx>
      <c:valAx>
        <c:axId val="200003592"/>
        <c:scaling>
          <c:orientation val="minMax"/>
          <c:max val="35"/>
          <c:min val="0"/>
        </c:scaling>
        <c:delete val="0"/>
        <c:axPos val="l"/>
        <c:majorGridlines>
          <c:spPr>
            <a:ln>
              <a:noFill/>
            </a:ln>
          </c:spPr>
        </c:majorGridlines>
        <c:numFmt formatCode="General" sourceLinked="1"/>
        <c:majorTickMark val="out"/>
        <c:minorTickMark val="none"/>
        <c:tickLblPos val="nextTo"/>
        <c:txPr>
          <a:bodyPr/>
          <a:lstStyle/>
          <a:p>
            <a:pPr>
              <a:defRPr sz="1200"/>
            </a:pPr>
            <a:endParaRPr lang="en-US"/>
          </a:p>
        </c:txPr>
        <c:crossAx val="20000320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a:pPr>
            <a:r>
              <a:rPr lang="en-IE" sz="1500"/>
              <a:t>Contractual Congestion by IP types</a:t>
            </a:r>
          </a:p>
          <a:p>
            <a:pPr>
              <a:defRPr sz="1500"/>
            </a:pPr>
            <a:r>
              <a:rPr lang="en-IE" sz="1200" b="0"/>
              <a:t>[number of occurences]</a:t>
            </a:r>
            <a:r>
              <a:rPr lang="en-IE" sz="1500" baseline="0"/>
              <a:t> </a:t>
            </a:r>
            <a:endParaRPr lang="en-IE" sz="1500"/>
          </a:p>
        </c:rich>
      </c:tx>
      <c:overlay val="0"/>
    </c:title>
    <c:autoTitleDeleted val="0"/>
    <c:plotArea>
      <c:layout>
        <c:manualLayout>
          <c:layoutTarget val="inner"/>
          <c:xMode val="edge"/>
          <c:yMode val="edge"/>
          <c:x val="7.1988388194783315E-2"/>
          <c:y val="0.1631075941304572"/>
          <c:w val="0.36099056654939637"/>
          <c:h val="0.72091252100381553"/>
        </c:manualLayout>
      </c:layout>
      <c:barChart>
        <c:barDir val="col"/>
        <c:grouping val="stacked"/>
        <c:varyColors val="0"/>
        <c:ser>
          <c:idx val="3"/>
          <c:order val="0"/>
          <c:tx>
            <c:strRef>
              <c:f>'Triggers ''15'!$K$2</c:f>
              <c:strCache>
                <c:ptCount val="1"/>
                <c:pt idx="0">
                  <c:v>in-country cross-zonal</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Individual IP sides</c:v>
              </c:pt>
            </c:strLit>
          </c:cat>
          <c:val>
            <c:numRef>
              <c:f>'Triggers ''15'!$K$11</c:f>
            </c:numRef>
          </c:val>
        </c:ser>
        <c:ser>
          <c:idx val="0"/>
          <c:order val="1"/>
          <c:tx>
            <c:strRef>
              <c:f>'Triggers ''15'!$H$2</c:f>
              <c:strCache>
                <c:ptCount val="1"/>
                <c:pt idx="0">
                  <c:v>third-country</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Individual IP sides</c:v>
              </c:pt>
            </c:strLit>
          </c:cat>
          <c:val>
            <c:numRef>
              <c:f>'Triggers ''15'!$H$11</c:f>
            </c:numRef>
          </c:val>
        </c:ser>
        <c:ser>
          <c:idx val="2"/>
          <c:order val="2"/>
          <c:tx>
            <c:strRef>
              <c:f>#REF!</c:f>
              <c:strCache>
                <c:ptCount val="1"/>
                <c:pt idx="0">
                  <c:v>#REF!</c:v>
                </c:pt>
              </c:strCache>
            </c:strRef>
          </c:tx>
          <c:invertIfNegative val="0"/>
          <c:dLbls>
            <c:dLbl>
              <c:idx val="0"/>
              <c:layout>
                <c:manualLayout>
                  <c:x val="4.174595842146369E-2"/>
                  <c:y val="-9.167507322275779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Individual IP sides</c:v>
              </c:pt>
            </c:strLit>
          </c:cat>
          <c:val>
            <c:numRef>
              <c:f>#REF!</c:f>
              <c:numCache>
                <c:formatCode>General</c:formatCode>
                <c:ptCount val="1"/>
                <c:pt idx="0">
                  <c:v>1</c:v>
                </c:pt>
              </c:numCache>
            </c:numRef>
          </c:val>
        </c:ser>
        <c:ser>
          <c:idx val="4"/>
          <c:order val="3"/>
          <c:tx>
            <c:strRef>
              <c:f>'Triggers ''15'!$L$2</c:f>
              <c:strCache>
                <c:ptCount val="1"/>
                <c:pt idx="0">
                  <c:v>cross-border</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Individual IP sides</c:v>
              </c:pt>
            </c:strLit>
          </c:cat>
          <c:val>
            <c:numRef>
              <c:f>'Triggers ''15'!$L$11</c:f>
            </c:numRef>
          </c:val>
        </c:ser>
        <c:ser>
          <c:idx val="1"/>
          <c:order val="4"/>
          <c:tx>
            <c:strRef>
              <c:f>'Triggers ''15'!$I$2</c:f>
              <c:strCache>
                <c:ptCount val="1"/>
                <c:pt idx="0">
                  <c:v>virtual</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Individual IP sides</c:v>
              </c:pt>
            </c:strLit>
          </c:cat>
          <c:val>
            <c:numRef>
              <c:f>'Triggers ''15'!$I$11</c:f>
            </c:numRef>
          </c:val>
        </c:ser>
        <c:dLbls>
          <c:showLegendKey val="0"/>
          <c:showVal val="0"/>
          <c:showCatName val="0"/>
          <c:showSerName val="0"/>
          <c:showPercent val="0"/>
          <c:showBubbleSize val="0"/>
        </c:dLbls>
        <c:gapWidth val="150"/>
        <c:overlap val="100"/>
        <c:axId val="200004376"/>
        <c:axId val="200004768"/>
      </c:barChart>
      <c:catAx>
        <c:axId val="200004376"/>
        <c:scaling>
          <c:orientation val="minMax"/>
        </c:scaling>
        <c:delete val="0"/>
        <c:axPos val="b"/>
        <c:numFmt formatCode="General" sourceLinked="0"/>
        <c:majorTickMark val="out"/>
        <c:minorTickMark val="none"/>
        <c:tickLblPos val="nextTo"/>
        <c:txPr>
          <a:bodyPr/>
          <a:lstStyle/>
          <a:p>
            <a:pPr>
              <a:defRPr sz="1300"/>
            </a:pPr>
            <a:endParaRPr lang="en-US"/>
          </a:p>
        </c:txPr>
        <c:crossAx val="200004768"/>
        <c:crosses val="autoZero"/>
        <c:auto val="1"/>
        <c:lblAlgn val="ctr"/>
        <c:lblOffset val="100"/>
        <c:noMultiLvlLbl val="0"/>
      </c:catAx>
      <c:valAx>
        <c:axId val="200004768"/>
        <c:scaling>
          <c:orientation val="minMax"/>
        </c:scaling>
        <c:delete val="0"/>
        <c:axPos val="l"/>
        <c:majorGridlines>
          <c:spPr>
            <a:ln>
              <a:noFill/>
            </a:ln>
          </c:spPr>
        </c:majorGridlines>
        <c:numFmt formatCode="General" sourceLinked="1"/>
        <c:majorTickMark val="out"/>
        <c:minorTickMark val="none"/>
        <c:tickLblPos val="nextTo"/>
        <c:txPr>
          <a:bodyPr/>
          <a:lstStyle/>
          <a:p>
            <a:pPr>
              <a:defRPr sz="1200"/>
            </a:pPr>
            <a:endParaRPr lang="en-US"/>
          </a:p>
        </c:txPr>
        <c:crossAx val="200004376"/>
        <c:crosses val="autoZero"/>
        <c:crossBetween val="between"/>
      </c:valAx>
    </c:plotArea>
    <c:legend>
      <c:legendPos val="r"/>
      <c:layout>
        <c:manualLayout>
          <c:xMode val="edge"/>
          <c:yMode val="edge"/>
          <c:x val="0.72226484193092955"/>
          <c:y val="0.20580129935517527"/>
          <c:w val="0.2430129093142642"/>
          <c:h val="0.70551285706486466"/>
        </c:manualLayout>
      </c:layout>
      <c:overlay val="0"/>
      <c:txPr>
        <a:bodyPr/>
        <a:lstStyle/>
        <a:p>
          <a:pPr>
            <a:defRPr sz="13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b="1">
                <a:solidFill>
                  <a:schemeClr val="tx1"/>
                </a:solidFill>
              </a:rPr>
              <a:t>Breakdown</a:t>
            </a:r>
            <a:r>
              <a:rPr lang="en-GB" b="1" baseline="0">
                <a:solidFill>
                  <a:schemeClr val="tx1"/>
                </a:solidFill>
              </a:rPr>
              <a:t> </a:t>
            </a:r>
            <a:r>
              <a:rPr lang="en-GB" b="1">
                <a:solidFill>
                  <a:schemeClr val="tx1"/>
                </a:solidFill>
              </a:rPr>
              <a:t>of the 41 congested IP sides</a:t>
            </a:r>
            <a:r>
              <a:rPr lang="en-GB" b="1" baseline="0">
                <a:solidFill>
                  <a:schemeClr val="tx1"/>
                </a:solidFill>
              </a:rPr>
              <a:t> by type</a:t>
            </a:r>
            <a:endParaRPr lang="en-GB"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9.7436570428696412E-2"/>
          <c:y val="0.1627515310586177"/>
          <c:w val="0.50805774278215221"/>
          <c:h val="0.79558180227471564"/>
        </c:manualLayout>
      </c:layout>
      <c:pieChart>
        <c:varyColors val="1"/>
        <c:ser>
          <c:idx val="0"/>
          <c:order val="0"/>
          <c:tx>
            <c:strRef>
              <c:f>'IP types ''15'!$C$1</c:f>
              <c:strCache>
                <c:ptCount val="1"/>
                <c:pt idx="0">
                  <c:v>number</c:v>
                </c:pt>
              </c:strCache>
            </c:strRef>
          </c:tx>
          <c:dPt>
            <c:idx val="0"/>
            <c:bubble3D val="0"/>
            <c:spPr>
              <a:solidFill>
                <a:schemeClr val="accent2">
                  <a:lumMod val="75000"/>
                </a:schemeClr>
              </a:solidFill>
              <a:ln w="19050">
                <a:solidFill>
                  <a:schemeClr val="lt1"/>
                </a:solidFill>
              </a:ln>
              <a:effectLst/>
            </c:spPr>
          </c:dPt>
          <c:dPt>
            <c:idx val="1"/>
            <c:bubble3D val="0"/>
            <c:spPr>
              <a:solidFill>
                <a:schemeClr val="accent1">
                  <a:lumMod val="75000"/>
                </a:schemeClr>
              </a:solidFill>
              <a:ln w="19050">
                <a:solidFill>
                  <a:schemeClr val="lt1"/>
                </a:solidFill>
              </a:ln>
              <a:effectLst/>
            </c:spPr>
          </c:dPt>
          <c:dPt>
            <c:idx val="2"/>
            <c:bubble3D val="0"/>
            <c:spPr>
              <a:solidFill>
                <a:schemeClr val="accent3">
                  <a:lumMod val="60000"/>
                  <a:lumOff val="40000"/>
                </a:schemeClr>
              </a:solidFill>
              <a:ln w="19050">
                <a:solidFill>
                  <a:schemeClr val="lt1"/>
                </a:solidFill>
              </a:ln>
              <a:effectLst/>
            </c:spPr>
          </c:dPt>
          <c:dPt>
            <c:idx val="3"/>
            <c:bubble3D val="0"/>
            <c:spPr>
              <a:solidFill>
                <a:schemeClr val="tx2">
                  <a:lumMod val="40000"/>
                  <a:lumOff val="60000"/>
                </a:schemeClr>
              </a:solidFill>
              <a:ln w="19050">
                <a:solidFill>
                  <a:schemeClr val="lt1"/>
                </a:solidFill>
              </a:ln>
              <a:effectLst/>
            </c:spPr>
          </c:dPt>
          <c:dPt>
            <c:idx val="4"/>
            <c:bubble3D val="0"/>
            <c:spPr>
              <a:solidFill>
                <a:schemeClr val="accent2">
                  <a:lumMod val="40000"/>
                  <a:lumOff val="60000"/>
                </a:schemeClr>
              </a:solidFill>
              <a:ln w="19050">
                <a:solidFill>
                  <a:schemeClr val="lt1"/>
                </a:solidFill>
              </a:ln>
              <a:effectLst/>
            </c:spPr>
          </c:dPt>
          <c:dPt>
            <c:idx val="5"/>
            <c:bubble3D val="0"/>
            <c:spPr>
              <a:solidFill>
                <a:schemeClr val="bg1">
                  <a:lumMod val="95000"/>
                </a:schemeClr>
              </a:solidFill>
              <a:ln w="19050">
                <a:solidFill>
                  <a:schemeClr val="lt1"/>
                </a:solidFill>
              </a:ln>
              <a:effectLst/>
            </c:spPr>
          </c:dPt>
          <c:dLbls>
            <c:dLbl>
              <c:idx val="3"/>
              <c:layout>
                <c:manualLayout>
                  <c:x val="4.2090332458442695E-2"/>
                  <c:y val="0.11074623143656186"/>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5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'IP types ''15'!$B$2:$B$6</c:f>
              <c:strCache>
                <c:ptCount val="5"/>
                <c:pt idx="0">
                  <c:v>cross-border</c:v>
                </c:pt>
                <c:pt idx="1">
                  <c:v>in-country</c:v>
                </c:pt>
                <c:pt idx="2">
                  <c:v>with 3rd country</c:v>
                </c:pt>
                <c:pt idx="3">
                  <c:v>in-country (IC)</c:v>
                </c:pt>
                <c:pt idx="4">
                  <c:v>cross-border (IC)</c:v>
                </c:pt>
              </c:strCache>
            </c:strRef>
          </c:cat>
          <c:val>
            <c:numRef>
              <c:f>'IP types ''15'!$C$2:$C$6</c:f>
              <c:numCache>
                <c:formatCode>General</c:formatCode>
                <c:ptCount val="5"/>
                <c:pt idx="0">
                  <c:v>21</c:v>
                </c:pt>
                <c:pt idx="1">
                  <c:v>8</c:v>
                </c:pt>
                <c:pt idx="2">
                  <c:v>6</c:v>
                </c:pt>
                <c:pt idx="3">
                  <c:v>2</c:v>
                </c:pt>
                <c:pt idx="4">
                  <c:v>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5514129483814521"/>
          <c:y val="0.10135944197244505"/>
          <c:w val="0.33416185476815397"/>
          <c:h val="0.888634613961741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GB" b="1">
                <a:solidFill>
                  <a:schemeClr val="tx1"/>
                </a:solidFill>
              </a:rPr>
              <a:t>Results of congestion </a:t>
            </a:r>
            <a:r>
              <a:rPr lang="en-GB" b="1" baseline="0">
                <a:solidFill>
                  <a:schemeClr val="tx1"/>
                </a:solidFill>
              </a:rPr>
              <a:t>analysis of 347 IP sides</a:t>
            </a:r>
            <a:endParaRPr lang="en-GB" b="1">
              <a:solidFill>
                <a:schemeClr val="tx1"/>
              </a:solidFill>
            </a:endParaRPr>
          </a:p>
        </c:rich>
      </c:tx>
      <c:layout>
        <c:manualLayout>
          <c:xMode val="edge"/>
          <c:yMode val="edge"/>
          <c:x val="0.10921178457343995"/>
          <c:y val="2.471751412429378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4.4142301979694397E-2"/>
          <c:y val="0.12768139152097513"/>
          <c:w val="0.70472985031099966"/>
          <c:h val="0.84407002090840344"/>
        </c:manualLayout>
      </c:layout>
      <c:pieChart>
        <c:varyColors val="1"/>
        <c:ser>
          <c:idx val="0"/>
          <c:order val="0"/>
          <c:dPt>
            <c:idx val="0"/>
            <c:bubble3D val="0"/>
            <c:spPr>
              <a:solidFill>
                <a:srgbClr val="FF0000"/>
              </a:solidFill>
              <a:ln w="19050">
                <a:solidFill>
                  <a:schemeClr val="lt1"/>
                </a:solidFill>
              </a:ln>
              <a:effectLst/>
            </c:spPr>
          </c:dPt>
          <c:dPt>
            <c:idx val="1"/>
            <c:bubble3D val="0"/>
            <c:spPr>
              <a:solidFill>
                <a:srgbClr val="FFC000"/>
              </a:solidFill>
              <a:ln w="19050">
                <a:solidFill>
                  <a:schemeClr val="lt1"/>
                </a:solidFill>
              </a:ln>
              <a:effectLst/>
            </c:spPr>
          </c:dPt>
          <c:dPt>
            <c:idx val="2"/>
            <c:bubble3D val="0"/>
            <c:spPr>
              <a:solidFill>
                <a:srgbClr val="92D050"/>
              </a:solidFill>
              <a:ln w="19050">
                <a:solidFill>
                  <a:schemeClr val="lt1"/>
                </a:solidFill>
              </a:ln>
              <a:effectLst/>
            </c:spPr>
          </c:dPt>
          <c:dPt>
            <c:idx val="3"/>
            <c:bubble3D val="0"/>
            <c:spPr>
              <a:solidFill>
                <a:schemeClr val="bg1">
                  <a:lumMod val="85000"/>
                </a:schemeClr>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chemeClr val="bg1">
                  <a:lumMod val="75000"/>
                </a:schemeClr>
              </a:solidFill>
              <a:ln w="19050">
                <a:solidFill>
                  <a:schemeClr val="lt1"/>
                </a:solidFill>
              </a:ln>
              <a:effectLst/>
            </c:spPr>
          </c:dPt>
          <c:dPt>
            <c:idx val="6"/>
            <c:bubble3D val="0"/>
            <c:spPr>
              <a:solidFill>
                <a:srgbClr val="00B050"/>
              </a:solidFill>
              <a:ln w="19050">
                <a:solidFill>
                  <a:schemeClr val="lt1"/>
                </a:solidFill>
              </a:ln>
              <a:effectLst/>
            </c:spPr>
          </c:dPt>
          <c:dPt>
            <c:idx val="7"/>
            <c:bubble3D val="0"/>
            <c:spPr>
              <a:solidFill>
                <a:schemeClr val="bg1">
                  <a:lumMod val="75000"/>
                </a:schemeClr>
              </a:solidFill>
              <a:ln w="19050">
                <a:solidFill>
                  <a:schemeClr val="lt1"/>
                </a:solidFill>
              </a:ln>
              <a:effectLst/>
            </c:spPr>
          </c:dPt>
          <c:dLbls>
            <c:dLbl>
              <c:idx val="0"/>
              <c:tx>
                <c:rich>
                  <a:bodyPr/>
                  <a:lstStyle/>
                  <a:p>
                    <a:fld id="{5C649314-5AF2-4ADE-A3EA-C405FF0469A1}" type="VALUE">
                      <a:rPr lang="en-US"/>
                      <a:pPr/>
                      <a:t>[VALUE]</a:t>
                    </a:fld>
                    <a:endParaRPr lang="en-GB"/>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Lst>
            </c:dLbl>
            <c:dLbl>
              <c:idx val="1"/>
              <c:layout>
                <c:manualLayout>
                  <c:x val="-7.7505747828033128E-2"/>
                  <c:y val="3.8834856977623559E-2"/>
                </c:manualLayout>
              </c:layout>
              <c:tx>
                <c:rich>
                  <a:bodyPr/>
                  <a:lstStyle/>
                  <a:p>
                    <a:fld id="{70A12685-C3CE-41A5-8788-C86AAC235FF1}" type="VALUE">
                      <a:rPr lang="en-US"/>
                      <a:pPr/>
                      <a:t>[VALUE]</a:t>
                    </a:fld>
                    <a:endParaRPr lang="en-GB"/>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Lst>
            </c:dLbl>
            <c:dLbl>
              <c:idx val="2"/>
              <c:layout>
                <c:manualLayout>
                  <c:x val="-5.0768682984394485E-2"/>
                  <c:y val="-0.22338082941977155"/>
                </c:manualLayout>
              </c:layout>
              <c:showLegendKey val="0"/>
              <c:showVal val="1"/>
              <c:showCatName val="0"/>
              <c:showSerName val="0"/>
              <c:showPercent val="0"/>
              <c:showBubbleSize val="0"/>
              <c:separator>
</c:separator>
              <c:extLst>
                <c:ext xmlns:c15="http://schemas.microsoft.com/office/drawing/2012/chart" uri="{CE6537A1-D6FC-4f65-9D91-7224C49458BB}"/>
              </c:extLst>
            </c:dLbl>
            <c:dLbl>
              <c:idx val="3"/>
              <c:layout>
                <c:manualLayout>
                  <c:x val="0.16854544344747605"/>
                  <c:y val="4.0715227173821152E-2"/>
                </c:manualLayout>
              </c:layout>
              <c:showLegendKey val="0"/>
              <c:showVal val="1"/>
              <c:showCatName val="0"/>
              <c:showSerName val="0"/>
              <c:showPercent val="0"/>
              <c:showBubbleSize val="0"/>
              <c:separator>
</c:separator>
              <c:extLst>
                <c:ext xmlns:c15="http://schemas.microsoft.com/office/drawing/2012/chart" uri="{CE6537A1-D6FC-4f65-9D91-7224C49458BB}"/>
              </c:extLst>
            </c:dLbl>
            <c:dLbl>
              <c:idx val="4"/>
              <c:layout>
                <c:manualLayout>
                  <c:x val="0.18938554192353863"/>
                  <c:y val="-0.14553221895991814"/>
                </c:manualLayout>
              </c:layout>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layout>
                    <c:manualLayout>
                      <c:w val="0.19654505251520177"/>
                      <c:h val="0.24138418079096044"/>
                    </c:manualLayout>
                  </c15:layout>
                </c:ext>
              </c:extLst>
            </c:dLbl>
            <c:dLbl>
              <c:idx val="5"/>
              <c:layout>
                <c:manualLayout>
                  <c:x val="0.15175812325784857"/>
                  <c:y val="0.23015369900796298"/>
                </c:manualLayout>
              </c:layout>
              <c:showLegendKey val="0"/>
              <c:showVal val="1"/>
              <c:showCatName val="0"/>
              <c:showSerName val="0"/>
              <c:showPercent val="0"/>
              <c:showBubbleSize val="0"/>
              <c:separator>
</c:separator>
              <c:extLst>
                <c:ext xmlns:c15="http://schemas.microsoft.com/office/drawing/2012/chart" uri="{CE6537A1-D6FC-4f65-9D91-7224C49458BB}"/>
              </c:extLst>
            </c:dLbl>
            <c:dLbl>
              <c:idx val="6"/>
              <c:layout>
                <c:manualLayout>
                  <c:x val="8.534334370994319E-2"/>
                  <c:y val="8.6262456070109877E-2"/>
                </c:manualLayout>
              </c:layout>
              <c:showLegendKey val="0"/>
              <c:showVal val="1"/>
              <c:showCatName val="0"/>
              <c:showSerName val="0"/>
              <c:showPercent val="0"/>
              <c:showBubbleSize val="0"/>
              <c:separator>
</c:separator>
              <c:extLst>
                <c:ext xmlns:c15="http://schemas.microsoft.com/office/drawing/2012/chart" uri="{CE6537A1-D6FC-4f65-9D91-7224C49458BB}"/>
              </c:extLst>
            </c:dLbl>
            <c:dLbl>
              <c:idx val="7"/>
              <c:layout>
                <c:manualLayout>
                  <c:x val="0.18735848317467774"/>
                  <c:y val="0.22157485875706215"/>
                </c:manualLayout>
              </c:layout>
              <c:tx>
                <c:rich>
                  <a:bodyPr/>
                  <a:lstStyle/>
                  <a:p>
                    <a:fld id="{859F4333-09B2-4FC8-B345-EB1441FD3A6E}" type="VALUE">
                      <a:rPr lang="en-US"/>
                      <a:pPr/>
                      <a:t>[VALUE]</a:t>
                    </a:fld>
                    <a:endParaRPr lang="en-GB"/>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'IP types ''15'!$B$9:$B$12</c:f>
              <c:strCache>
                <c:ptCount val="4"/>
                <c:pt idx="0">
                  <c:v>congested</c:v>
                </c:pt>
                <c:pt idx="1">
                  <c:v>close to be congested (23 due to quota)</c:v>
                </c:pt>
                <c:pt idx="2">
                  <c:v>non-congested</c:v>
                </c:pt>
                <c:pt idx="3">
                  <c:v>out of scope (mainly VR)</c:v>
                </c:pt>
              </c:strCache>
            </c:strRef>
          </c:cat>
          <c:val>
            <c:numRef>
              <c:f>'IP types ''15'!$C$9:$C$12</c:f>
              <c:numCache>
                <c:formatCode>General</c:formatCode>
                <c:ptCount val="4"/>
                <c:pt idx="0">
                  <c:v>41</c:v>
                </c:pt>
                <c:pt idx="1">
                  <c:v>27</c:v>
                </c:pt>
                <c:pt idx="2">
                  <c:v>178</c:v>
                </c:pt>
                <c:pt idx="3">
                  <c:v>101</c:v>
                </c:pt>
              </c:numCache>
            </c:numRef>
          </c:val>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IE" sz="1400"/>
              <a:t>Extent</a:t>
            </a:r>
            <a:r>
              <a:rPr lang="en-IE" sz="1400" baseline="0"/>
              <a:t> of </a:t>
            </a:r>
            <a:r>
              <a:rPr lang="en-IE" sz="1400"/>
              <a:t>CMP application at all IP sides</a:t>
            </a:r>
          </a:p>
        </c:rich>
      </c:tx>
      <c:layout>
        <c:manualLayout>
          <c:xMode val="edge"/>
          <c:yMode val="edge"/>
          <c:x val="0.20090838790201157"/>
          <c:y val="1.2607997638416498E-2"/>
        </c:manualLayout>
      </c:layout>
      <c:overlay val="0"/>
    </c:title>
    <c:autoTitleDeleted val="0"/>
    <c:plotArea>
      <c:layout>
        <c:manualLayout>
          <c:layoutTarget val="inner"/>
          <c:xMode val="edge"/>
          <c:yMode val="edge"/>
          <c:x val="0.2009190328481667"/>
          <c:y val="0.11940063645119857"/>
          <c:w val="0.63262401574803151"/>
          <c:h val="0.63295749912397237"/>
        </c:manualLayout>
      </c:layout>
      <c:barChart>
        <c:barDir val="col"/>
        <c:grouping val="clustered"/>
        <c:varyColors val="0"/>
        <c:ser>
          <c:idx val="0"/>
          <c:order val="0"/>
          <c:tx>
            <c:strRef>
              <c:f>'CMP appl. ''15'!$C$3</c:f>
              <c:strCache>
                <c:ptCount val="1"/>
                <c:pt idx="0">
                  <c:v>in Q4 2013</c:v>
                </c:pt>
              </c:strCache>
            </c:strRef>
          </c:tx>
          <c:invertIfNegative val="0"/>
          <c:dLbls>
            <c:dLbl>
              <c:idx val="0"/>
              <c:layout>
                <c:manualLayout>
                  <c:x val="-1.0109118783339718E-2"/>
                  <c:y val="-7.438519465199804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0545593916698009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0109118783339695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'CMP appl. ''15'!$B$4:$B$7</c:f>
              <c:strCache>
                <c:ptCount val="4"/>
                <c:pt idx="0">
                  <c:v>FDA UIOLI</c:v>
                </c:pt>
                <c:pt idx="1">
                  <c:v>Oversub-scription</c:v>
                </c:pt>
                <c:pt idx="2">
                  <c:v>Surrender</c:v>
                </c:pt>
                <c:pt idx="3">
                  <c:v>LT UIOLI</c:v>
                </c:pt>
              </c:strCache>
            </c:strRef>
          </c:cat>
          <c:val>
            <c:numRef>
              <c:f>'CMP appl. ''15'!$C$4:$C$7</c:f>
              <c:numCache>
                <c:formatCode>General</c:formatCode>
                <c:ptCount val="4"/>
                <c:pt idx="0">
                  <c:v>4895</c:v>
                </c:pt>
                <c:pt idx="1">
                  <c:v>161</c:v>
                </c:pt>
                <c:pt idx="2">
                  <c:v>106</c:v>
                </c:pt>
                <c:pt idx="3">
                  <c:v>0</c:v>
                </c:pt>
              </c:numCache>
            </c:numRef>
          </c:val>
        </c:ser>
        <c:ser>
          <c:idx val="1"/>
          <c:order val="1"/>
          <c:tx>
            <c:strRef>
              <c:f>'CMP appl. ''15'!$D$3</c:f>
              <c:strCache>
                <c:ptCount val="1"/>
                <c:pt idx="0">
                  <c:v>in &amp; for 2014</c:v>
                </c:pt>
              </c:strCache>
            </c:strRef>
          </c:tx>
          <c:invertIfNegative val="0"/>
          <c:dLbls>
            <c:dLbl>
              <c:idx val="0"/>
              <c:layout>
                <c:manualLayout>
                  <c:x val="-2.2745517262514361E-2"/>
                  <c:y val="-2.231555839559924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0218237566679391E-2"/>
                  <c:y val="3.71925973259983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7690957870844466E-2"/>
                  <c:y val="-7.4385194651997357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'CMP appl. ''15'!$B$4:$B$7</c:f>
              <c:strCache>
                <c:ptCount val="4"/>
                <c:pt idx="0">
                  <c:v>FDA UIOLI</c:v>
                </c:pt>
                <c:pt idx="1">
                  <c:v>Oversub-scription</c:v>
                </c:pt>
                <c:pt idx="2">
                  <c:v>Surrender</c:v>
                </c:pt>
                <c:pt idx="3">
                  <c:v>LT UIOLI</c:v>
                </c:pt>
              </c:strCache>
            </c:strRef>
          </c:cat>
          <c:val>
            <c:numRef>
              <c:f>'CMP appl. ''15'!$D$4:$D$7</c:f>
              <c:numCache>
                <c:formatCode>General</c:formatCode>
                <c:ptCount val="4"/>
                <c:pt idx="0">
                  <c:v>16745</c:v>
                </c:pt>
                <c:pt idx="1">
                  <c:v>18384</c:v>
                </c:pt>
                <c:pt idx="2">
                  <c:v>2568</c:v>
                </c:pt>
                <c:pt idx="3">
                  <c:v>0</c:v>
                </c:pt>
              </c:numCache>
            </c:numRef>
          </c:val>
        </c:ser>
        <c:ser>
          <c:idx val="2"/>
          <c:order val="2"/>
          <c:tx>
            <c:strRef>
              <c:f>'CMP appl. ''15'!$E$3</c:f>
              <c:strCache>
                <c:ptCount val="1"/>
                <c:pt idx="0">
                  <c:v>in &amp; for 2015</c:v>
                </c:pt>
              </c:strCache>
            </c:strRef>
          </c:tx>
          <c:invertIfNegative val="0"/>
          <c:dLbls>
            <c:dLbl>
              <c:idx val="0"/>
              <c:layout>
                <c:manualLayout>
                  <c:x val="1.5163678175009541E-2"/>
                  <c:y val="3.71925973259986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5818390875047707E-3"/>
                  <c:y val="7.4385194651997357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'CMP appl. ''15'!$E$4:$E$7</c:f>
              <c:numCache>
                <c:formatCode>General</c:formatCode>
                <c:ptCount val="4"/>
                <c:pt idx="0">
                  <c:v>15200</c:v>
                </c:pt>
                <c:pt idx="1">
                  <c:v>21320</c:v>
                </c:pt>
                <c:pt idx="2">
                  <c:v>4013</c:v>
                </c:pt>
                <c:pt idx="3">
                  <c:v>0</c:v>
                </c:pt>
              </c:numCache>
            </c:numRef>
          </c:val>
        </c:ser>
        <c:dLbls>
          <c:showLegendKey val="0"/>
          <c:showVal val="0"/>
          <c:showCatName val="0"/>
          <c:showSerName val="0"/>
          <c:showPercent val="0"/>
          <c:showBubbleSize val="0"/>
        </c:dLbls>
        <c:gapWidth val="150"/>
        <c:axId val="200794184"/>
        <c:axId val="200794576"/>
      </c:barChart>
      <c:catAx>
        <c:axId val="200794184"/>
        <c:scaling>
          <c:orientation val="minMax"/>
        </c:scaling>
        <c:delete val="0"/>
        <c:axPos val="b"/>
        <c:title>
          <c:tx>
            <c:rich>
              <a:bodyPr/>
              <a:lstStyle/>
              <a:p>
                <a:pPr>
                  <a:defRPr sz="1300"/>
                </a:pPr>
                <a:r>
                  <a:rPr lang="en-IE" sz="1300"/>
                  <a:t>CMP</a:t>
                </a:r>
              </a:p>
            </c:rich>
          </c:tx>
          <c:layout>
            <c:manualLayout>
              <c:xMode val="edge"/>
              <c:yMode val="edge"/>
              <c:x val="0.8520281718056677"/>
              <c:y val="0.83178491081683725"/>
            </c:manualLayout>
          </c:layout>
          <c:overlay val="0"/>
        </c:title>
        <c:numFmt formatCode="General" sourceLinked="0"/>
        <c:majorTickMark val="out"/>
        <c:minorTickMark val="none"/>
        <c:tickLblPos val="nextTo"/>
        <c:txPr>
          <a:bodyPr rot="-5400000" vert="horz"/>
          <a:lstStyle/>
          <a:p>
            <a:pPr>
              <a:defRPr sz="1300"/>
            </a:pPr>
            <a:endParaRPr lang="en-US"/>
          </a:p>
        </c:txPr>
        <c:crossAx val="200794576"/>
        <c:crosses val="autoZero"/>
        <c:auto val="1"/>
        <c:lblAlgn val="ctr"/>
        <c:lblOffset val="100"/>
        <c:noMultiLvlLbl val="0"/>
      </c:catAx>
      <c:valAx>
        <c:axId val="200794576"/>
        <c:scaling>
          <c:orientation val="minMax"/>
        </c:scaling>
        <c:delete val="0"/>
        <c:axPos val="l"/>
        <c:majorGridlines/>
        <c:title>
          <c:tx>
            <c:rich>
              <a:bodyPr rot="-5400000" vert="horz"/>
              <a:lstStyle/>
              <a:p>
                <a:pPr>
                  <a:defRPr sz="1300"/>
                </a:pPr>
                <a:r>
                  <a:rPr lang="en-IE" sz="1300"/>
                  <a:t>Number</a:t>
                </a:r>
                <a:r>
                  <a:rPr lang="en-IE" sz="1300" baseline="0"/>
                  <a:t> of instances (days)</a:t>
                </a:r>
                <a:endParaRPr lang="en-IE" sz="1300"/>
              </a:p>
            </c:rich>
          </c:tx>
          <c:layout>
            <c:manualLayout>
              <c:xMode val="edge"/>
              <c:yMode val="edge"/>
              <c:x val="1.0683428169338085E-2"/>
              <c:y val="0.11636977993110875"/>
            </c:manualLayout>
          </c:layout>
          <c:overlay val="0"/>
        </c:title>
        <c:numFmt formatCode="General" sourceLinked="1"/>
        <c:majorTickMark val="out"/>
        <c:minorTickMark val="none"/>
        <c:tickLblPos val="nextTo"/>
        <c:txPr>
          <a:bodyPr/>
          <a:lstStyle/>
          <a:p>
            <a:pPr>
              <a:defRPr sz="1200"/>
            </a:pPr>
            <a:endParaRPr lang="en-US"/>
          </a:p>
        </c:txPr>
        <c:crossAx val="200794184"/>
        <c:crosses val="autoZero"/>
        <c:crossBetween val="between"/>
        <c:majorUnit val="3000"/>
      </c:valAx>
    </c:plotArea>
    <c:legend>
      <c:legendPos val="r"/>
      <c:layout>
        <c:manualLayout>
          <c:xMode val="edge"/>
          <c:yMode val="edge"/>
          <c:x val="0.83632082999845181"/>
          <c:y val="0.3194495612737791"/>
          <c:w val="0.16367918817789232"/>
          <c:h val="0.33737405684878186"/>
        </c:manualLayout>
      </c:layout>
      <c:overlay val="0"/>
      <c:txPr>
        <a:bodyPr/>
        <a:lstStyle/>
        <a:p>
          <a:pPr>
            <a:defRPr sz="1300"/>
          </a:pPr>
          <a:endParaRPr lang="en-US"/>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IE" sz="1400"/>
              <a:t>CMP application</a:t>
            </a:r>
            <a:r>
              <a:rPr lang="en-IE" sz="1400" baseline="0"/>
              <a:t> leading to additional c</a:t>
            </a:r>
            <a:r>
              <a:rPr lang="en-IE" sz="1400"/>
              <a:t>apacity</a:t>
            </a:r>
            <a:r>
              <a:rPr lang="en-IE" sz="1400" baseline="0"/>
              <a:t> availability </a:t>
            </a:r>
            <a:r>
              <a:rPr lang="en-IE" sz="1400"/>
              <a:t>at congested vs.</a:t>
            </a:r>
            <a:r>
              <a:rPr lang="en-IE" sz="1400" baseline="0"/>
              <a:t> total IP sides</a:t>
            </a:r>
            <a:endParaRPr lang="en-IE" sz="1400"/>
          </a:p>
        </c:rich>
      </c:tx>
      <c:layout>
        <c:manualLayout>
          <c:xMode val="edge"/>
          <c:yMode val="edge"/>
          <c:x val="0.1147920908612004"/>
          <c:y val="2.5475790476668089E-2"/>
        </c:manualLayout>
      </c:layout>
      <c:overlay val="0"/>
    </c:title>
    <c:autoTitleDeleted val="0"/>
    <c:plotArea>
      <c:layout>
        <c:manualLayout>
          <c:layoutTarget val="inner"/>
          <c:xMode val="edge"/>
          <c:yMode val="edge"/>
          <c:x val="0.13098742437139271"/>
          <c:y val="0.16826993639410578"/>
          <c:w val="0.5444962817147857"/>
          <c:h val="0.56275298920968209"/>
        </c:manualLayout>
      </c:layout>
      <c:barChart>
        <c:barDir val="col"/>
        <c:grouping val="clustered"/>
        <c:varyColors val="0"/>
        <c:ser>
          <c:idx val="0"/>
          <c:order val="0"/>
          <c:tx>
            <c:strRef>
              <c:f>'CMP appl. ''15'!$C$11</c:f>
              <c:strCache>
                <c:ptCount val="1"/>
                <c:pt idx="0">
                  <c:v>at all IP sides in Q4/2013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'CMP appl. ''15'!$B$12:$B$15</c:f>
              <c:strCache>
                <c:ptCount val="4"/>
                <c:pt idx="0">
                  <c:v>FDA UIOLI</c:v>
                </c:pt>
                <c:pt idx="1">
                  <c:v>Oversub-scription</c:v>
                </c:pt>
                <c:pt idx="2">
                  <c:v>Surrender</c:v>
                </c:pt>
                <c:pt idx="3">
                  <c:v>LT UIOLI</c:v>
                </c:pt>
              </c:strCache>
            </c:strRef>
          </c:cat>
          <c:val>
            <c:numRef>
              <c:f>'CMP appl. ''15'!$C$12:$C$15</c:f>
              <c:numCache>
                <c:formatCode>General</c:formatCode>
                <c:ptCount val="4"/>
                <c:pt idx="0">
                  <c:v>70</c:v>
                </c:pt>
                <c:pt idx="1">
                  <c:v>5</c:v>
                </c:pt>
                <c:pt idx="2">
                  <c:v>4</c:v>
                </c:pt>
                <c:pt idx="3">
                  <c:v>0</c:v>
                </c:pt>
              </c:numCache>
            </c:numRef>
          </c:val>
        </c:ser>
        <c:ser>
          <c:idx val="1"/>
          <c:order val="1"/>
          <c:tx>
            <c:strRef>
              <c:f>'CMP appl. ''15'!$D$11</c:f>
              <c:strCache>
                <c:ptCount val="1"/>
                <c:pt idx="0">
                  <c:v>at all IP sides in 2014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'CMP appl. ''15'!$B$12:$B$15</c:f>
              <c:strCache>
                <c:ptCount val="4"/>
                <c:pt idx="0">
                  <c:v>FDA UIOLI</c:v>
                </c:pt>
                <c:pt idx="1">
                  <c:v>Oversub-scription</c:v>
                </c:pt>
                <c:pt idx="2">
                  <c:v>Surrender</c:v>
                </c:pt>
                <c:pt idx="3">
                  <c:v>LT UIOLI</c:v>
                </c:pt>
              </c:strCache>
            </c:strRef>
          </c:cat>
          <c:val>
            <c:numRef>
              <c:f>'CMP appl. ''15'!$D$12:$D$15</c:f>
              <c:numCache>
                <c:formatCode>General</c:formatCode>
                <c:ptCount val="4"/>
                <c:pt idx="0">
                  <c:v>79</c:v>
                </c:pt>
                <c:pt idx="1">
                  <c:v>32</c:v>
                </c:pt>
                <c:pt idx="2">
                  <c:v>22</c:v>
                </c:pt>
                <c:pt idx="3">
                  <c:v>0</c:v>
                </c:pt>
              </c:numCache>
            </c:numRef>
          </c:val>
        </c:ser>
        <c:ser>
          <c:idx val="2"/>
          <c:order val="2"/>
          <c:tx>
            <c:strRef>
              <c:f>'CMP appl. ''15'!$E$11</c:f>
              <c:strCache>
                <c:ptCount val="1"/>
                <c:pt idx="0">
                  <c:v>at congested IP sides in 2014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'CMP appl. ''15'!$B$12:$B$15</c:f>
              <c:strCache>
                <c:ptCount val="4"/>
                <c:pt idx="0">
                  <c:v>FDA UIOLI</c:v>
                </c:pt>
                <c:pt idx="1">
                  <c:v>Oversub-scription</c:v>
                </c:pt>
                <c:pt idx="2">
                  <c:v>Surrender</c:v>
                </c:pt>
                <c:pt idx="3">
                  <c:v>LT UIOLI</c:v>
                </c:pt>
              </c:strCache>
            </c:strRef>
          </c:cat>
          <c:val>
            <c:numRef>
              <c:f>'CMP appl. ''15'!$E$12:$E$15</c:f>
              <c:numCache>
                <c:formatCode>General</c:formatCode>
                <c:ptCount val="4"/>
                <c:pt idx="0">
                  <c:v>5</c:v>
                </c:pt>
                <c:pt idx="1">
                  <c:v>2</c:v>
                </c:pt>
                <c:pt idx="2">
                  <c:v>1</c:v>
                </c:pt>
                <c:pt idx="3">
                  <c:v>0</c:v>
                </c:pt>
              </c:numCache>
            </c:numRef>
          </c:val>
        </c:ser>
        <c:ser>
          <c:idx val="3"/>
          <c:order val="3"/>
          <c:tx>
            <c:strRef>
              <c:f>'CMP appl. ''15'!$F$11</c:f>
              <c:strCache>
                <c:ptCount val="1"/>
                <c:pt idx="0">
                  <c:v>at all IP sides in 2015</c:v>
                </c:pt>
              </c:strCache>
            </c:strRef>
          </c:tx>
          <c:invertIfNegative val="0"/>
          <c:cat>
            <c:strRef>
              <c:f>'CMP appl. ''15'!$B$12:$B$15</c:f>
              <c:strCache>
                <c:ptCount val="4"/>
                <c:pt idx="0">
                  <c:v>FDA UIOLI</c:v>
                </c:pt>
                <c:pt idx="1">
                  <c:v>Oversub-scription</c:v>
                </c:pt>
                <c:pt idx="2">
                  <c:v>Surrender</c:v>
                </c:pt>
                <c:pt idx="3">
                  <c:v>LT UIOLI</c:v>
                </c:pt>
              </c:strCache>
            </c:strRef>
          </c:cat>
          <c:val>
            <c:numRef>
              <c:f>'CMP appl. ''15'!$F$12:$F$15</c:f>
              <c:numCache>
                <c:formatCode>General</c:formatCode>
                <c:ptCount val="4"/>
                <c:pt idx="0">
                  <c:v>63</c:v>
                </c:pt>
                <c:pt idx="1">
                  <c:v>38</c:v>
                </c:pt>
                <c:pt idx="2">
                  <c:v>23</c:v>
                </c:pt>
                <c:pt idx="3">
                  <c:v>0</c:v>
                </c:pt>
              </c:numCache>
            </c:numRef>
          </c:val>
        </c:ser>
        <c:ser>
          <c:idx val="4"/>
          <c:order val="4"/>
          <c:tx>
            <c:strRef>
              <c:f>'CMP appl. ''15'!$G$11</c:f>
              <c:strCache>
                <c:ptCount val="1"/>
                <c:pt idx="0">
                  <c:v>at congested IP sides in 2015</c:v>
                </c:pt>
              </c:strCache>
            </c:strRef>
          </c:tx>
          <c:invertIfNegative val="0"/>
          <c:cat>
            <c:strRef>
              <c:f>'CMP appl. ''15'!$B$12:$B$15</c:f>
              <c:strCache>
                <c:ptCount val="4"/>
                <c:pt idx="0">
                  <c:v>FDA UIOLI</c:v>
                </c:pt>
                <c:pt idx="1">
                  <c:v>Oversub-scription</c:v>
                </c:pt>
                <c:pt idx="2">
                  <c:v>Surrender</c:v>
                </c:pt>
                <c:pt idx="3">
                  <c:v>LT UIOLI</c:v>
                </c:pt>
              </c:strCache>
            </c:strRef>
          </c:cat>
          <c:val>
            <c:numRef>
              <c:f>'CMP appl. ''15'!$G$12:$G$15</c:f>
              <c:numCache>
                <c:formatCode>General</c:formatCode>
                <c:ptCount val="4"/>
                <c:pt idx="0">
                  <c:v>12</c:v>
                </c:pt>
                <c:pt idx="1">
                  <c:v>0</c:v>
                </c:pt>
                <c:pt idx="2">
                  <c:v>1</c:v>
                </c:pt>
                <c:pt idx="3">
                  <c:v>0</c:v>
                </c:pt>
              </c:numCache>
            </c:numRef>
          </c:val>
        </c:ser>
        <c:dLbls>
          <c:showLegendKey val="0"/>
          <c:showVal val="0"/>
          <c:showCatName val="0"/>
          <c:showSerName val="0"/>
          <c:showPercent val="0"/>
          <c:showBubbleSize val="0"/>
        </c:dLbls>
        <c:gapWidth val="150"/>
        <c:axId val="200795360"/>
        <c:axId val="200795752"/>
      </c:barChart>
      <c:catAx>
        <c:axId val="200795360"/>
        <c:scaling>
          <c:orientation val="minMax"/>
        </c:scaling>
        <c:delete val="0"/>
        <c:axPos val="b"/>
        <c:title>
          <c:tx>
            <c:rich>
              <a:bodyPr/>
              <a:lstStyle/>
              <a:p>
                <a:pPr>
                  <a:defRPr sz="1300"/>
                </a:pPr>
                <a:r>
                  <a:rPr lang="en-IE" sz="1300"/>
                  <a:t>CMP</a:t>
                </a:r>
              </a:p>
            </c:rich>
          </c:tx>
          <c:layout>
            <c:manualLayout>
              <c:xMode val="edge"/>
              <c:yMode val="edge"/>
              <c:x val="0.67672527235379532"/>
              <c:y val="0.90169067891056309"/>
            </c:manualLayout>
          </c:layout>
          <c:overlay val="0"/>
        </c:title>
        <c:numFmt formatCode="General" sourceLinked="1"/>
        <c:majorTickMark val="out"/>
        <c:minorTickMark val="none"/>
        <c:tickLblPos val="nextTo"/>
        <c:txPr>
          <a:bodyPr rot="-5400000" vert="horz"/>
          <a:lstStyle/>
          <a:p>
            <a:pPr>
              <a:defRPr sz="1300"/>
            </a:pPr>
            <a:endParaRPr lang="en-US"/>
          </a:p>
        </c:txPr>
        <c:crossAx val="200795752"/>
        <c:crosses val="autoZero"/>
        <c:auto val="1"/>
        <c:lblAlgn val="ctr"/>
        <c:lblOffset val="100"/>
        <c:noMultiLvlLbl val="0"/>
      </c:catAx>
      <c:valAx>
        <c:axId val="200795752"/>
        <c:scaling>
          <c:orientation val="minMax"/>
        </c:scaling>
        <c:delete val="0"/>
        <c:axPos val="l"/>
        <c:majorGridlines/>
        <c:title>
          <c:tx>
            <c:rich>
              <a:bodyPr rot="-5400000" vert="horz"/>
              <a:lstStyle/>
              <a:p>
                <a:pPr>
                  <a:defRPr sz="1300"/>
                </a:pPr>
                <a:r>
                  <a:rPr lang="en-IE" sz="1300"/>
                  <a:t>Number of IP</a:t>
                </a:r>
                <a:r>
                  <a:rPr lang="en-IE" sz="1300" baseline="0"/>
                  <a:t> sides</a:t>
                </a:r>
                <a:endParaRPr lang="en-IE" sz="1300"/>
              </a:p>
            </c:rich>
          </c:tx>
          <c:layout/>
          <c:overlay val="0"/>
        </c:title>
        <c:numFmt formatCode="General" sourceLinked="1"/>
        <c:majorTickMark val="out"/>
        <c:minorTickMark val="none"/>
        <c:tickLblPos val="nextTo"/>
        <c:txPr>
          <a:bodyPr/>
          <a:lstStyle/>
          <a:p>
            <a:pPr>
              <a:defRPr sz="1200"/>
            </a:pPr>
            <a:endParaRPr lang="en-US"/>
          </a:p>
        </c:txPr>
        <c:crossAx val="200795360"/>
        <c:crosses val="autoZero"/>
        <c:crossBetween val="between"/>
        <c:majorUnit val="20"/>
      </c:valAx>
    </c:plotArea>
    <c:legend>
      <c:legendPos val="r"/>
      <c:layout>
        <c:manualLayout>
          <c:xMode val="edge"/>
          <c:yMode val="edge"/>
          <c:x val="0.69909210756307594"/>
          <c:y val="0.16869717455158514"/>
          <c:w val="0.30090789243692395"/>
          <c:h val="0.72948277606805045"/>
        </c:manualLayout>
      </c:layout>
      <c:overlay val="0"/>
      <c:txPr>
        <a:bodyPr/>
        <a:lstStyle/>
        <a:p>
          <a:pPr>
            <a:defRPr sz="13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IE" sz="1400" b="1" i="0" baseline="0">
                <a:effectLst/>
              </a:rPr>
              <a:t>CMP application leading to additional capacity availability at congested vs. total IP sides</a:t>
            </a:r>
            <a:endParaRPr lang="en-GB" sz="1400">
              <a:effectLst/>
            </a:endParaRPr>
          </a:p>
        </c:rich>
      </c:tx>
      <c:layout>
        <c:manualLayout>
          <c:xMode val="edge"/>
          <c:yMode val="edge"/>
          <c:x val="0.12279179500999234"/>
          <c:y val="1.2887061196276655E-2"/>
        </c:manualLayout>
      </c:layout>
      <c:overlay val="0"/>
    </c:title>
    <c:autoTitleDeleted val="0"/>
    <c:plotArea>
      <c:layout>
        <c:manualLayout>
          <c:layoutTarget val="inner"/>
          <c:xMode val="edge"/>
          <c:yMode val="edge"/>
          <c:x val="0.13098742437139271"/>
          <c:y val="0.16826993639410578"/>
          <c:w val="0.55868899348286782"/>
          <c:h val="0.56275298920968209"/>
        </c:manualLayout>
      </c:layout>
      <c:barChart>
        <c:barDir val="col"/>
        <c:grouping val="stacked"/>
        <c:varyColors val="0"/>
        <c:ser>
          <c:idx val="2"/>
          <c:order val="0"/>
          <c:tx>
            <c:strRef>
              <c:f>'CMP appl. ''15'!$L$11</c:f>
              <c:strCache>
                <c:ptCount val="1"/>
                <c:pt idx="0">
                  <c:v>at congested IP sides in 2014</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'CMP appl. ''15'!$I$12:$I$15</c:f>
              <c:strCache>
                <c:ptCount val="4"/>
                <c:pt idx="0">
                  <c:v>FDA UIOLI</c:v>
                </c:pt>
                <c:pt idx="1">
                  <c:v>Oversub-scription</c:v>
                </c:pt>
                <c:pt idx="2">
                  <c:v>Surrender</c:v>
                </c:pt>
                <c:pt idx="3">
                  <c:v>LT UIOLI</c:v>
                </c:pt>
              </c:strCache>
            </c:strRef>
          </c:cat>
          <c:val>
            <c:numRef>
              <c:f>'CMP appl. ''15'!$L$12:$L$15</c:f>
              <c:numCache>
                <c:formatCode>General</c:formatCode>
                <c:ptCount val="4"/>
                <c:pt idx="0">
                  <c:v>5</c:v>
                </c:pt>
                <c:pt idx="1">
                  <c:v>2</c:v>
                </c:pt>
                <c:pt idx="2">
                  <c:v>1</c:v>
                </c:pt>
                <c:pt idx="3">
                  <c:v>0</c:v>
                </c:pt>
              </c:numCache>
            </c:numRef>
          </c:val>
        </c:ser>
        <c:ser>
          <c:idx val="1"/>
          <c:order val="1"/>
          <c:tx>
            <c:strRef>
              <c:f>'CMP appl. ''15'!$K$11</c:f>
              <c:strCache>
                <c:ptCount val="1"/>
                <c:pt idx="0">
                  <c:v>at non-congested IP sides in 2014</c:v>
                </c:pt>
              </c:strCache>
            </c:strRef>
          </c:tx>
          <c:spPr>
            <a:solidFill>
              <a:schemeClr val="accent2">
                <a:lumMod val="60000"/>
                <a:lumOff val="40000"/>
              </a:schemeClr>
            </a:solidFill>
          </c:spPr>
          <c:invertIfNegative val="0"/>
          <c:dLbls>
            <c:dLbl>
              <c:idx val="1"/>
              <c:layout>
                <c:manualLayout>
                  <c:x val="3.7198390974549394E-17"/>
                  <c:y val="-2.972175555611284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3.396772063555744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'CMP appl. ''15'!$I$12:$I$15</c:f>
              <c:strCache>
                <c:ptCount val="4"/>
                <c:pt idx="0">
                  <c:v>FDA UIOLI</c:v>
                </c:pt>
                <c:pt idx="1">
                  <c:v>Oversub-scription</c:v>
                </c:pt>
                <c:pt idx="2">
                  <c:v>Surrender</c:v>
                </c:pt>
                <c:pt idx="3">
                  <c:v>LT UIOLI</c:v>
                </c:pt>
              </c:strCache>
            </c:strRef>
          </c:cat>
          <c:val>
            <c:numRef>
              <c:f>'CMP appl. ''15'!$K$12:$K$15</c:f>
              <c:numCache>
                <c:formatCode>General</c:formatCode>
                <c:ptCount val="4"/>
                <c:pt idx="0">
                  <c:v>81</c:v>
                </c:pt>
                <c:pt idx="1">
                  <c:v>30</c:v>
                </c:pt>
                <c:pt idx="2">
                  <c:v>22</c:v>
                </c:pt>
                <c:pt idx="3">
                  <c:v>0</c:v>
                </c:pt>
              </c:numCache>
            </c:numRef>
          </c:val>
        </c:ser>
        <c:dLbls>
          <c:showLegendKey val="0"/>
          <c:showVal val="0"/>
          <c:showCatName val="0"/>
          <c:showSerName val="0"/>
          <c:showPercent val="0"/>
          <c:showBubbleSize val="0"/>
        </c:dLbls>
        <c:gapWidth val="150"/>
        <c:overlap val="100"/>
        <c:axId val="200796536"/>
        <c:axId val="201457520"/>
      </c:barChart>
      <c:catAx>
        <c:axId val="200796536"/>
        <c:scaling>
          <c:orientation val="minMax"/>
        </c:scaling>
        <c:delete val="0"/>
        <c:axPos val="b"/>
        <c:title>
          <c:tx>
            <c:rich>
              <a:bodyPr/>
              <a:lstStyle/>
              <a:p>
                <a:pPr>
                  <a:defRPr sz="1300"/>
                </a:pPr>
                <a:r>
                  <a:rPr lang="en-IE" sz="1300"/>
                  <a:t>CMP</a:t>
                </a:r>
              </a:p>
            </c:rich>
          </c:tx>
          <c:layout>
            <c:manualLayout>
              <c:xMode val="edge"/>
              <c:yMode val="edge"/>
              <c:x val="0.71717861237613489"/>
              <c:y val="0.84709176466654967"/>
            </c:manualLayout>
          </c:layout>
          <c:overlay val="0"/>
        </c:title>
        <c:numFmt formatCode="General" sourceLinked="1"/>
        <c:majorTickMark val="out"/>
        <c:minorTickMark val="none"/>
        <c:tickLblPos val="nextTo"/>
        <c:txPr>
          <a:bodyPr rot="-5400000" vert="horz"/>
          <a:lstStyle/>
          <a:p>
            <a:pPr>
              <a:defRPr sz="1300"/>
            </a:pPr>
            <a:endParaRPr lang="en-US"/>
          </a:p>
        </c:txPr>
        <c:crossAx val="201457520"/>
        <c:crosses val="autoZero"/>
        <c:auto val="1"/>
        <c:lblAlgn val="ctr"/>
        <c:lblOffset val="100"/>
        <c:noMultiLvlLbl val="0"/>
      </c:catAx>
      <c:valAx>
        <c:axId val="201457520"/>
        <c:scaling>
          <c:orientation val="minMax"/>
          <c:max val="70"/>
          <c:min val="0"/>
        </c:scaling>
        <c:delete val="0"/>
        <c:axPos val="l"/>
        <c:majorGridlines/>
        <c:title>
          <c:tx>
            <c:rich>
              <a:bodyPr rot="-5400000" vert="horz"/>
              <a:lstStyle/>
              <a:p>
                <a:pPr>
                  <a:defRPr sz="1300"/>
                </a:pPr>
                <a:r>
                  <a:rPr lang="en-IE" sz="1300"/>
                  <a:t>Number of IP</a:t>
                </a:r>
                <a:r>
                  <a:rPr lang="en-IE" sz="1300" baseline="0"/>
                  <a:t> sides</a:t>
                </a:r>
                <a:endParaRPr lang="en-IE" sz="1300"/>
              </a:p>
            </c:rich>
          </c:tx>
          <c:layout/>
          <c:overlay val="0"/>
        </c:title>
        <c:numFmt formatCode="General" sourceLinked="1"/>
        <c:majorTickMark val="out"/>
        <c:minorTickMark val="none"/>
        <c:tickLblPos val="nextTo"/>
        <c:txPr>
          <a:bodyPr/>
          <a:lstStyle/>
          <a:p>
            <a:pPr>
              <a:defRPr sz="1200"/>
            </a:pPr>
            <a:endParaRPr lang="en-US"/>
          </a:p>
        </c:txPr>
        <c:crossAx val="200796536"/>
        <c:crosses val="autoZero"/>
        <c:crossBetween val="between"/>
        <c:majorUnit val="20"/>
      </c:valAx>
    </c:plotArea>
    <c:legend>
      <c:legendPos val="r"/>
      <c:layout>
        <c:manualLayout>
          <c:xMode val="edge"/>
          <c:yMode val="edge"/>
          <c:x val="0.69909202882788068"/>
          <c:y val="0.25689523184601926"/>
          <c:w val="0.30090797117211926"/>
          <c:h val="0.31778942353501666"/>
        </c:manualLayout>
      </c:layout>
      <c:overlay val="0"/>
      <c:txPr>
        <a:bodyPr/>
        <a:lstStyle/>
        <a:p>
          <a:pPr>
            <a:defRPr sz="13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IE" sz="1400" b="1" i="0" baseline="0">
                <a:effectLst/>
              </a:rPr>
              <a:t>CMP application leading to additional capacity availability at congested vs. total IP sides</a:t>
            </a:r>
            <a:endParaRPr lang="en-GB" sz="1400">
              <a:effectLst/>
            </a:endParaRPr>
          </a:p>
        </c:rich>
      </c:tx>
      <c:layout>
        <c:manualLayout>
          <c:xMode val="edge"/>
          <c:yMode val="edge"/>
          <c:x val="0.12279179500999234"/>
          <c:y val="1.2887061196276655E-2"/>
        </c:manualLayout>
      </c:layout>
      <c:overlay val="0"/>
    </c:title>
    <c:autoTitleDeleted val="0"/>
    <c:plotArea>
      <c:layout>
        <c:manualLayout>
          <c:layoutTarget val="inner"/>
          <c:xMode val="edge"/>
          <c:yMode val="edge"/>
          <c:x val="0.13098742437139271"/>
          <c:y val="0.16826993639410578"/>
          <c:w val="0.55868899348286782"/>
          <c:h val="0.56275298920968209"/>
        </c:manualLayout>
      </c:layout>
      <c:barChart>
        <c:barDir val="col"/>
        <c:grouping val="stacked"/>
        <c:varyColors val="0"/>
        <c:ser>
          <c:idx val="2"/>
          <c:order val="0"/>
          <c:tx>
            <c:strRef>
              <c:f>'CMP appl. ''15'!$N$11</c:f>
              <c:strCache>
                <c:ptCount val="1"/>
                <c:pt idx="0">
                  <c:v>at congested IP sides in 2015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'CMP appl. ''15'!$I$12:$I$15</c:f>
              <c:strCache>
                <c:ptCount val="4"/>
                <c:pt idx="0">
                  <c:v>FDA UIOLI</c:v>
                </c:pt>
                <c:pt idx="1">
                  <c:v>Oversub-scription</c:v>
                </c:pt>
                <c:pt idx="2">
                  <c:v>Surrender</c:v>
                </c:pt>
                <c:pt idx="3">
                  <c:v>LT UIOLI</c:v>
                </c:pt>
              </c:strCache>
            </c:strRef>
          </c:cat>
          <c:val>
            <c:numRef>
              <c:f>'CMP appl. ''15'!$N$12:$N$15</c:f>
              <c:numCache>
                <c:formatCode>General</c:formatCode>
                <c:ptCount val="4"/>
                <c:pt idx="0">
                  <c:v>12</c:v>
                </c:pt>
                <c:pt idx="1">
                  <c:v>0</c:v>
                </c:pt>
                <c:pt idx="2">
                  <c:v>1</c:v>
                </c:pt>
                <c:pt idx="3">
                  <c:v>0</c:v>
                </c:pt>
              </c:numCache>
            </c:numRef>
          </c:val>
        </c:ser>
        <c:ser>
          <c:idx val="1"/>
          <c:order val="1"/>
          <c:tx>
            <c:strRef>
              <c:f>'CMP appl. ''15'!$M$11</c:f>
              <c:strCache>
                <c:ptCount val="1"/>
                <c:pt idx="0">
                  <c:v>at non-congested IP sides in 2015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'CMP appl. ''15'!$I$12:$I$15</c:f>
              <c:strCache>
                <c:ptCount val="4"/>
                <c:pt idx="0">
                  <c:v>FDA UIOLI</c:v>
                </c:pt>
                <c:pt idx="1">
                  <c:v>Oversub-scription</c:v>
                </c:pt>
                <c:pt idx="2">
                  <c:v>Surrender</c:v>
                </c:pt>
                <c:pt idx="3">
                  <c:v>LT UIOLI</c:v>
                </c:pt>
              </c:strCache>
            </c:strRef>
          </c:cat>
          <c:val>
            <c:numRef>
              <c:f>'CMP appl. ''15'!$M$12:$M$15</c:f>
              <c:numCache>
                <c:formatCode>General</c:formatCode>
                <c:ptCount val="4"/>
                <c:pt idx="0">
                  <c:v>51</c:v>
                </c:pt>
                <c:pt idx="1">
                  <c:v>38</c:v>
                </c:pt>
                <c:pt idx="2">
                  <c:v>22</c:v>
                </c:pt>
                <c:pt idx="3">
                  <c:v>0</c:v>
                </c:pt>
              </c:numCache>
            </c:numRef>
          </c:val>
        </c:ser>
        <c:dLbls>
          <c:showLegendKey val="0"/>
          <c:showVal val="0"/>
          <c:showCatName val="0"/>
          <c:showSerName val="0"/>
          <c:showPercent val="0"/>
          <c:showBubbleSize val="0"/>
        </c:dLbls>
        <c:gapWidth val="150"/>
        <c:overlap val="100"/>
        <c:axId val="200793008"/>
        <c:axId val="200793792"/>
      </c:barChart>
      <c:catAx>
        <c:axId val="200793008"/>
        <c:scaling>
          <c:orientation val="minMax"/>
        </c:scaling>
        <c:delete val="0"/>
        <c:axPos val="b"/>
        <c:title>
          <c:tx>
            <c:rich>
              <a:bodyPr/>
              <a:lstStyle/>
              <a:p>
                <a:pPr>
                  <a:defRPr sz="1300"/>
                </a:pPr>
                <a:r>
                  <a:rPr lang="en-IE" sz="1300"/>
                  <a:t>CMP</a:t>
                </a:r>
              </a:p>
            </c:rich>
          </c:tx>
          <c:layout>
            <c:manualLayout>
              <c:xMode val="edge"/>
              <c:yMode val="edge"/>
              <c:x val="0.71717861237613489"/>
              <c:y val="0.84709176466654967"/>
            </c:manualLayout>
          </c:layout>
          <c:overlay val="0"/>
        </c:title>
        <c:numFmt formatCode="General" sourceLinked="1"/>
        <c:majorTickMark val="out"/>
        <c:minorTickMark val="none"/>
        <c:tickLblPos val="nextTo"/>
        <c:txPr>
          <a:bodyPr rot="-5400000" vert="horz"/>
          <a:lstStyle/>
          <a:p>
            <a:pPr>
              <a:defRPr sz="1300"/>
            </a:pPr>
            <a:endParaRPr lang="en-US"/>
          </a:p>
        </c:txPr>
        <c:crossAx val="200793792"/>
        <c:crosses val="autoZero"/>
        <c:auto val="1"/>
        <c:lblAlgn val="ctr"/>
        <c:lblOffset val="100"/>
        <c:noMultiLvlLbl val="0"/>
      </c:catAx>
      <c:valAx>
        <c:axId val="200793792"/>
        <c:scaling>
          <c:orientation val="minMax"/>
          <c:max val="70"/>
          <c:min val="0"/>
        </c:scaling>
        <c:delete val="0"/>
        <c:axPos val="l"/>
        <c:majorGridlines/>
        <c:title>
          <c:tx>
            <c:rich>
              <a:bodyPr rot="-5400000" vert="horz"/>
              <a:lstStyle/>
              <a:p>
                <a:pPr>
                  <a:defRPr sz="1300"/>
                </a:pPr>
                <a:r>
                  <a:rPr lang="en-IE" sz="1300"/>
                  <a:t>Number of IP</a:t>
                </a:r>
                <a:r>
                  <a:rPr lang="en-IE" sz="1300" baseline="0"/>
                  <a:t> sides</a:t>
                </a:r>
                <a:endParaRPr lang="en-IE" sz="1300"/>
              </a:p>
            </c:rich>
          </c:tx>
          <c:layout/>
          <c:overlay val="0"/>
        </c:title>
        <c:numFmt formatCode="General" sourceLinked="1"/>
        <c:majorTickMark val="out"/>
        <c:minorTickMark val="none"/>
        <c:tickLblPos val="nextTo"/>
        <c:txPr>
          <a:bodyPr/>
          <a:lstStyle/>
          <a:p>
            <a:pPr>
              <a:defRPr sz="1200"/>
            </a:pPr>
            <a:endParaRPr lang="en-US"/>
          </a:p>
        </c:txPr>
        <c:crossAx val="200793008"/>
        <c:crosses val="autoZero"/>
        <c:crossBetween val="between"/>
        <c:majorUnit val="20"/>
      </c:valAx>
    </c:plotArea>
    <c:legend>
      <c:legendPos val="r"/>
      <c:layout>
        <c:manualLayout>
          <c:xMode val="edge"/>
          <c:yMode val="edge"/>
          <c:x val="0.69909202882788068"/>
          <c:y val="0.25689523184601926"/>
          <c:w val="0.30090797117211926"/>
          <c:h val="0.31778942353501666"/>
        </c:manualLayout>
      </c:layout>
      <c:overlay val="0"/>
      <c:txPr>
        <a:bodyPr/>
        <a:lstStyle/>
        <a:p>
          <a:pPr>
            <a:defRPr sz="13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22</xdr:col>
      <xdr:colOff>91440</xdr:colOff>
      <xdr:row>10</xdr:row>
      <xdr:rowOff>87630</xdr:rowOff>
    </xdr:from>
    <xdr:to>
      <xdr:col>23</xdr:col>
      <xdr:colOff>243840</xdr:colOff>
      <xdr:row>22</xdr:row>
      <xdr:rowOff>144780</xdr:rowOff>
    </xdr:to>
    <xdr:graphicFrame macro="">
      <xdr:nvGraphicFramePr>
        <xdr:cNvPr id="2" name="Chart 1" title="Congestion Distribu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235858</xdr:colOff>
      <xdr:row>33</xdr:row>
      <xdr:rowOff>134397</xdr:rowOff>
    </xdr:from>
    <xdr:to>
      <xdr:col>11</xdr:col>
      <xdr:colOff>191719</xdr:colOff>
      <xdr:row>51</xdr:row>
      <xdr:rowOff>87084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99890</xdr:colOff>
      <xdr:row>33</xdr:row>
      <xdr:rowOff>147277</xdr:rowOff>
    </xdr:from>
    <xdr:to>
      <xdr:col>16</xdr:col>
      <xdr:colOff>493553</xdr:colOff>
      <xdr:row>51</xdr:row>
      <xdr:rowOff>85735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903512</xdr:colOff>
      <xdr:row>46</xdr:row>
      <xdr:rowOff>60580</xdr:rowOff>
    </xdr:from>
    <xdr:to>
      <xdr:col>21</xdr:col>
      <xdr:colOff>505477</xdr:colOff>
      <xdr:row>50</xdr:row>
      <xdr:rowOff>59616</xdr:rowOff>
    </xdr:to>
    <xdr:pic>
      <xdr:nvPicPr>
        <xdr:cNvPr id="5" name="Picture 4"/>
        <xdr:cNvPicPr>
          <a:picLocks noChangeAspect="1"/>
        </xdr:cNvPicPr>
      </xdr:nvPicPr>
      <xdr:blipFill>
        <a:blip xmlns:r="http://schemas.openxmlformats.org/officeDocument/2006/relationships" r:embed="rId4"/>
        <a:stretch>
          <a:fillRect/>
        </a:stretch>
      </xdr:blipFill>
      <xdr:spPr>
        <a:xfrm>
          <a:off x="6063341" y="12067523"/>
          <a:ext cx="962677" cy="7392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165573</xdr:colOff>
      <xdr:row>10</xdr:row>
      <xdr:rowOff>84891</xdr:rowOff>
    </xdr:from>
    <xdr:to>
      <xdr:col>16</xdr:col>
      <xdr:colOff>152399</xdr:colOff>
      <xdr:row>30</xdr:row>
      <xdr:rowOff>106119</xdr:rowOff>
    </xdr:to>
    <xdr:grpSp>
      <xdr:nvGrpSpPr>
        <xdr:cNvPr id="2" name="Group 1"/>
        <xdr:cNvGrpSpPr/>
      </xdr:nvGrpSpPr>
      <xdr:grpSpPr>
        <a:xfrm>
          <a:off x="3299712" y="2669065"/>
          <a:ext cx="6606287" cy="3731837"/>
          <a:chOff x="1311510" y="1770994"/>
          <a:chExt cx="5077099" cy="3678828"/>
        </a:xfrm>
      </xdr:grpSpPr>
      <xdr:graphicFrame macro="">
        <xdr:nvGraphicFramePr>
          <xdr:cNvPr id="3" name="Chart 2"/>
          <xdr:cNvGraphicFramePr>
            <a:graphicFrameLocks/>
          </xdr:cNvGraphicFramePr>
        </xdr:nvGraphicFramePr>
        <xdr:xfrm>
          <a:off x="1311510" y="1770994"/>
          <a:ext cx="5077099" cy="367882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1919266" y="4786119"/>
            <a:ext cx="3336570" cy="26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1" baseline="0">
                <a:solidFill>
                  <a:srgbClr val="0070C0"/>
                </a:solidFill>
              </a:rPr>
              <a:t> </a:t>
            </a:r>
            <a:r>
              <a:rPr lang="en-IE" sz="1100" b="1" baseline="0">
                <a:solidFill>
                  <a:srgbClr val="00B050"/>
                </a:solidFill>
              </a:rPr>
              <a:t>1 </a:t>
            </a:r>
            <a:r>
              <a:rPr lang="en-IE" sz="1100" b="1" baseline="0">
                <a:solidFill>
                  <a:schemeClr val="tx1"/>
                </a:solidFill>
              </a:rPr>
              <a:t>/ </a:t>
            </a:r>
            <a:r>
              <a:rPr lang="en-IE" sz="1100" b="1" baseline="0">
                <a:solidFill>
                  <a:srgbClr val="0070C0"/>
                </a:solidFill>
              </a:rPr>
              <a:t>6 </a:t>
            </a:r>
            <a:r>
              <a:rPr lang="en-IE" sz="1100" b="1" baseline="0">
                <a:solidFill>
                  <a:schemeClr val="tx1"/>
                </a:solidFill>
              </a:rPr>
              <a:t>/ </a:t>
            </a:r>
            <a:r>
              <a:rPr lang="en-IE" sz="1100" b="1" baseline="0">
                <a:solidFill>
                  <a:schemeClr val="accent2">
                    <a:lumMod val="75000"/>
                  </a:schemeClr>
                </a:solidFill>
              </a:rPr>
              <a:t>0</a:t>
            </a:r>
            <a:r>
              <a:rPr lang="en-IE" sz="1100" b="1" baseline="0">
                <a:solidFill>
                  <a:schemeClr val="dk1"/>
                </a:solidFill>
              </a:rPr>
              <a:t>             </a:t>
            </a:r>
            <a:r>
              <a:rPr lang="en-IE" sz="1100" b="1" baseline="0">
                <a:solidFill>
                  <a:srgbClr val="00B050"/>
                </a:solidFill>
                <a:effectLst/>
                <a:latin typeface="+mn-lt"/>
                <a:ea typeface="+mn-ea"/>
                <a:cs typeface="+mn-cs"/>
              </a:rPr>
              <a:t>3</a:t>
            </a:r>
            <a:r>
              <a:rPr lang="en-IE" sz="1100" b="1" baseline="0">
                <a:solidFill>
                  <a:schemeClr val="dk1"/>
                </a:solidFill>
                <a:effectLst/>
                <a:latin typeface="+mn-lt"/>
                <a:ea typeface="+mn-ea"/>
                <a:cs typeface="+mn-cs"/>
              </a:rPr>
              <a:t> / </a:t>
            </a:r>
            <a:r>
              <a:rPr lang="en-IE" sz="1100" b="1" baseline="0">
                <a:solidFill>
                  <a:srgbClr val="0070C0"/>
                </a:solidFill>
                <a:effectLst/>
                <a:latin typeface="+mn-lt"/>
                <a:ea typeface="+mn-ea"/>
                <a:cs typeface="+mn-cs"/>
              </a:rPr>
              <a:t>3</a:t>
            </a:r>
            <a:r>
              <a:rPr lang="en-IE" sz="1100" b="1" baseline="0">
                <a:solidFill>
                  <a:schemeClr val="dk1"/>
                </a:solidFill>
                <a:effectLst/>
                <a:latin typeface="+mn-lt"/>
                <a:ea typeface="+mn-ea"/>
                <a:cs typeface="+mn-cs"/>
              </a:rPr>
              <a:t> / </a:t>
            </a:r>
            <a:r>
              <a:rPr lang="en-IE" sz="1100" b="1" baseline="0">
                <a:solidFill>
                  <a:schemeClr val="accent2">
                    <a:lumMod val="75000"/>
                  </a:schemeClr>
                </a:solidFill>
                <a:effectLst/>
                <a:latin typeface="+mn-lt"/>
                <a:ea typeface="+mn-ea"/>
                <a:cs typeface="+mn-cs"/>
              </a:rPr>
              <a:t>0</a:t>
            </a:r>
            <a:r>
              <a:rPr lang="en-IE" sz="1100" b="1" baseline="0">
                <a:solidFill>
                  <a:schemeClr val="dk1"/>
                </a:solidFill>
                <a:effectLst/>
                <a:latin typeface="+mn-lt"/>
                <a:ea typeface="+mn-ea"/>
                <a:cs typeface="+mn-cs"/>
              </a:rPr>
              <a:t>             </a:t>
            </a:r>
            <a:r>
              <a:rPr lang="en-IE" sz="1100" b="1" baseline="0">
                <a:solidFill>
                  <a:srgbClr val="00B050"/>
                </a:solidFill>
                <a:effectLst/>
                <a:latin typeface="+mn-lt"/>
                <a:ea typeface="+mn-ea"/>
                <a:cs typeface="+mn-cs"/>
              </a:rPr>
              <a:t>3</a:t>
            </a:r>
            <a:r>
              <a:rPr lang="en-IE" sz="1100" b="1" baseline="0">
                <a:solidFill>
                  <a:schemeClr val="dk1"/>
                </a:solidFill>
                <a:effectLst/>
                <a:latin typeface="+mn-lt"/>
                <a:ea typeface="+mn-ea"/>
                <a:cs typeface="+mn-cs"/>
              </a:rPr>
              <a:t> / </a:t>
            </a:r>
            <a:r>
              <a:rPr lang="en-IE" sz="1100" b="1" baseline="0">
                <a:solidFill>
                  <a:srgbClr val="0070C0"/>
                </a:solidFill>
                <a:effectLst/>
                <a:latin typeface="+mn-lt"/>
                <a:ea typeface="+mn-ea"/>
                <a:cs typeface="+mn-cs"/>
              </a:rPr>
              <a:t>6</a:t>
            </a:r>
            <a:r>
              <a:rPr lang="en-IE" sz="1100" b="1" baseline="0">
                <a:solidFill>
                  <a:schemeClr val="dk1"/>
                </a:solidFill>
                <a:effectLst/>
                <a:latin typeface="+mn-lt"/>
                <a:ea typeface="+mn-ea"/>
                <a:cs typeface="+mn-cs"/>
              </a:rPr>
              <a:t> / </a:t>
            </a:r>
            <a:r>
              <a:rPr lang="en-IE" sz="1100" b="1" baseline="0">
                <a:solidFill>
                  <a:schemeClr val="accent2">
                    <a:lumMod val="75000"/>
                  </a:schemeClr>
                </a:solidFill>
                <a:effectLst/>
                <a:latin typeface="+mn-lt"/>
                <a:ea typeface="+mn-ea"/>
                <a:cs typeface="+mn-cs"/>
              </a:rPr>
              <a:t>1</a:t>
            </a:r>
            <a:r>
              <a:rPr lang="en-IE" sz="1100" b="1" baseline="0">
                <a:solidFill>
                  <a:schemeClr val="dk1"/>
                </a:solidFill>
                <a:effectLst/>
                <a:latin typeface="+mn-lt"/>
                <a:ea typeface="+mn-ea"/>
                <a:cs typeface="+mn-cs"/>
              </a:rPr>
              <a:t>             </a:t>
            </a:r>
            <a:r>
              <a:rPr lang="en-IE" sz="1100" b="1" baseline="0">
                <a:solidFill>
                  <a:srgbClr val="00B050"/>
                </a:solidFill>
                <a:effectLst/>
                <a:latin typeface="+mn-lt"/>
                <a:ea typeface="+mn-ea"/>
                <a:cs typeface="+mn-cs"/>
              </a:rPr>
              <a:t>3</a:t>
            </a:r>
            <a:r>
              <a:rPr lang="en-IE" sz="1100" b="1" baseline="0">
                <a:solidFill>
                  <a:schemeClr val="dk1"/>
                </a:solidFill>
                <a:effectLst/>
                <a:latin typeface="+mn-lt"/>
                <a:ea typeface="+mn-ea"/>
                <a:cs typeface="+mn-cs"/>
              </a:rPr>
              <a:t> / </a:t>
            </a:r>
            <a:r>
              <a:rPr lang="en-IE" sz="1100" b="1" baseline="0">
                <a:solidFill>
                  <a:srgbClr val="0070C0"/>
                </a:solidFill>
                <a:effectLst/>
                <a:latin typeface="+mn-lt"/>
                <a:ea typeface="+mn-ea"/>
                <a:cs typeface="+mn-cs"/>
              </a:rPr>
              <a:t>6</a:t>
            </a:r>
            <a:r>
              <a:rPr lang="en-IE" sz="1100" b="1" baseline="0">
                <a:solidFill>
                  <a:schemeClr val="dk1"/>
                </a:solidFill>
                <a:effectLst/>
                <a:latin typeface="+mn-lt"/>
                <a:ea typeface="+mn-ea"/>
                <a:cs typeface="+mn-cs"/>
              </a:rPr>
              <a:t> / </a:t>
            </a:r>
            <a:r>
              <a:rPr lang="en-IE" sz="1100" b="1" baseline="0">
                <a:solidFill>
                  <a:schemeClr val="accent2">
                    <a:lumMod val="75000"/>
                  </a:schemeClr>
                </a:solidFill>
                <a:effectLst/>
                <a:latin typeface="+mn-lt"/>
                <a:ea typeface="+mn-ea"/>
                <a:cs typeface="+mn-cs"/>
              </a:rPr>
              <a:t>2</a:t>
            </a:r>
            <a:r>
              <a:rPr lang="en-IE" sz="1100" b="1" baseline="0">
                <a:solidFill>
                  <a:schemeClr val="dk1"/>
                </a:solidFill>
                <a:effectLst/>
                <a:latin typeface="+mn-lt"/>
                <a:ea typeface="+mn-ea"/>
                <a:cs typeface="+mn-cs"/>
              </a:rPr>
              <a:t>             </a:t>
            </a:r>
            <a:r>
              <a:rPr lang="en-IE" sz="1100" b="1" baseline="0">
                <a:solidFill>
                  <a:srgbClr val="00B050"/>
                </a:solidFill>
                <a:effectLst/>
                <a:latin typeface="+mn-lt"/>
                <a:ea typeface="+mn-ea"/>
                <a:cs typeface="+mn-cs"/>
              </a:rPr>
              <a:t>2</a:t>
            </a:r>
            <a:r>
              <a:rPr lang="en-IE" sz="1100" b="1" baseline="0">
                <a:solidFill>
                  <a:schemeClr val="dk1"/>
                </a:solidFill>
                <a:effectLst/>
                <a:latin typeface="+mn-lt"/>
                <a:ea typeface="+mn-ea"/>
                <a:cs typeface="+mn-cs"/>
              </a:rPr>
              <a:t> / </a:t>
            </a:r>
            <a:r>
              <a:rPr lang="en-IE" sz="1100" b="1" baseline="0">
                <a:solidFill>
                  <a:srgbClr val="0070C0"/>
                </a:solidFill>
                <a:effectLst/>
                <a:latin typeface="+mn-lt"/>
                <a:ea typeface="+mn-ea"/>
                <a:cs typeface="+mn-cs"/>
              </a:rPr>
              <a:t>6</a:t>
            </a:r>
            <a:r>
              <a:rPr lang="en-IE" sz="1100" b="1" baseline="0">
                <a:solidFill>
                  <a:schemeClr val="dk1"/>
                </a:solidFill>
                <a:effectLst/>
                <a:latin typeface="+mn-lt"/>
                <a:ea typeface="+mn-ea"/>
                <a:cs typeface="+mn-cs"/>
              </a:rPr>
              <a:t> / </a:t>
            </a:r>
            <a:r>
              <a:rPr lang="en-IE" sz="1100" b="1" baseline="0">
                <a:solidFill>
                  <a:schemeClr val="accent2">
                    <a:lumMod val="75000"/>
                  </a:schemeClr>
                </a:solidFill>
                <a:effectLst/>
                <a:latin typeface="+mn-lt"/>
                <a:ea typeface="+mn-ea"/>
                <a:cs typeface="+mn-cs"/>
              </a:rPr>
              <a:t>0</a:t>
            </a:r>
            <a:r>
              <a:rPr lang="en-IE" sz="1100" b="1" baseline="0">
                <a:solidFill>
                  <a:schemeClr val="dk1"/>
                </a:solidFill>
                <a:effectLst/>
                <a:latin typeface="+mn-lt"/>
                <a:ea typeface="+mn-ea"/>
                <a:cs typeface="+mn-cs"/>
              </a:rPr>
              <a:t>                 </a:t>
            </a:r>
            <a:endParaRPr lang="en-IE" sz="1100" b="1">
              <a:solidFill>
                <a:srgbClr val="C00000"/>
              </a:solidFill>
            </a:endParaRPr>
          </a:p>
        </xdr:txBody>
      </xdr:sp>
    </xdr:grpSp>
    <xdr:clientData/>
  </xdr:twoCellAnchor>
</xdr:wsDr>
</file>

<file path=xl/drawings/drawing11.xml><?xml version="1.0" encoding="utf-8"?>
<c:userShapes xmlns:c="http://schemas.openxmlformats.org/drawingml/2006/chart">
  <cdr:relSizeAnchor xmlns:cdr="http://schemas.openxmlformats.org/drawingml/2006/chartDrawing">
    <cdr:from>
      <cdr:x>0.21856</cdr:x>
      <cdr:y>0.10768</cdr:y>
    </cdr:from>
    <cdr:to>
      <cdr:x>0.97799</cdr:x>
      <cdr:y>0.18431</cdr:y>
    </cdr:to>
    <cdr:sp macro="" textlink="">
      <cdr:nvSpPr>
        <cdr:cNvPr id="2" name="TextBox 1"/>
        <cdr:cNvSpPr txBox="1"/>
      </cdr:nvSpPr>
      <cdr:spPr>
        <a:xfrm xmlns:a="http://schemas.openxmlformats.org/drawingml/2006/main">
          <a:off x="1448993" y="388420"/>
          <a:ext cx="5034772" cy="276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IE" sz="1200" b="0"/>
            <a:t>Standard</a:t>
          </a:r>
          <a:r>
            <a:rPr lang="en-IE" sz="1200" b="0" baseline="0"/>
            <a:t> products	       Non-standard products	</a:t>
          </a:r>
          <a:endParaRPr lang="en-IE" sz="1200" b="0"/>
        </a:p>
      </cdr:txBody>
    </cdr:sp>
  </cdr:relSizeAnchor>
  <cdr:relSizeAnchor xmlns:cdr="http://schemas.openxmlformats.org/drawingml/2006/chartDrawing">
    <cdr:from>
      <cdr:x>0.49824</cdr:x>
      <cdr:y>0.14086</cdr:y>
    </cdr:from>
    <cdr:to>
      <cdr:x>0.49974</cdr:x>
      <cdr:y>0.7229</cdr:y>
    </cdr:to>
    <cdr:cxnSp macro="">
      <cdr:nvCxnSpPr>
        <cdr:cNvPr id="4" name="Straight Connector 3"/>
        <cdr:cNvCxnSpPr/>
      </cdr:nvCxnSpPr>
      <cdr:spPr>
        <a:xfrm xmlns:a="http://schemas.openxmlformats.org/drawingml/2006/main">
          <a:off x="3303164" y="508114"/>
          <a:ext cx="9945" cy="2099483"/>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0.76472</cdr:x>
      <cdr:y>0.81069</cdr:y>
    </cdr:from>
    <cdr:to>
      <cdr:x>1</cdr:x>
      <cdr:y>0.9507</cdr:y>
    </cdr:to>
    <cdr:sp macro="" textlink="">
      <cdr:nvSpPr>
        <cdr:cNvPr id="6" name="TextBox 5"/>
        <cdr:cNvSpPr txBox="1"/>
      </cdr:nvSpPr>
      <cdr:spPr>
        <a:xfrm xmlns:a="http://schemas.openxmlformats.org/drawingml/2006/main">
          <a:off x="5069815" y="2924251"/>
          <a:ext cx="1559858" cy="505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IE" sz="1200" b="1" baseline="0">
              <a:solidFill>
                <a:schemeClr val="tx1"/>
              </a:solidFill>
            </a:rPr>
            <a:t>Number of IP sides per trading venue </a:t>
          </a:r>
          <a:endParaRPr lang="en-IE" sz="1200" b="1">
            <a:solidFill>
              <a:schemeClr val="tx1"/>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105</xdr:col>
      <xdr:colOff>484908</xdr:colOff>
      <xdr:row>0</xdr:row>
      <xdr:rowOff>180109</xdr:rowOff>
    </xdr:from>
    <xdr:to>
      <xdr:col>113</xdr:col>
      <xdr:colOff>571500</xdr:colOff>
      <xdr:row>1</xdr:row>
      <xdr:rowOff>120965</xdr:rowOff>
    </xdr:to>
    <xdr:pic>
      <xdr:nvPicPr>
        <xdr:cNvPr id="2" name="Picture 1"/>
        <xdr:cNvPicPr/>
      </xdr:nvPicPr>
      <xdr:blipFill>
        <a:blip xmlns:r="http://schemas.openxmlformats.org/officeDocument/2006/relationships" r:embed="rId1"/>
        <a:stretch>
          <a:fillRect/>
        </a:stretch>
      </xdr:blipFill>
      <xdr:spPr>
        <a:xfrm>
          <a:off x="76920435" y="180109"/>
          <a:ext cx="5074227" cy="1401288"/>
        </a:xfrm>
        <a:prstGeom prst="rect">
          <a:avLst/>
        </a:prstGeom>
      </xdr:spPr>
    </xdr:pic>
    <xdr:clientData/>
  </xdr:twoCellAnchor>
  <xdr:twoCellAnchor editAs="oneCell">
    <xdr:from>
      <xdr:col>7</xdr:col>
      <xdr:colOff>191283</xdr:colOff>
      <xdr:row>0</xdr:row>
      <xdr:rowOff>201372</xdr:rowOff>
    </xdr:from>
    <xdr:to>
      <xdr:col>7</xdr:col>
      <xdr:colOff>458006</xdr:colOff>
      <xdr:row>0</xdr:row>
      <xdr:rowOff>569609</xdr:rowOff>
    </xdr:to>
    <xdr:pic>
      <xdr:nvPicPr>
        <xdr:cNvPr id="3" name="Picture 2"/>
        <xdr:cNvPicPr>
          <a:picLocks noChangeAspect="1"/>
        </xdr:cNvPicPr>
      </xdr:nvPicPr>
      <xdr:blipFill>
        <a:blip xmlns:r="http://schemas.openxmlformats.org/officeDocument/2006/relationships" r:embed="rId2"/>
        <a:stretch>
          <a:fillRect/>
        </a:stretch>
      </xdr:blipFill>
      <xdr:spPr>
        <a:xfrm>
          <a:off x="5014743" y="201372"/>
          <a:ext cx="266723" cy="365792"/>
        </a:xfrm>
        <a:prstGeom prst="rect">
          <a:avLst/>
        </a:prstGeom>
      </xdr:spPr>
    </xdr:pic>
    <xdr:clientData/>
  </xdr:twoCellAnchor>
  <xdr:twoCellAnchor editAs="oneCell">
    <xdr:from>
      <xdr:col>9</xdr:col>
      <xdr:colOff>287389</xdr:colOff>
      <xdr:row>0</xdr:row>
      <xdr:rowOff>168158</xdr:rowOff>
    </xdr:from>
    <xdr:to>
      <xdr:col>9</xdr:col>
      <xdr:colOff>509354</xdr:colOff>
      <xdr:row>0</xdr:row>
      <xdr:rowOff>573441</xdr:rowOff>
    </xdr:to>
    <xdr:pic>
      <xdr:nvPicPr>
        <xdr:cNvPr id="4" name="Picture 3"/>
        <xdr:cNvPicPr>
          <a:picLocks noChangeAspect="1"/>
        </xdr:cNvPicPr>
      </xdr:nvPicPr>
      <xdr:blipFill>
        <a:blip xmlns:r="http://schemas.openxmlformats.org/officeDocument/2006/relationships" r:embed="rId3"/>
        <a:stretch>
          <a:fillRect/>
        </a:stretch>
      </xdr:blipFill>
      <xdr:spPr>
        <a:xfrm>
          <a:off x="8447716" y="168158"/>
          <a:ext cx="221965" cy="405283"/>
        </a:xfrm>
        <a:prstGeom prst="rect">
          <a:avLst/>
        </a:prstGeom>
      </xdr:spPr>
    </xdr:pic>
    <xdr:clientData/>
  </xdr:twoCellAnchor>
  <xdr:twoCellAnchor editAs="oneCell">
    <xdr:from>
      <xdr:col>7</xdr:col>
      <xdr:colOff>205740</xdr:colOff>
      <xdr:row>0</xdr:row>
      <xdr:rowOff>598516</xdr:rowOff>
    </xdr:from>
    <xdr:to>
      <xdr:col>7</xdr:col>
      <xdr:colOff>449601</xdr:colOff>
      <xdr:row>0</xdr:row>
      <xdr:rowOff>887873</xdr:rowOff>
    </xdr:to>
    <xdr:pic>
      <xdr:nvPicPr>
        <xdr:cNvPr id="5" name="Picture 4"/>
        <xdr:cNvPicPr>
          <a:picLocks noChangeAspect="1"/>
        </xdr:cNvPicPr>
      </xdr:nvPicPr>
      <xdr:blipFill>
        <a:blip xmlns:r="http://schemas.openxmlformats.org/officeDocument/2006/relationships" r:embed="rId4"/>
        <a:stretch>
          <a:fillRect/>
        </a:stretch>
      </xdr:blipFill>
      <xdr:spPr>
        <a:xfrm>
          <a:off x="5029200" y="598516"/>
          <a:ext cx="243861" cy="281964"/>
        </a:xfrm>
        <a:prstGeom prst="rect">
          <a:avLst/>
        </a:prstGeom>
      </xdr:spPr>
    </xdr:pic>
    <xdr:clientData/>
  </xdr:twoCellAnchor>
  <xdr:twoCellAnchor editAs="oneCell">
    <xdr:from>
      <xdr:col>9</xdr:col>
      <xdr:colOff>274361</xdr:colOff>
      <xdr:row>0</xdr:row>
      <xdr:rowOff>621256</xdr:rowOff>
    </xdr:from>
    <xdr:to>
      <xdr:col>9</xdr:col>
      <xdr:colOff>502981</xdr:colOff>
      <xdr:row>0</xdr:row>
      <xdr:rowOff>956337</xdr:rowOff>
    </xdr:to>
    <xdr:pic>
      <xdr:nvPicPr>
        <xdr:cNvPr id="6" name="Picture 5"/>
        <xdr:cNvPicPr>
          <a:picLocks noChangeAspect="1"/>
        </xdr:cNvPicPr>
      </xdr:nvPicPr>
      <xdr:blipFill>
        <a:blip xmlns:r="http://schemas.openxmlformats.org/officeDocument/2006/relationships" r:embed="rId5"/>
        <a:stretch>
          <a:fillRect/>
        </a:stretch>
      </xdr:blipFill>
      <xdr:spPr>
        <a:xfrm>
          <a:off x="8434688" y="621256"/>
          <a:ext cx="228620" cy="335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68580</xdr:colOff>
      <xdr:row>0</xdr:row>
      <xdr:rowOff>114300</xdr:rowOff>
    </xdr:from>
    <xdr:to>
      <xdr:col>13</xdr:col>
      <xdr:colOff>373380</xdr:colOff>
      <xdr:row>15</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68580</xdr:colOff>
      <xdr:row>16</xdr:row>
      <xdr:rowOff>60960</xdr:rowOff>
    </xdr:from>
    <xdr:to>
      <xdr:col>14</xdr:col>
      <xdr:colOff>106680</xdr:colOff>
      <xdr:row>36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457200</xdr:colOff>
      <xdr:row>21</xdr:row>
      <xdr:rowOff>45720</xdr:rowOff>
    </xdr:from>
    <xdr:to>
      <xdr:col>13</xdr:col>
      <xdr:colOff>487680</xdr:colOff>
      <xdr:row>25</xdr:row>
      <xdr:rowOff>15240</xdr:rowOff>
    </xdr:to>
    <xdr:sp macro="" textlink="">
      <xdr:nvSpPr>
        <xdr:cNvPr id="7" name="TextBox 6"/>
        <xdr:cNvSpPr txBox="1"/>
      </xdr:nvSpPr>
      <xdr:spPr>
        <a:xfrm>
          <a:off x="8976360" y="4251960"/>
          <a:ext cx="124968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accent6">
                  <a:lumMod val="50000"/>
                </a:schemeClr>
              </a:solidFill>
            </a:rPr>
            <a:t>close to be congested</a:t>
          </a:r>
          <a:br>
            <a:rPr lang="en-GB" sz="1200" b="1">
              <a:solidFill>
                <a:schemeClr val="accent6">
                  <a:lumMod val="50000"/>
                </a:schemeClr>
              </a:solidFill>
            </a:rPr>
          </a:br>
          <a:r>
            <a:rPr lang="en-GB" sz="1100" b="0">
              <a:solidFill>
                <a:schemeClr val="accent6">
                  <a:lumMod val="50000"/>
                </a:schemeClr>
              </a:solidFill>
            </a:rPr>
            <a:t>(23 due to quota)</a:t>
          </a:r>
        </a:p>
      </xdr:txBody>
    </xdr:sp>
    <xdr:clientData/>
  </xdr:twoCellAnchor>
  <xdr:twoCellAnchor>
    <xdr:from>
      <xdr:col>10</xdr:col>
      <xdr:colOff>335280</xdr:colOff>
      <xdr:row>18</xdr:row>
      <xdr:rowOff>137160</xdr:rowOff>
    </xdr:from>
    <xdr:to>
      <xdr:col>12</xdr:col>
      <xdr:colOff>259080</xdr:colOff>
      <xdr:row>21</xdr:row>
      <xdr:rowOff>15240</xdr:rowOff>
    </xdr:to>
    <xdr:sp macro="" textlink="">
      <xdr:nvSpPr>
        <xdr:cNvPr id="8" name="TextBox 7"/>
        <xdr:cNvSpPr txBox="1"/>
      </xdr:nvSpPr>
      <xdr:spPr>
        <a:xfrm>
          <a:off x="8244840" y="3794760"/>
          <a:ext cx="1143000"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rPr>
            <a:t>congested</a:t>
          </a:r>
        </a:p>
      </xdr:txBody>
    </xdr:sp>
    <xdr:clientData/>
  </xdr:twoCellAnchor>
  <xdr:twoCellAnchor>
    <xdr:from>
      <xdr:col>11</xdr:col>
      <xdr:colOff>236220</xdr:colOff>
      <xdr:row>31</xdr:row>
      <xdr:rowOff>144780</xdr:rowOff>
    </xdr:from>
    <xdr:to>
      <xdr:col>13</xdr:col>
      <xdr:colOff>358140</xdr:colOff>
      <xdr:row>33</xdr:row>
      <xdr:rowOff>60960</xdr:rowOff>
    </xdr:to>
    <xdr:sp macro="" textlink="">
      <xdr:nvSpPr>
        <xdr:cNvPr id="11" name="TextBox 10"/>
        <xdr:cNvSpPr txBox="1"/>
      </xdr:nvSpPr>
      <xdr:spPr>
        <a:xfrm>
          <a:off x="8755380" y="5996940"/>
          <a:ext cx="1341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8E40"/>
              </a:solidFill>
            </a:rPr>
            <a:t>not congested</a:t>
          </a:r>
          <a:endParaRPr lang="en-GB" sz="1200" b="0">
            <a:solidFill>
              <a:srgbClr val="008E40"/>
            </a:solidFill>
          </a:endParaRPr>
        </a:p>
      </xdr:txBody>
    </xdr:sp>
    <xdr:clientData/>
  </xdr:twoCellAnchor>
  <xdr:twoCellAnchor>
    <xdr:from>
      <xdr:col>7</xdr:col>
      <xdr:colOff>124609</xdr:colOff>
      <xdr:row>22</xdr:row>
      <xdr:rowOff>176157</xdr:rowOff>
    </xdr:from>
    <xdr:to>
      <xdr:col>9</xdr:col>
      <xdr:colOff>223669</xdr:colOff>
      <xdr:row>26</xdr:row>
      <xdr:rowOff>130437</xdr:rowOff>
    </xdr:to>
    <xdr:sp macro="" textlink="">
      <xdr:nvSpPr>
        <xdr:cNvPr id="12" name="TextBox 11"/>
        <xdr:cNvSpPr txBox="1"/>
      </xdr:nvSpPr>
      <xdr:spPr>
        <a:xfrm>
          <a:off x="6202680" y="4308886"/>
          <a:ext cx="1318260" cy="671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tx1"/>
              </a:solidFill>
            </a:rPr>
            <a:t>out of scope </a:t>
          </a:r>
          <a:r>
            <a:rPr lang="en-GB" sz="1050" b="0">
              <a:solidFill>
                <a:schemeClr val="tx1"/>
              </a:solidFill>
            </a:rPr>
            <a:t>(mainly virtual reverse)</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0.77446</cdr:x>
      <cdr:y>0.1589</cdr:y>
    </cdr:from>
    <cdr:to>
      <cdr:x>0.94693</cdr:x>
      <cdr:y>0.28814</cdr:y>
    </cdr:to>
    <cdr:sp macro="" textlink="">
      <cdr:nvSpPr>
        <cdr:cNvPr id="2" name="TextBox 1"/>
        <cdr:cNvSpPr txBox="1"/>
      </cdr:nvSpPr>
      <cdr:spPr>
        <a:xfrm xmlns:a="http://schemas.openxmlformats.org/drawingml/2006/main">
          <a:off x="3558540" y="571500"/>
          <a:ext cx="792480"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12</xdr:col>
      <xdr:colOff>688333</xdr:colOff>
      <xdr:row>35</xdr:row>
      <xdr:rowOff>6304</xdr:rowOff>
    </xdr:from>
    <xdr:to>
      <xdr:col>14</xdr:col>
      <xdr:colOff>569843</xdr:colOff>
      <xdr:row>41</xdr:row>
      <xdr:rowOff>29585</xdr:rowOff>
    </xdr:to>
    <xdr:pic>
      <xdr:nvPicPr>
        <xdr:cNvPr id="3" name="Picture 2"/>
        <xdr:cNvPicPr>
          <a:picLocks noChangeAspect="1"/>
        </xdr:cNvPicPr>
      </xdr:nvPicPr>
      <xdr:blipFill>
        <a:blip xmlns:r="http://schemas.openxmlformats.org/officeDocument/2006/relationships" r:embed="rId1"/>
        <a:stretch>
          <a:fillRect/>
        </a:stretch>
      </xdr:blipFill>
      <xdr:spPr>
        <a:xfrm>
          <a:off x="20420820" y="7109469"/>
          <a:ext cx="1836206" cy="1109357"/>
        </a:xfrm>
        <a:prstGeom prst="rect">
          <a:avLst/>
        </a:prstGeom>
      </xdr:spPr>
    </xdr:pic>
    <xdr:clientData/>
  </xdr:twoCellAnchor>
  <xdr:twoCellAnchor editAs="oneCell">
    <xdr:from>
      <xdr:col>13</xdr:col>
      <xdr:colOff>513926</xdr:colOff>
      <xdr:row>25</xdr:row>
      <xdr:rowOff>152400</xdr:rowOff>
    </xdr:from>
    <xdr:to>
      <xdr:col>15</xdr:col>
      <xdr:colOff>81187</xdr:colOff>
      <xdr:row>29</xdr:row>
      <xdr:rowOff>151791</xdr:rowOff>
    </xdr:to>
    <xdr:pic>
      <xdr:nvPicPr>
        <xdr:cNvPr id="4" name="Picture 3"/>
        <xdr:cNvPicPr>
          <a:picLocks noChangeAspect="1"/>
        </xdr:cNvPicPr>
      </xdr:nvPicPr>
      <xdr:blipFill>
        <a:blip xmlns:r="http://schemas.openxmlformats.org/officeDocument/2006/relationships" r:embed="rId2"/>
        <a:stretch>
          <a:fillRect/>
        </a:stretch>
      </xdr:blipFill>
      <xdr:spPr>
        <a:xfrm>
          <a:off x="20356406" y="4930140"/>
          <a:ext cx="1184027" cy="724675"/>
        </a:xfrm>
        <a:prstGeom prst="rect">
          <a:avLst/>
        </a:prstGeom>
      </xdr:spPr>
    </xdr:pic>
    <xdr:clientData/>
  </xdr:twoCellAnchor>
  <xdr:twoCellAnchor>
    <xdr:from>
      <xdr:col>19</xdr:col>
      <xdr:colOff>484909</xdr:colOff>
      <xdr:row>33</xdr:row>
      <xdr:rowOff>96982</xdr:rowOff>
    </xdr:from>
    <xdr:to>
      <xdr:col>31</xdr:col>
      <xdr:colOff>513433</xdr:colOff>
      <xdr:row>52</xdr:row>
      <xdr:rowOff>24452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80019</xdr:colOff>
      <xdr:row>15</xdr:row>
      <xdr:rowOff>162671</xdr:rowOff>
    </xdr:from>
    <xdr:to>
      <xdr:col>6</xdr:col>
      <xdr:colOff>418438</xdr:colOff>
      <xdr:row>31</xdr:row>
      <xdr:rowOff>19276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507401</xdr:colOff>
      <xdr:row>15</xdr:row>
      <xdr:rowOff>167640</xdr:rowOff>
    </xdr:from>
    <xdr:to>
      <xdr:col>15</xdr:col>
      <xdr:colOff>45720</xdr:colOff>
      <xdr:row>31</xdr:row>
      <xdr:rowOff>26895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308618</xdr:colOff>
      <xdr:row>15</xdr:row>
      <xdr:rowOff>174266</xdr:rowOff>
    </xdr:from>
    <xdr:to>
      <xdr:col>25</xdr:col>
      <xdr:colOff>476416</xdr:colOff>
      <xdr:row>31</xdr:row>
      <xdr:rowOff>33521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146573</xdr:colOff>
      <xdr:row>33</xdr:row>
      <xdr:rowOff>156882</xdr:rowOff>
    </xdr:from>
    <xdr:to>
      <xdr:col>18</xdr:col>
      <xdr:colOff>571052</xdr:colOff>
      <xdr:row>52</xdr:row>
      <xdr:rowOff>85613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303232</xdr:colOff>
      <xdr:row>39</xdr:row>
      <xdr:rowOff>28463</xdr:rowOff>
    </xdr:from>
    <xdr:to>
      <xdr:col>10</xdr:col>
      <xdr:colOff>756622</xdr:colOff>
      <xdr:row>46</xdr:row>
      <xdr:rowOff>69253</xdr:rowOff>
    </xdr:to>
    <xdr:sp macro="" textlink="">
      <xdr:nvSpPr>
        <xdr:cNvPr id="13" name="TextBox 12"/>
        <xdr:cNvSpPr txBox="1"/>
      </xdr:nvSpPr>
      <xdr:spPr>
        <a:xfrm rot="16200000">
          <a:off x="19088885" y="8298293"/>
          <a:ext cx="1663401" cy="453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 b="1"/>
            <a:t>Number of IP sides</a:t>
          </a:r>
        </a:p>
      </xdr:txBody>
    </xdr:sp>
    <xdr:clientData/>
  </xdr:twoCellAnchor>
  <xdr:twoCellAnchor>
    <xdr:from>
      <xdr:col>10</xdr:col>
      <xdr:colOff>457283</xdr:colOff>
      <xdr:row>49</xdr:row>
      <xdr:rowOff>28507</xdr:rowOff>
    </xdr:from>
    <xdr:to>
      <xdr:col>11</xdr:col>
      <xdr:colOff>271826</xdr:colOff>
      <xdr:row>50</xdr:row>
      <xdr:rowOff>97833</xdr:rowOff>
    </xdr:to>
    <xdr:sp macro="" textlink="">
      <xdr:nvSpPr>
        <xdr:cNvPr id="14" name="TextBox 13"/>
        <xdr:cNvSpPr txBox="1"/>
      </xdr:nvSpPr>
      <xdr:spPr>
        <a:xfrm>
          <a:off x="19838587" y="10113411"/>
          <a:ext cx="656056" cy="254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 b="0"/>
            <a:t>CMP</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0.01186</cdr:x>
      <cdr:y>0.7691</cdr:y>
    </cdr:from>
    <cdr:to>
      <cdr:x>0.23629</cdr:x>
      <cdr:y>0.99449</cdr:y>
    </cdr:to>
    <cdr:sp macro="" textlink="">
      <cdr:nvSpPr>
        <cdr:cNvPr id="2" name="TextBox 1"/>
        <cdr:cNvSpPr txBox="1"/>
      </cdr:nvSpPr>
      <cdr:spPr>
        <a:xfrm xmlns:a="http://schemas.openxmlformats.org/drawingml/2006/main">
          <a:off x="59616" y="2626212"/>
          <a:ext cx="1127760" cy="769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IE" sz="1000"/>
            <a:t>* Capacity</a:t>
          </a:r>
          <a:r>
            <a:rPr lang="en-IE" sz="1000" baseline="0"/>
            <a:t> products &gt; 1d  have been recal-culated into days</a:t>
          </a:r>
          <a:endParaRPr lang="en-IE" sz="1000"/>
        </a:p>
      </cdr:txBody>
    </cdr:sp>
  </cdr:relSizeAnchor>
</c:userShapes>
</file>

<file path=xl/drawings/drawing6.xml><?xml version="1.0" encoding="utf-8"?>
<c:userShapes xmlns:c="http://schemas.openxmlformats.org/drawingml/2006/chart">
  <cdr:relSizeAnchor xmlns:cdr="http://schemas.openxmlformats.org/drawingml/2006/chartDrawing">
    <cdr:from>
      <cdr:x>0.34561</cdr:x>
      <cdr:y>0.27913</cdr:y>
    </cdr:from>
    <cdr:to>
      <cdr:x>0.34634</cdr:x>
      <cdr:y>0.75632</cdr:y>
    </cdr:to>
    <cdr:cxnSp macro="">
      <cdr:nvCxnSpPr>
        <cdr:cNvPr id="5" name="Straight Connector 4"/>
        <cdr:cNvCxnSpPr/>
      </cdr:nvCxnSpPr>
      <cdr:spPr>
        <a:xfrm xmlns:a="http://schemas.openxmlformats.org/drawingml/2006/main">
          <a:off x="2258489" y="1052906"/>
          <a:ext cx="4763" cy="180000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0.55405</cdr:x>
      <cdr:y>0.27661</cdr:y>
    </cdr:from>
    <cdr:to>
      <cdr:x>0.55478</cdr:x>
      <cdr:y>0.7538</cdr:y>
    </cdr:to>
    <cdr:cxnSp macro="">
      <cdr:nvCxnSpPr>
        <cdr:cNvPr id="6" name="Straight Connector 5"/>
        <cdr:cNvCxnSpPr/>
      </cdr:nvCxnSpPr>
      <cdr:spPr>
        <a:xfrm xmlns:a="http://schemas.openxmlformats.org/drawingml/2006/main">
          <a:off x="3620564" y="1043381"/>
          <a:ext cx="4763" cy="180000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0.76102</cdr:x>
      <cdr:y>0.27913</cdr:y>
    </cdr:from>
    <cdr:to>
      <cdr:x>0.76175</cdr:x>
      <cdr:y>0.75632</cdr:y>
    </cdr:to>
    <cdr:cxnSp macro="">
      <cdr:nvCxnSpPr>
        <cdr:cNvPr id="7" name="Straight Connector 6"/>
        <cdr:cNvCxnSpPr/>
      </cdr:nvCxnSpPr>
      <cdr:spPr>
        <a:xfrm xmlns:a="http://schemas.openxmlformats.org/drawingml/2006/main">
          <a:off x="4973114" y="1052906"/>
          <a:ext cx="4763" cy="180000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5</xdr:col>
      <xdr:colOff>97155</xdr:colOff>
      <xdr:row>11</xdr:row>
      <xdr:rowOff>7620</xdr:rowOff>
    </xdr:from>
    <xdr:to>
      <xdr:col>13</xdr:col>
      <xdr:colOff>333375</xdr:colOff>
      <xdr:row>31</xdr:row>
      <xdr:rowOff>22860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0.83509</cdr:x>
      <cdr:y>0.20662</cdr:y>
    </cdr:from>
    <cdr:to>
      <cdr:x>1</cdr:x>
      <cdr:y>0.35685</cdr:y>
    </cdr:to>
    <cdr:sp macro="" textlink="">
      <cdr:nvSpPr>
        <cdr:cNvPr id="2" name="TextBox 1"/>
        <cdr:cNvSpPr txBox="1"/>
      </cdr:nvSpPr>
      <cdr:spPr>
        <a:xfrm xmlns:a="http://schemas.openxmlformats.org/drawingml/2006/main">
          <a:off x="4581637" y="758882"/>
          <a:ext cx="904763" cy="5517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IE" sz="1100"/>
            <a:t>Number</a:t>
          </a:r>
          <a:r>
            <a:rPr lang="en-IE" sz="1100" baseline="0"/>
            <a:t> of IP sides</a:t>
          </a:r>
          <a:endParaRPr lang="en-IE" sz="11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910046</xdr:colOff>
      <xdr:row>142</xdr:row>
      <xdr:rowOff>123009</xdr:rowOff>
    </xdr:from>
    <xdr:to>
      <xdr:col>5</xdr:col>
      <xdr:colOff>765293</xdr:colOff>
      <xdr:row>160</xdr:row>
      <xdr:rowOff>69264</xdr:rowOff>
    </xdr:to>
    <xdr:pic>
      <xdr:nvPicPr>
        <xdr:cNvPr id="2" name="Picture 1"/>
        <xdr:cNvPicPr>
          <a:picLocks noChangeAspect="1"/>
        </xdr:cNvPicPr>
      </xdr:nvPicPr>
      <xdr:blipFill>
        <a:blip xmlns:r="http://schemas.openxmlformats.org/officeDocument/2006/relationships" r:embed="rId1"/>
        <a:stretch>
          <a:fillRect/>
        </a:stretch>
      </xdr:blipFill>
      <xdr:spPr>
        <a:xfrm>
          <a:off x="1519646" y="7786552"/>
          <a:ext cx="4133333" cy="3277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s01.acer.local\ACERData\Users\hoelzth\Desktop\CMP%20C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15 (prob made avail in 14)"/>
      <sheetName val="2015-16"/>
      <sheetName val="only in &amp; for 2015"/>
      <sheetName val="Pivot"/>
      <sheetName val="Final"/>
      <sheetName val="CMP CMA"/>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id="1" name="Table1" displayName="Table1" ref="A1:B40" totalsRowShown="0" headerRowDxfId="6092" headerRowBorderDxfId="6091" tableBorderDxfId="6090">
  <autoFilter ref="A1:B40"/>
  <tableColumns count="2">
    <tableColumn id="1" name="IP name" dataDxfId="6089" dataCellStyle="Normal 2"/>
    <tableColumn id="2" name="Remarks" dataDxfId="6088"/>
  </tableColumns>
  <tableStyleInfo name="TableStyleMedium2" showFirstColumn="0" showLastColumn="0" showRowStripes="1" showColumnStripes="0"/>
</table>
</file>

<file path=xl/tables/table2.xml><?xml version="1.0" encoding="utf-8"?>
<table xmlns="http://schemas.openxmlformats.org/spreadsheetml/2006/main" id="4" name="Table15" displayName="Table15" ref="A1:C25" totalsRowShown="0" headerRowDxfId="6087" headerRowBorderDxfId="6086" tableBorderDxfId="6085">
  <autoFilter ref="A1:C25"/>
  <tableColumns count="3">
    <tableColumn id="1" name="IP name" dataDxfId="6084" dataCellStyle="Normal 2"/>
    <tableColumn id="2" name="Remarks" dataDxfId="6083"/>
    <tableColumn id="3" name="Column1"/>
  </tableColumns>
  <tableStyleInfo name="TableStyleMedium2" showFirstColumn="0" showLastColumn="0" showRowStripes="1" showColumnStripes="0"/>
</table>
</file>

<file path=xl/tables/table3.xml><?xml version="1.0" encoding="utf-8"?>
<table xmlns="http://schemas.openxmlformats.org/spreadsheetml/2006/main" id="9" name="Table9" displayName="Table9" ref="A3:CQ350" totalsRowShown="0" tableBorderDxfId="6082">
  <autoFilter ref="A3:CQ350">
    <filterColumn colId="4">
      <filters>
        <filter val="yes"/>
      </filters>
    </filterColumn>
    <filterColumn colId="88">
      <filters>
        <filter val="yes"/>
        <filter val="yes (but not anymore)"/>
        <filter val="yes (but only GUD part)"/>
        <filter val="yes, but congestion no longer existent"/>
        <filter val="yes, but congestion no longer existent (--&gt; close to be congested (1 auction premium)"/>
        <filter val="yes, but congestion no longer existent (--&gt; close to be congested (due to quota)"/>
        <filter val="yes, but congestion resolved by cap. increase"/>
        <filter val="yes, but no need to enforce FDA UIOLI"/>
      </filters>
    </filterColumn>
  </autoFilter>
  <tableColumns count="95">
    <tableColumn id="1" name="IP type" dataDxfId="6081"/>
    <tableColumn id="84" name="Congested?" dataDxfId="6080"/>
    <tableColumn id="88" name="Congestion triggered by..." dataDxfId="6079"/>
    <tableColumn id="85" name="Changes to CAM IP scope list necessary (in red &amp; under &quot;Remarks&quot;) from CAM IMR?" dataDxfId="6078"/>
    <tableColumn id="86" name="Within scope of CMP GL?" dataDxfId="6077"/>
    <tableColumn id="2" name="Booking Platform (BP)" dataDxfId="6076"/>
    <tableColumn id="3" name="IP name/ location" dataDxfId="6075"/>
    <tableColumn id="4" name="IP side / Direction" dataDxfId="6074"/>
    <tableColumn id="5" name="EIC / identifier for IP" dataDxfId="6073"/>
    <tableColumn id="6" name="TSO1" dataDxfId="6072"/>
    <tableColumn id="7" name="EIC / identifier for TSO1" dataDxfId="6071"/>
    <tableColumn id="8" name="Country1" dataDxfId="6070"/>
    <tableColumn id="9" name="to / from" dataDxfId="6069"/>
    <tableColumn id="10" name="Connected TSO2" dataDxfId="6068"/>
    <tableColumn id="11" name="EIC / identifier for connected TSO2" dataDxfId="6067"/>
    <tableColumn id="12" name="Connected country2" dataDxfId="6066"/>
    <tableColumn id="13" name="Remarks" dataDxfId="6065"/>
    <tableColumn id="87" name="IP side competing with which other IP side?" dataDxfId="6064"/>
    <tableColumn id="14" name="Jan-15" dataDxfId="6063"/>
    <tableColumn id="15" name="Feb-15" dataDxfId="6062"/>
    <tableColumn id="16" name="Mar-15" dataDxfId="6061"/>
    <tableColumn id="17" name="Apr-15" dataDxfId="6060"/>
    <tableColumn id="18" name="May-15" dataDxfId="6059"/>
    <tableColumn id="19" name="Jun-15" dataDxfId="6058"/>
    <tableColumn id="20" name="Jul-15" dataDxfId="6057"/>
    <tableColumn id="21" name="Aug-15" dataDxfId="6056"/>
    <tableColumn id="22" name="Sep-15" dataDxfId="6055"/>
    <tableColumn id="23" name="Oct-15" dataDxfId="6054"/>
    <tableColumn id="24" name="Nov-15" dataDxfId="6053"/>
    <tableColumn id="25" name="Dec-15" dataDxfId="6052"/>
    <tableColumn id="26" name="Jan-16" dataDxfId="6051"/>
    <tableColumn id="27" name="Feb-16" dataDxfId="6050"/>
    <tableColumn id="28" name="Mar-16" dataDxfId="6049"/>
    <tableColumn id="29" name="Apr-16" dataDxfId="6048"/>
    <tableColumn id="30" name="May-16" dataDxfId="6047"/>
    <tableColumn id="31" name="Jun-16" dataDxfId="6046"/>
    <tableColumn id="32" name="Jul-16" dataDxfId="6045"/>
    <tableColumn id="33" name="Aug-16" dataDxfId="6044"/>
    <tableColumn id="34" name="Sep-16" dataDxfId="6043"/>
    <tableColumn id="35" name="Oct-16" dataDxfId="6042"/>
    <tableColumn id="36" name="Nov-16" dataDxfId="6041"/>
    <tableColumn id="37" name="Dec-16" dataDxfId="6040"/>
    <tableColumn id="38" name="Jan-17" dataDxfId="6039"/>
    <tableColumn id="39" name="Feb-17" dataDxfId="6038"/>
    <tableColumn id="40" name="Mar-17" dataDxfId="6037"/>
    <tableColumn id="41" name="Apr-17" dataDxfId="6036"/>
    <tableColumn id="42" name="May-17" dataDxfId="6035"/>
    <tableColumn id="43" name="Jun-17" dataDxfId="6034"/>
    <tableColumn id="44" name="Jul-17" dataDxfId="6033"/>
    <tableColumn id="45" name="Aug-17" dataDxfId="6032"/>
    <tableColumn id="46" name="Sep-17" dataDxfId="6031"/>
    <tableColumn id="47" name="Oct-17" dataDxfId="6030"/>
    <tableColumn id="48" name="Nov-17" dataDxfId="6029"/>
    <tableColumn id="49" name="Dec-17" dataDxfId="6028"/>
    <tableColumn id="50" name="Offered by TSO in general at this IP side?" dataDxfId="6027"/>
    <tableColumn id="51" name="Booked for Q1/2015" dataDxfId="6026"/>
    <tableColumn id="52" name="Booked for Q2/2015" dataDxfId="6025"/>
    <tableColumn id="53" name="Booked for Q3/2015" dataDxfId="6024"/>
    <tableColumn id="54" name="Booked for Q4/2015" dataDxfId="6023"/>
    <tableColumn id="55" name="Booked for 2016" dataDxfId="6022"/>
    <tableColumn id="56" name="Booked for 2017" dataDxfId="6021"/>
    <tableColumn id="57" name="Actual Inter-ruptions of int. cap. in 2015" dataDxfId="6020"/>
    <tableColumn id="58" name="Unsuccessful requests [number of occurences] in 2015" dataDxfId="6019"/>
    <tableColumn id="59" name="Unsuccessful requests [volumes] in 2015_x000a_kwh/d_x000a__x000a__x000a__x000a__x000a_blue: calculated from PRISMA reports (demand-offer) x 24h/d" dataDxfId="6018"/>
    <tableColumn id="60" name="Unsuccessful requests [Product]_x000a_M = Month_x000a_Q = Quarter_x000a_GY = Gas Year_x000a__x000a_" dataDxfId="6017"/>
    <tableColumn id="61" name="Auction Premium occured for which products (types)?" dataDxfId="6016"/>
    <tableColumn id="62" name="just Booking Platform results: _x000a_Auction Premium occured for which products (types)? [firm / FZK, unless otherwise stated]" dataDxfId="6015"/>
    <tableColumn id="81" name="If no yearly AND no quarterly product is offered in at least one of the CY 15/16/17, how many months are offered firm?_x000a__x000a_[0, 1, 2, 3,4, m]_x000a_m = multiple_x000a_'m' is also used, when (all) other products (Qs/GYs) are offered_x000a_" dataDxfId="6014"/>
    <tableColumn id="83" name="Comments on (non-)offer of firm capacity at BP (in 2015)" dataDxfId="6013"/>
    <tableColumn id="82" name="(If no firm was offered in 2015, ) was at least interr. cap. offered in 2015?_x000a__x000a_[yes/no]_x000a__x000a_[if number = number of month offered]" dataDxfId="6012"/>
    <tableColumn id="63" name="Unavailable Capacity for which product(s)?_x000a__x000a_ none means: &quot;Currently firm products with a duration of one month or longer are offered on this point in the regular allocation process.&quot; or n/a" dataDxfId="6011"/>
    <tableColumn id="64" name="OS" dataDxfId="6010"/>
    <tableColumn id="65" name="FDA UIOLI" dataDxfId="6009"/>
    <tableColumn id="66" name="SURRENDER" dataDxfId="6008"/>
    <tableColumn id="67" name="LT UIOLI_x000a__x000a_&quot;0&quot; at all IPs_x000a__x000a_" dataDxfId="6007"/>
    <tableColumn id="94" name="Has capacity be made available through CMPs after all?" dataDxfId="6006"/>
    <tableColumn id="68" name="Number of concluded trades (T) and offers (O) on secondary markets in 2015 [&gt;= 1 month]" dataDxfId="6005"/>
    <tableColumn id="69" name="comment" dataDxfId="6004"/>
    <tableColumn id="70" name="Has capacity been offered / requested / traded on the secondary market in 2015 (for products usable in 2015-17/18)? _x000a__x000a_If yes, please specify_x000a_ _x000a_O - for Offer,_x000a_R - for (unfulfilled) Request,_x000a_T - successful Trade_x000a__x000a_ for each individual item_x000a_" dataDxfId="6003"/>
    <tableColumn id="89" name="If yes, which products (&gt;= 1 month) and how often?_x000a__x000a_ [for example: _x000a_1x M-12-15 (b);_x000a_3x Q-1-16 (ub); _x000a_2x GY-15/16 (ub);_x000a_5x OTHER [please specify]_x000a__x000a_M - Month_x000a_Q - Quarter_x000a_GY - Gas Year_x000a_OTHER - non-standard (specify)_x000a_b - bundled, ub - unbundled" dataDxfId="6002"/>
    <tableColumn id="90" name="How much capacity?_x000a__x000a_[kWh/d]_x000a__x000a_[aggregated for each specified product type, if occuring more than once]_x000a_" dataDxfId="6001"/>
    <tableColumn id="91" name="At which venue?_x000a__x000a_[e.g. PRISMA secondary, OTC, TSO bulletin board, other (please specify)]" dataDxfId="6000"/>
    <tableColumn id="71" name="Comments on secondary cap. trading data" dataDxfId="5999"/>
    <tableColumn id="72" name="Has this IP side been (indicatively) contractually congested in Q4/13 ?" dataDxfId="5998"/>
    <tableColumn id="73" name="Has this IP side been (indicatively) contractually congested in 2014?" dataDxfId="5997"/>
    <tableColumn id="74" name="FDA UIOLI already imple-mented?_x000a_[yes at AT and DE IP sides only]" dataDxfId="5996"/>
    <tableColumn id="93" name="offer/non-offer or premia in March 2016 auction? _x000a__x000a_[only considering GYs and M-4-16]" dataDxfId="5995"/>
    <tableColumn id="75" name="Further TSO remarks on congestion / data / proposed changes to IP list etc." dataDxfId="5994"/>
    <tableColumn id="95" name="Revised evaluation of congestion after TSO / NRA comments" dataDxfId="5993"/>
    <tableColumn id="76" name="Type of capacity (PRISMA Primary ONLY)" dataDxfId="5992"/>
    <tableColumn id="77" name="Additional remarks (PRISMA Primary ONLY)" dataDxfId="5991"/>
    <tableColumn id="78" name="ACER comments / _x000a_justification" dataDxfId="5990"/>
    <tableColumn id="79" name="ENTSOG comments"/>
    <tableColumn id="80" name="Timely implementation of OS/BB?"/>
    <tableColumn id="92" name="congestion (for changed IP types)" dataDxfId="5989"/>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table" Target="../tables/table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E18" sqref="E18"/>
    </sheetView>
  </sheetViews>
  <sheetFormatPr defaultRowHeight="14.4" x14ac:dyDescent="0.3"/>
  <cols>
    <col min="1" max="1" width="47.109375" bestFit="1" customWidth="1"/>
    <col min="2" max="2" width="59.5546875" bestFit="1" customWidth="1"/>
  </cols>
  <sheetData>
    <row r="1" spans="1:2" ht="15" thickBot="1" x14ac:dyDescent="0.35">
      <c r="A1" s="17" t="s">
        <v>43</v>
      </c>
      <c r="B1" s="18" t="s">
        <v>44</v>
      </c>
    </row>
    <row r="2" spans="1:2" x14ac:dyDescent="0.3">
      <c r="A2" s="15" t="s">
        <v>0</v>
      </c>
      <c r="B2" s="16" t="s">
        <v>39</v>
      </c>
    </row>
    <row r="3" spans="1:2" x14ac:dyDescent="0.3">
      <c r="A3" s="3" t="s">
        <v>1</v>
      </c>
      <c r="B3" s="2" t="s">
        <v>40</v>
      </c>
    </row>
    <row r="4" spans="1:2" x14ac:dyDescent="0.3">
      <c r="A4" s="3" t="s">
        <v>2</v>
      </c>
      <c r="B4" s="2" t="s">
        <v>41</v>
      </c>
    </row>
    <row r="5" spans="1:2" x14ac:dyDescent="0.3">
      <c r="A5" s="4" t="s">
        <v>3</v>
      </c>
      <c r="B5" s="5" t="s">
        <v>42</v>
      </c>
    </row>
    <row r="6" spans="1:2" x14ac:dyDescent="0.3">
      <c r="A6" s="6" t="s">
        <v>4</v>
      </c>
      <c r="B6" s="5" t="s">
        <v>42</v>
      </c>
    </row>
    <row r="7" spans="1:2" x14ac:dyDescent="0.3">
      <c r="A7" s="3" t="s">
        <v>5</v>
      </c>
      <c r="B7" s="2" t="s">
        <v>45</v>
      </c>
    </row>
    <row r="8" spans="1:2" x14ac:dyDescent="0.3">
      <c r="A8" s="1" t="s">
        <v>6</v>
      </c>
      <c r="B8" s="2" t="s">
        <v>45</v>
      </c>
    </row>
    <row r="9" spans="1:2" x14ac:dyDescent="0.3">
      <c r="A9" s="3" t="s">
        <v>7</v>
      </c>
      <c r="B9" s="2" t="s">
        <v>46</v>
      </c>
    </row>
    <row r="10" spans="1:2" x14ac:dyDescent="0.3">
      <c r="A10" s="1" t="s">
        <v>8</v>
      </c>
      <c r="B10" s="2" t="s">
        <v>47</v>
      </c>
    </row>
    <row r="11" spans="1:2" x14ac:dyDescent="0.3">
      <c r="A11" s="3" t="s">
        <v>9</v>
      </c>
      <c r="B11" s="7" t="s">
        <v>48</v>
      </c>
    </row>
    <row r="12" spans="1:2" x14ac:dyDescent="0.3">
      <c r="A12" s="1" t="s">
        <v>10</v>
      </c>
      <c r="B12" s="7" t="s">
        <v>49</v>
      </c>
    </row>
    <row r="13" spans="1:2" x14ac:dyDescent="0.3">
      <c r="A13" s="1" t="s">
        <v>11</v>
      </c>
      <c r="B13" s="7" t="s">
        <v>50</v>
      </c>
    </row>
    <row r="14" spans="1:2" x14ac:dyDescent="0.3">
      <c r="A14" s="8" t="s">
        <v>12</v>
      </c>
      <c r="B14" s="8" t="s">
        <v>51</v>
      </c>
    </row>
    <row r="15" spans="1:2" x14ac:dyDescent="0.3">
      <c r="A15" s="3" t="s">
        <v>13</v>
      </c>
      <c r="B15" s="7" t="s">
        <v>45</v>
      </c>
    </row>
    <row r="16" spans="1:2" x14ac:dyDescent="0.3">
      <c r="A16" s="3" t="s">
        <v>14</v>
      </c>
      <c r="B16" s="7" t="s">
        <v>48</v>
      </c>
    </row>
    <row r="17" spans="1:2" x14ac:dyDescent="0.3">
      <c r="A17" s="8" t="s">
        <v>15</v>
      </c>
      <c r="B17" s="8" t="s">
        <v>51</v>
      </c>
    </row>
    <row r="18" spans="1:2" x14ac:dyDescent="0.3">
      <c r="A18" s="6" t="s">
        <v>16</v>
      </c>
      <c r="B18" s="5" t="s">
        <v>42</v>
      </c>
    </row>
    <row r="19" spans="1:2" x14ac:dyDescent="0.3">
      <c r="A19" s="6" t="s">
        <v>17</v>
      </c>
      <c r="B19" s="5" t="s">
        <v>42</v>
      </c>
    </row>
    <row r="20" spans="1:2" x14ac:dyDescent="0.3">
      <c r="A20" s="3" t="s">
        <v>18</v>
      </c>
      <c r="B20" s="2" t="s">
        <v>52</v>
      </c>
    </row>
    <row r="21" spans="1:2" x14ac:dyDescent="0.3">
      <c r="A21" s="3" t="s">
        <v>19</v>
      </c>
      <c r="B21" s="2" t="s">
        <v>48</v>
      </c>
    </row>
    <row r="22" spans="1:2" x14ac:dyDescent="0.3">
      <c r="A22" s="1" t="s">
        <v>20</v>
      </c>
      <c r="B22" s="2" t="s">
        <v>45</v>
      </c>
    </row>
    <row r="23" spans="1:2" x14ac:dyDescent="0.3">
      <c r="A23" s="1" t="s">
        <v>21</v>
      </c>
      <c r="B23" s="7" t="s">
        <v>53</v>
      </c>
    </row>
    <row r="24" spans="1:2" x14ac:dyDescent="0.3">
      <c r="A24" s="4" t="s">
        <v>22</v>
      </c>
      <c r="B24" s="5" t="s">
        <v>42</v>
      </c>
    </row>
    <row r="25" spans="1:2" x14ac:dyDescent="0.3">
      <c r="A25" s="6" t="s">
        <v>23</v>
      </c>
      <c r="B25" s="5" t="s">
        <v>54</v>
      </c>
    </row>
    <row r="26" spans="1:2" x14ac:dyDescent="0.3">
      <c r="A26" s="6" t="s">
        <v>24</v>
      </c>
      <c r="B26" s="5" t="s">
        <v>54</v>
      </c>
    </row>
    <row r="27" spans="1:2" x14ac:dyDescent="0.3">
      <c r="A27" s="3" t="s">
        <v>25</v>
      </c>
      <c r="B27" s="7" t="s">
        <v>55</v>
      </c>
    </row>
    <row r="28" spans="1:2" x14ac:dyDescent="0.3">
      <c r="A28" s="8" t="s">
        <v>26</v>
      </c>
      <c r="B28" s="9" t="s">
        <v>56</v>
      </c>
    </row>
    <row r="29" spans="1:2" x14ac:dyDescent="0.3">
      <c r="A29" s="3" t="s">
        <v>27</v>
      </c>
      <c r="B29" s="7" t="s">
        <v>46</v>
      </c>
    </row>
    <row r="30" spans="1:2" x14ac:dyDescent="0.3">
      <c r="A30" s="8" t="s">
        <v>28</v>
      </c>
      <c r="B30" s="9" t="s">
        <v>51</v>
      </c>
    </row>
    <row r="31" spans="1:2" x14ac:dyDescent="0.3">
      <c r="A31" s="3" t="s">
        <v>29</v>
      </c>
      <c r="B31" s="2" t="s">
        <v>49</v>
      </c>
    </row>
    <row r="32" spans="1:2" x14ac:dyDescent="0.3">
      <c r="A32" s="8" t="s">
        <v>30</v>
      </c>
      <c r="B32" s="9" t="s">
        <v>51</v>
      </c>
    </row>
    <row r="33" spans="1:2" x14ac:dyDescent="0.3">
      <c r="A33" s="8" t="s">
        <v>31</v>
      </c>
      <c r="B33" s="9" t="s">
        <v>51</v>
      </c>
    </row>
    <row r="34" spans="1:2" x14ac:dyDescent="0.3">
      <c r="A34" s="3" t="s">
        <v>32</v>
      </c>
      <c r="B34" s="10" t="s">
        <v>49</v>
      </c>
    </row>
    <row r="35" spans="1:2" x14ac:dyDescent="0.3">
      <c r="A35" s="3" t="s">
        <v>33</v>
      </c>
      <c r="B35" s="2" t="s">
        <v>39</v>
      </c>
    </row>
    <row r="36" spans="1:2" ht="15" thickBot="1" x14ac:dyDescent="0.35">
      <c r="A36" s="1" t="s">
        <v>34</v>
      </c>
      <c r="B36" s="2" t="s">
        <v>48</v>
      </c>
    </row>
    <row r="37" spans="1:2" x14ac:dyDescent="0.3">
      <c r="A37" s="19" t="s">
        <v>35</v>
      </c>
      <c r="B37" s="20" t="s">
        <v>57</v>
      </c>
    </row>
    <row r="38" spans="1:2" x14ac:dyDescent="0.3">
      <c r="A38" s="11" t="s">
        <v>36</v>
      </c>
      <c r="B38" s="13" t="s">
        <v>57</v>
      </c>
    </row>
    <row r="39" spans="1:2" x14ac:dyDescent="0.3">
      <c r="A39" s="11" t="s">
        <v>37</v>
      </c>
      <c r="B39" s="13" t="s">
        <v>57</v>
      </c>
    </row>
    <row r="40" spans="1:2" ht="15" thickBot="1" x14ac:dyDescent="0.35">
      <c r="A40" s="12" t="s">
        <v>38</v>
      </c>
      <c r="B40" s="14" t="s">
        <v>57</v>
      </c>
    </row>
    <row r="41" spans="1:2" x14ac:dyDescent="0.3">
      <c r="A41" s="2"/>
      <c r="B41" s="2"/>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X12"/>
  <sheetViews>
    <sheetView topLeftCell="A10" zoomScale="115" zoomScaleNormal="115" workbookViewId="0">
      <selection activeCell="Q33" sqref="Q33"/>
    </sheetView>
  </sheetViews>
  <sheetFormatPr defaultColWidth="9.109375" defaultRowHeight="14.4" x14ac:dyDescent="0.3"/>
  <cols>
    <col min="1" max="1" width="3.44140625" style="375" customWidth="1"/>
    <col min="2" max="4" width="9.109375" style="375"/>
    <col min="5" max="5" width="5.88671875" style="375" customWidth="1"/>
    <col min="6" max="9" width="9.109375" style="375"/>
    <col min="10" max="11" width="10.109375" style="375" customWidth="1"/>
    <col min="12" max="15" width="9.109375" style="375"/>
    <col min="16" max="16" width="12.6640625" style="375" customWidth="1"/>
    <col min="17" max="22" width="9.109375" style="375"/>
    <col min="23" max="23" width="10.109375" style="375" customWidth="1"/>
    <col min="24" max="16384" width="9.109375" style="375"/>
  </cols>
  <sheetData>
    <row r="1" spans="2:24" x14ac:dyDescent="0.3">
      <c r="D1" s="44" t="s">
        <v>1417</v>
      </c>
      <c r="L1" s="375" t="s">
        <v>1154</v>
      </c>
      <c r="Q1" s="375" t="s">
        <v>1375</v>
      </c>
    </row>
    <row r="2" spans="2:24" s="42" customFormat="1" ht="72" x14ac:dyDescent="0.3">
      <c r="B2" s="415" t="s">
        <v>263</v>
      </c>
      <c r="C2" s="436" t="s">
        <v>316</v>
      </c>
      <c r="D2" s="42" t="s">
        <v>1738</v>
      </c>
      <c r="E2" s="42" t="s">
        <v>1739</v>
      </c>
      <c r="F2" s="415" t="s">
        <v>1740</v>
      </c>
      <c r="G2" s="415" t="s">
        <v>1741</v>
      </c>
      <c r="H2" s="42" t="s">
        <v>1742</v>
      </c>
      <c r="I2" s="415" t="s">
        <v>1743</v>
      </c>
      <c r="J2" s="436" t="s">
        <v>1744</v>
      </c>
      <c r="K2" s="415"/>
      <c r="L2" s="415" t="s">
        <v>1745</v>
      </c>
      <c r="M2" s="415" t="s">
        <v>1746</v>
      </c>
      <c r="N2" s="436" t="s">
        <v>1747</v>
      </c>
      <c r="O2" s="415" t="s">
        <v>352</v>
      </c>
      <c r="P2" s="415"/>
      <c r="Q2" s="415" t="s">
        <v>1748</v>
      </c>
      <c r="R2" s="415" t="s">
        <v>1749</v>
      </c>
      <c r="S2" s="415" t="s">
        <v>1750</v>
      </c>
      <c r="T2" s="415" t="s">
        <v>1751</v>
      </c>
      <c r="U2" s="415" t="s">
        <v>1752</v>
      </c>
      <c r="V2" s="415" t="s">
        <v>1753</v>
      </c>
      <c r="W2" s="415" t="s">
        <v>351</v>
      </c>
      <c r="X2" s="415" t="s">
        <v>352</v>
      </c>
    </row>
    <row r="3" spans="2:24" x14ac:dyDescent="0.3">
      <c r="B3" s="437">
        <v>6</v>
      </c>
      <c r="C3" s="50" t="s">
        <v>1754</v>
      </c>
      <c r="D3" s="438">
        <v>1</v>
      </c>
      <c r="E3" s="439">
        <v>1</v>
      </c>
      <c r="F3" s="438">
        <v>1</v>
      </c>
      <c r="G3" s="438">
        <v>1</v>
      </c>
      <c r="H3" s="439">
        <v>1</v>
      </c>
      <c r="I3" s="439">
        <v>1</v>
      </c>
      <c r="J3" s="50">
        <v>6</v>
      </c>
      <c r="K3" s="50"/>
      <c r="L3" s="438"/>
      <c r="M3" s="438"/>
      <c r="N3" s="50">
        <v>0</v>
      </c>
      <c r="O3" s="440"/>
      <c r="P3" s="50"/>
      <c r="Q3" s="438"/>
      <c r="R3" s="438"/>
      <c r="S3" s="438">
        <v>5</v>
      </c>
      <c r="T3" s="438"/>
      <c r="U3" s="438"/>
      <c r="V3" s="438"/>
      <c r="W3" s="50">
        <v>5</v>
      </c>
      <c r="X3" s="441">
        <v>1</v>
      </c>
    </row>
    <row r="4" spans="2:24" x14ac:dyDescent="0.3">
      <c r="B4" s="437">
        <v>3</v>
      </c>
      <c r="C4" s="50" t="s">
        <v>347</v>
      </c>
      <c r="D4" s="438"/>
      <c r="E4" s="439">
        <v>6</v>
      </c>
      <c r="F4" s="438">
        <v>6</v>
      </c>
      <c r="G4" s="438">
        <v>6</v>
      </c>
      <c r="H4" s="439"/>
      <c r="I4" s="439"/>
      <c r="J4" s="50">
        <v>18</v>
      </c>
      <c r="K4" s="50"/>
      <c r="L4" s="438"/>
      <c r="M4" s="438"/>
      <c r="N4" s="50">
        <v>0</v>
      </c>
      <c r="O4" s="440"/>
      <c r="P4" s="50"/>
      <c r="Q4" s="438"/>
      <c r="R4" s="438"/>
      <c r="S4" s="438">
        <v>5</v>
      </c>
      <c r="T4" s="438">
        <v>1</v>
      </c>
      <c r="U4" s="438"/>
      <c r="V4" s="438">
        <v>7</v>
      </c>
      <c r="W4" s="50">
        <v>13</v>
      </c>
      <c r="X4" s="441">
        <v>3</v>
      </c>
    </row>
    <row r="5" spans="2:24" x14ac:dyDescent="0.3">
      <c r="B5" s="437">
        <v>6</v>
      </c>
      <c r="C5" s="50" t="s">
        <v>348</v>
      </c>
      <c r="D5" s="438">
        <v>12</v>
      </c>
      <c r="E5" s="439">
        <v>13</v>
      </c>
      <c r="F5" s="438">
        <v>13</v>
      </c>
      <c r="G5" s="438">
        <v>13</v>
      </c>
      <c r="H5" s="439">
        <v>12</v>
      </c>
      <c r="I5" s="439">
        <v>12</v>
      </c>
      <c r="J5" s="50">
        <v>75</v>
      </c>
      <c r="K5" s="50"/>
      <c r="L5" s="438">
        <v>2</v>
      </c>
      <c r="M5" s="438"/>
      <c r="N5" s="50">
        <v>2</v>
      </c>
      <c r="O5" s="442">
        <v>1</v>
      </c>
      <c r="P5" s="50"/>
      <c r="Q5" s="438">
        <v>2</v>
      </c>
      <c r="R5" s="438"/>
      <c r="S5" s="438"/>
      <c r="T5" s="438">
        <v>4</v>
      </c>
      <c r="U5" s="438"/>
      <c r="V5" s="438">
        <v>3</v>
      </c>
      <c r="W5" s="50">
        <v>9</v>
      </c>
      <c r="X5" s="101">
        <v>3</v>
      </c>
    </row>
    <row r="6" spans="2:24" x14ac:dyDescent="0.3">
      <c r="B6" s="437">
        <v>6</v>
      </c>
      <c r="C6" s="50" t="s">
        <v>353</v>
      </c>
      <c r="D6" s="438">
        <v>1</v>
      </c>
      <c r="E6" s="439">
        <v>2</v>
      </c>
      <c r="F6" s="438">
        <v>2</v>
      </c>
      <c r="G6" s="438">
        <v>2</v>
      </c>
      <c r="H6" s="439">
        <v>1</v>
      </c>
      <c r="I6" s="439">
        <v>1</v>
      </c>
      <c r="J6" s="50">
        <v>9</v>
      </c>
      <c r="K6" s="50"/>
      <c r="L6" s="438">
        <v>1</v>
      </c>
      <c r="M6" s="438">
        <v>6</v>
      </c>
      <c r="N6" s="50">
        <v>7</v>
      </c>
      <c r="O6" s="442">
        <v>2</v>
      </c>
      <c r="P6" s="50"/>
      <c r="Q6" s="438"/>
      <c r="R6" s="438">
        <v>1</v>
      </c>
      <c r="S6" s="438">
        <v>1</v>
      </c>
      <c r="T6" s="438"/>
      <c r="U6" s="438"/>
      <c r="V6" s="438">
        <v>1</v>
      </c>
      <c r="W6" s="50">
        <v>3</v>
      </c>
      <c r="X6" s="101">
        <v>3</v>
      </c>
    </row>
    <row r="7" spans="2:24" x14ac:dyDescent="0.3">
      <c r="B7" s="437">
        <v>6</v>
      </c>
      <c r="C7" s="50" t="s">
        <v>346</v>
      </c>
      <c r="D7" s="438">
        <v>2</v>
      </c>
      <c r="E7" s="439">
        <v>2</v>
      </c>
      <c r="F7" s="438">
        <v>2</v>
      </c>
      <c r="G7" s="438">
        <v>2</v>
      </c>
      <c r="H7" s="439">
        <v>2</v>
      </c>
      <c r="I7" s="439">
        <v>2</v>
      </c>
      <c r="J7" s="50">
        <v>12</v>
      </c>
      <c r="K7" s="50"/>
      <c r="L7" s="438"/>
      <c r="M7" s="438"/>
      <c r="N7" s="50">
        <v>0</v>
      </c>
      <c r="O7" s="440"/>
      <c r="P7" s="50"/>
      <c r="Q7" s="438"/>
      <c r="R7" s="438"/>
      <c r="S7" s="438"/>
      <c r="T7" s="438"/>
      <c r="U7" s="438">
        <v>1</v>
      </c>
      <c r="V7" s="438">
        <v>1</v>
      </c>
      <c r="W7" s="50">
        <v>2</v>
      </c>
      <c r="X7" s="441">
        <v>2</v>
      </c>
    </row>
    <row r="8" spans="2:24" x14ac:dyDescent="0.3">
      <c r="B8" s="44"/>
      <c r="C8" s="44"/>
      <c r="D8" s="44"/>
      <c r="F8" s="44"/>
      <c r="G8" s="44"/>
      <c r="J8" s="50"/>
      <c r="K8" s="44"/>
      <c r="L8" s="44"/>
      <c r="M8" s="44"/>
      <c r="N8" s="50"/>
      <c r="O8" s="50"/>
      <c r="P8" s="44"/>
      <c r="Q8" s="44"/>
      <c r="R8" s="44"/>
      <c r="S8" s="44"/>
      <c r="T8" s="44"/>
      <c r="U8" s="44"/>
      <c r="V8" s="44"/>
      <c r="W8" s="44"/>
    </row>
    <row r="9" spans="2:24" s="100" customFormat="1" x14ac:dyDescent="0.3">
      <c r="B9" s="50"/>
      <c r="C9" s="50" t="s">
        <v>1721</v>
      </c>
      <c r="D9" s="50">
        <v>16</v>
      </c>
      <c r="E9" s="50">
        <v>24</v>
      </c>
      <c r="F9" s="50">
        <v>24</v>
      </c>
      <c r="G9" s="50">
        <v>24</v>
      </c>
      <c r="H9" s="50">
        <v>16</v>
      </c>
      <c r="I9" s="50">
        <v>16</v>
      </c>
      <c r="J9" s="443">
        <v>120</v>
      </c>
      <c r="K9" s="50"/>
      <c r="L9" s="50">
        <v>3</v>
      </c>
      <c r="M9" s="50">
        <v>6</v>
      </c>
      <c r="N9" s="443">
        <v>9</v>
      </c>
      <c r="O9" s="443"/>
      <c r="P9" s="50"/>
      <c r="Q9" s="50">
        <v>2</v>
      </c>
      <c r="R9" s="50">
        <v>1</v>
      </c>
      <c r="S9" s="50">
        <v>11</v>
      </c>
      <c r="T9" s="50">
        <v>5</v>
      </c>
      <c r="U9" s="50">
        <v>1</v>
      </c>
      <c r="V9" s="50">
        <v>12</v>
      </c>
      <c r="W9" s="443">
        <v>32</v>
      </c>
      <c r="X9" s="50"/>
    </row>
    <row r="10" spans="2:24" x14ac:dyDescent="0.3">
      <c r="B10" s="44"/>
      <c r="C10" s="44"/>
      <c r="D10" s="44"/>
      <c r="E10" s="44"/>
      <c r="F10" s="44"/>
      <c r="G10" s="44"/>
      <c r="H10" s="44"/>
      <c r="I10" s="44"/>
      <c r="J10" s="44"/>
      <c r="K10" s="44"/>
      <c r="L10" s="44"/>
      <c r="M10" s="44"/>
      <c r="N10" s="44"/>
      <c r="O10" s="44"/>
      <c r="P10" s="44"/>
      <c r="Q10" s="44"/>
      <c r="R10" s="44"/>
      <c r="S10" s="44"/>
      <c r="T10" s="44"/>
      <c r="U10" s="44"/>
      <c r="V10" s="44"/>
      <c r="W10" s="44"/>
    </row>
    <row r="11" spans="2:24" x14ac:dyDescent="0.3">
      <c r="B11" s="44"/>
      <c r="C11" s="44"/>
      <c r="D11" s="44"/>
      <c r="E11" s="44"/>
      <c r="F11" s="44"/>
      <c r="G11" s="44"/>
      <c r="H11" s="44"/>
      <c r="I11" s="44"/>
      <c r="J11" s="44"/>
      <c r="K11" s="44"/>
      <c r="L11" s="44"/>
      <c r="M11" s="44"/>
      <c r="N11" s="44"/>
      <c r="O11" s="44"/>
      <c r="P11" s="44"/>
      <c r="Q11" s="44"/>
      <c r="R11" s="44"/>
      <c r="S11" s="44"/>
      <c r="T11" s="44"/>
      <c r="U11" s="44"/>
      <c r="V11" s="44"/>
      <c r="W11" s="44"/>
    </row>
    <row r="12" spans="2:24" x14ac:dyDescent="0.3">
      <c r="B12" s="44"/>
      <c r="C12" s="44"/>
      <c r="D12" s="44"/>
      <c r="E12" s="44"/>
      <c r="F12" s="44"/>
      <c r="G12" s="44"/>
      <c r="H12" s="44"/>
      <c r="I12" s="44"/>
      <c r="J12" s="44"/>
      <c r="K12" s="44"/>
      <c r="L12" s="44"/>
      <c r="M12" s="44"/>
      <c r="N12" s="44"/>
      <c r="O12" s="44"/>
      <c r="P12" s="44"/>
      <c r="Q12" s="44"/>
      <c r="R12" s="44"/>
      <c r="S12" s="44"/>
      <c r="T12" s="44"/>
      <c r="U12" s="44"/>
      <c r="V12" s="44"/>
      <c r="W12" s="44"/>
    </row>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W350"/>
  <sheetViews>
    <sheetView zoomScale="55" zoomScaleNormal="55" workbookViewId="0">
      <pane xSplit="17" ySplit="3" topLeftCell="S4" activePane="bottomRight" state="frozen"/>
      <selection pane="topRight" activeCell="L1" sqref="L1"/>
      <selection pane="bottomLeft" activeCell="A4" sqref="A4"/>
      <selection pane="bottomRight" activeCell="BX342" sqref="BX342"/>
    </sheetView>
  </sheetViews>
  <sheetFormatPr defaultColWidth="9" defaultRowHeight="15" customHeight="1" x14ac:dyDescent="0.3"/>
  <cols>
    <col min="1" max="1" width="15.5546875" style="48" customWidth="1"/>
    <col min="2" max="2" width="10.33203125" style="48" customWidth="1"/>
    <col min="3" max="3" width="8" style="48" customWidth="1"/>
    <col min="4" max="4" width="4.33203125" style="48" customWidth="1"/>
    <col min="5" max="5" width="5.88671875" style="48" customWidth="1"/>
    <col min="6" max="6" width="6.33203125" style="48" customWidth="1"/>
    <col min="7" max="7" width="38.33203125" style="176" customWidth="1"/>
    <col min="8" max="8" width="8.44140625" style="104" customWidth="1"/>
    <col min="9" max="9" width="21.88671875" style="104" customWidth="1"/>
    <col min="10" max="10" width="18.6640625" style="176" customWidth="1"/>
    <col min="11" max="11" width="22" style="176" customWidth="1"/>
    <col min="12" max="12" width="4.6640625" style="104" customWidth="1"/>
    <col min="13" max="13" width="4.33203125" style="104" customWidth="1"/>
    <col min="14" max="14" width="19.109375" style="104" customWidth="1"/>
    <col min="15" max="15" width="6.6640625" style="104" customWidth="1"/>
    <col min="16" max="16" width="4.5546875" style="104" customWidth="1"/>
    <col min="17" max="17" width="25.109375" style="53" customWidth="1"/>
    <col min="18" max="18" width="16.44140625" style="48" hidden="1" customWidth="1"/>
    <col min="19" max="19" width="4.33203125" style="48" customWidth="1"/>
    <col min="20" max="37" width="3.6640625" style="48" customWidth="1"/>
    <col min="38" max="38" width="3.5546875" style="48" customWidth="1"/>
    <col min="39" max="42" width="3.6640625" style="48" customWidth="1"/>
    <col min="43" max="43" width="3.33203125" style="48" customWidth="1"/>
    <col min="44" max="54" width="3.6640625" style="48" customWidth="1"/>
    <col min="55" max="55" width="14" style="48" customWidth="1"/>
    <col min="56" max="61" width="10.6640625" style="48" customWidth="1"/>
    <col min="62" max="62" width="18.6640625" style="201" customWidth="1"/>
    <col min="63" max="63" width="12.109375" style="48" customWidth="1"/>
    <col min="64" max="64" width="12.6640625" style="48" customWidth="1"/>
    <col min="65" max="65" width="16.44140625" style="48" customWidth="1"/>
    <col min="66" max="66" width="22.6640625" style="48" customWidth="1"/>
    <col min="67" max="67" width="43" style="48" customWidth="1"/>
    <col min="68" max="68" width="25" style="201" customWidth="1"/>
    <col min="69" max="69" width="35.5546875" style="202" customWidth="1"/>
    <col min="70" max="70" width="20.6640625" style="201" customWidth="1"/>
    <col min="71" max="71" width="25" style="53" customWidth="1"/>
    <col min="72" max="72" width="28.5546875" style="48" customWidth="1"/>
    <col min="73" max="73" width="26.44140625" style="48" customWidth="1"/>
    <col min="74" max="74" width="22.6640625" style="48" customWidth="1"/>
    <col min="75" max="76" width="7.5546875" style="48" customWidth="1"/>
    <col min="77" max="77" width="14.6640625" style="48" customWidth="1"/>
    <col min="78" max="78" width="14.6640625" style="53" customWidth="1"/>
    <col min="79" max="79" width="28" style="53" customWidth="1"/>
    <col min="80" max="80" width="32.5546875" style="53" customWidth="1"/>
    <col min="81" max="81" width="31.44140625" style="53" customWidth="1"/>
    <col min="82" max="82" width="24" style="53" customWidth="1"/>
    <col min="83" max="83" width="21.88671875" style="53" customWidth="1"/>
    <col min="84" max="84" width="23.33203125" style="48" customWidth="1"/>
    <col min="85" max="85" width="19.33203125" style="48" customWidth="1"/>
    <col min="86" max="86" width="13.6640625" style="48" customWidth="1"/>
    <col min="87" max="87" width="36.109375" style="53" customWidth="1"/>
    <col min="88" max="88" width="43.33203125" style="53" customWidth="1"/>
    <col min="89" max="89" width="15.109375" style="53" customWidth="1"/>
    <col min="90" max="90" width="22.33203125" style="48" hidden="1" customWidth="1"/>
    <col min="91" max="91" width="16.33203125" style="53" hidden="1" customWidth="1"/>
    <col min="92" max="92" width="31" style="53" customWidth="1"/>
    <col min="93" max="93" width="29.88671875" style="204" hidden="1" customWidth="1"/>
    <col min="94" max="94" width="33.33203125" style="204" hidden="1" customWidth="1"/>
    <col min="95" max="95" width="33.33203125" style="44" hidden="1" customWidth="1"/>
    <col min="96" max="97" width="9" style="44" hidden="1" customWidth="1"/>
    <col min="98" max="16384" width="9" style="44"/>
  </cols>
  <sheetData>
    <row r="1" spans="1:95" ht="115.2" customHeight="1" x14ac:dyDescent="0.3">
      <c r="A1" s="599" t="s">
        <v>1077</v>
      </c>
      <c r="B1" s="599"/>
      <c r="C1" s="599"/>
      <c r="D1" s="599"/>
      <c r="E1" s="599"/>
      <c r="F1" s="600"/>
      <c r="G1" s="46" t="s">
        <v>202</v>
      </c>
      <c r="H1" s="601" t="s">
        <v>629</v>
      </c>
      <c r="I1" s="602"/>
      <c r="J1" s="602"/>
      <c r="K1" s="602"/>
      <c r="L1" s="602"/>
      <c r="M1" s="602"/>
      <c r="N1" s="602"/>
      <c r="O1" s="602"/>
      <c r="P1" s="603"/>
      <c r="Q1" s="301"/>
      <c r="R1" s="257"/>
      <c r="S1" s="604" t="s">
        <v>1707</v>
      </c>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6" t="s">
        <v>1708</v>
      </c>
      <c r="BD1" s="607"/>
      <c r="BE1" s="607"/>
      <c r="BF1" s="607"/>
      <c r="BG1" s="607"/>
      <c r="BH1" s="607"/>
      <c r="BI1" s="607"/>
      <c r="BJ1" s="608"/>
      <c r="BK1" s="609" t="s">
        <v>1709</v>
      </c>
      <c r="BL1" s="610"/>
      <c r="BM1" s="611"/>
      <c r="BN1" s="52" t="s">
        <v>1710</v>
      </c>
      <c r="BO1" s="52" t="s">
        <v>1712</v>
      </c>
      <c r="BP1" s="593" t="s">
        <v>1713</v>
      </c>
      <c r="BQ1" s="594"/>
      <c r="BR1" s="595"/>
      <c r="BS1" s="57" t="s">
        <v>1714</v>
      </c>
      <c r="BT1" s="568" t="s">
        <v>1715</v>
      </c>
      <c r="BU1" s="569"/>
      <c r="BV1" s="569"/>
      <c r="BW1" s="570"/>
      <c r="BX1" s="314"/>
      <c r="BY1" s="591" t="s">
        <v>1723</v>
      </c>
      <c r="BZ1" s="592"/>
      <c r="CA1" s="571" t="s">
        <v>1716</v>
      </c>
      <c r="CB1" s="572"/>
      <c r="CC1" s="572"/>
      <c r="CD1" s="572"/>
      <c r="CE1" s="573"/>
      <c r="CF1" s="58" t="s">
        <v>382</v>
      </c>
      <c r="CG1" s="58" t="s">
        <v>383</v>
      </c>
      <c r="CH1" s="53"/>
      <c r="CI1" s="432" t="s">
        <v>1719</v>
      </c>
      <c r="CJ1" s="432" t="s">
        <v>1717</v>
      </c>
      <c r="CO1" s="70"/>
      <c r="CP1" s="70"/>
    </row>
    <row r="2" spans="1:95" ht="54.6" customHeight="1" x14ac:dyDescent="0.5">
      <c r="Q2" s="302"/>
      <c r="R2" s="47"/>
      <c r="S2" s="574" t="s">
        <v>99</v>
      </c>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6"/>
      <c r="BC2" s="577" t="s">
        <v>98</v>
      </c>
      <c r="BD2" s="578"/>
      <c r="BE2" s="578"/>
      <c r="BF2" s="578"/>
      <c r="BG2" s="578"/>
      <c r="BH2" s="578"/>
      <c r="BI2" s="578"/>
      <c r="BJ2" s="579"/>
      <c r="BK2" s="580" t="s">
        <v>254</v>
      </c>
      <c r="BL2" s="581"/>
      <c r="BM2" s="582"/>
      <c r="BN2" s="583" t="s">
        <v>255</v>
      </c>
      <c r="BO2" s="584"/>
      <c r="BP2" s="596" t="s">
        <v>1463</v>
      </c>
      <c r="BQ2" s="597"/>
      <c r="BR2" s="598"/>
      <c r="BS2" s="304" t="s">
        <v>256</v>
      </c>
      <c r="BT2" s="585" t="s">
        <v>1156</v>
      </c>
      <c r="BU2" s="586"/>
      <c r="BV2" s="586"/>
      <c r="BW2" s="587"/>
      <c r="BX2" s="311"/>
      <c r="BY2" s="588" t="s">
        <v>257</v>
      </c>
      <c r="BZ2" s="589"/>
      <c r="CA2" s="589"/>
      <c r="CB2" s="589"/>
      <c r="CC2" s="589"/>
      <c r="CD2" s="589"/>
      <c r="CE2" s="590"/>
      <c r="CF2" s="53"/>
      <c r="CG2" s="53"/>
      <c r="CH2" s="53"/>
      <c r="CI2" s="433" t="s">
        <v>1718</v>
      </c>
      <c r="CJ2" s="432"/>
      <c r="CO2" s="70"/>
      <c r="CP2" s="70"/>
    </row>
    <row r="3" spans="1:95" ht="140.25" customHeight="1" x14ac:dyDescent="0.3">
      <c r="A3" s="249" t="s">
        <v>1128</v>
      </c>
      <c r="B3" s="249" t="s">
        <v>769</v>
      </c>
      <c r="C3" s="206" t="s">
        <v>827</v>
      </c>
      <c r="D3" s="205" t="s">
        <v>809</v>
      </c>
      <c r="E3" s="249" t="s">
        <v>806</v>
      </c>
      <c r="F3" s="249" t="s">
        <v>1120</v>
      </c>
      <c r="G3" s="206" t="s">
        <v>122</v>
      </c>
      <c r="H3" s="207" t="s">
        <v>387</v>
      </c>
      <c r="I3" s="207" t="s">
        <v>393</v>
      </c>
      <c r="J3" s="207" t="s">
        <v>386</v>
      </c>
      <c r="K3" s="208" t="s">
        <v>392</v>
      </c>
      <c r="L3" s="205" t="s">
        <v>385</v>
      </c>
      <c r="M3" s="290" t="s">
        <v>388</v>
      </c>
      <c r="N3" s="291" t="s">
        <v>389</v>
      </c>
      <c r="O3" s="292" t="s">
        <v>390</v>
      </c>
      <c r="P3" s="290" t="s">
        <v>391</v>
      </c>
      <c r="Q3" s="206" t="s">
        <v>44</v>
      </c>
      <c r="R3" s="206" t="s">
        <v>807</v>
      </c>
      <c r="S3" s="209" t="s">
        <v>203</v>
      </c>
      <c r="T3" s="210" t="s">
        <v>204</v>
      </c>
      <c r="U3" s="210" t="s">
        <v>205</v>
      </c>
      <c r="V3" s="210" t="s">
        <v>206</v>
      </c>
      <c r="W3" s="210" t="s">
        <v>207</v>
      </c>
      <c r="X3" s="210" t="s">
        <v>208</v>
      </c>
      <c r="Y3" s="210" t="s">
        <v>209</v>
      </c>
      <c r="Z3" s="210" t="s">
        <v>210</v>
      </c>
      <c r="AA3" s="210" t="s">
        <v>211</v>
      </c>
      <c r="AB3" s="210" t="s">
        <v>212</v>
      </c>
      <c r="AC3" s="210" t="s">
        <v>213</v>
      </c>
      <c r="AD3" s="210" t="s">
        <v>214</v>
      </c>
      <c r="AE3" s="211" t="s">
        <v>215</v>
      </c>
      <c r="AF3" s="211" t="s">
        <v>216</v>
      </c>
      <c r="AG3" s="211" t="s">
        <v>217</v>
      </c>
      <c r="AH3" s="211" t="s">
        <v>218</v>
      </c>
      <c r="AI3" s="211" t="s">
        <v>219</v>
      </c>
      <c r="AJ3" s="211" t="s">
        <v>220</v>
      </c>
      <c r="AK3" s="211" t="s">
        <v>221</v>
      </c>
      <c r="AL3" s="211" t="s">
        <v>222</v>
      </c>
      <c r="AM3" s="211" t="s">
        <v>223</v>
      </c>
      <c r="AN3" s="211" t="s">
        <v>224</v>
      </c>
      <c r="AO3" s="211" t="s">
        <v>225</v>
      </c>
      <c r="AP3" s="211" t="s">
        <v>226</v>
      </c>
      <c r="AQ3" s="212" t="s">
        <v>364</v>
      </c>
      <c r="AR3" s="212" t="s">
        <v>365</v>
      </c>
      <c r="AS3" s="212" t="s">
        <v>366</v>
      </c>
      <c r="AT3" s="212" t="s">
        <v>367</v>
      </c>
      <c r="AU3" s="212" t="s">
        <v>368</v>
      </c>
      <c r="AV3" s="212" t="s">
        <v>369</v>
      </c>
      <c r="AW3" s="212" t="s">
        <v>370</v>
      </c>
      <c r="AX3" s="212" t="s">
        <v>371</v>
      </c>
      <c r="AY3" s="212" t="s">
        <v>372</v>
      </c>
      <c r="AZ3" s="212" t="s">
        <v>373</v>
      </c>
      <c r="BA3" s="212" t="s">
        <v>374</v>
      </c>
      <c r="BB3" s="212" t="s">
        <v>375</v>
      </c>
      <c r="BC3" s="213" t="s">
        <v>317</v>
      </c>
      <c r="BD3" s="214" t="s">
        <v>376</v>
      </c>
      <c r="BE3" s="214" t="s">
        <v>377</v>
      </c>
      <c r="BF3" s="214" t="s">
        <v>378</v>
      </c>
      <c r="BG3" s="214" t="s">
        <v>379</v>
      </c>
      <c r="BH3" s="214" t="s">
        <v>230</v>
      </c>
      <c r="BI3" s="214" t="s">
        <v>380</v>
      </c>
      <c r="BJ3" s="258" t="s">
        <v>381</v>
      </c>
      <c r="BK3" s="215" t="s">
        <v>1335</v>
      </c>
      <c r="BL3" s="215" t="s">
        <v>1318</v>
      </c>
      <c r="BM3" s="215" t="s">
        <v>1320</v>
      </c>
      <c r="BN3" s="216" t="s">
        <v>227</v>
      </c>
      <c r="BO3" s="216" t="s">
        <v>1711</v>
      </c>
      <c r="BP3" s="252" t="s">
        <v>1115</v>
      </c>
      <c r="BQ3" s="252" t="s">
        <v>1464</v>
      </c>
      <c r="BR3" s="252" t="s">
        <v>1116</v>
      </c>
      <c r="BS3" s="217" t="s">
        <v>1131</v>
      </c>
      <c r="BT3" s="468" t="s">
        <v>228</v>
      </c>
      <c r="BU3" s="468" t="s">
        <v>261</v>
      </c>
      <c r="BV3" s="468" t="s">
        <v>229</v>
      </c>
      <c r="BW3" s="468" t="s">
        <v>1155</v>
      </c>
      <c r="BX3" s="315" t="s">
        <v>1157</v>
      </c>
      <c r="BY3" s="434" t="s">
        <v>1734</v>
      </c>
      <c r="BZ3" s="434" t="s">
        <v>1724</v>
      </c>
      <c r="CA3" s="218" t="s">
        <v>1132</v>
      </c>
      <c r="CB3" s="218" t="s">
        <v>1136</v>
      </c>
      <c r="CC3" s="218" t="s">
        <v>1133</v>
      </c>
      <c r="CD3" s="218" t="s">
        <v>1134</v>
      </c>
      <c r="CE3" s="218" t="s">
        <v>1117</v>
      </c>
      <c r="CF3" s="219" t="s">
        <v>259</v>
      </c>
      <c r="CG3" s="219" t="s">
        <v>384</v>
      </c>
      <c r="CH3" s="220" t="s">
        <v>363</v>
      </c>
      <c r="CI3" s="220" t="s">
        <v>1665</v>
      </c>
      <c r="CJ3" s="307" t="s">
        <v>1135</v>
      </c>
      <c r="CK3" s="392" t="s">
        <v>1452</v>
      </c>
      <c r="CL3" s="221" t="s">
        <v>355</v>
      </c>
      <c r="CM3" s="222" t="s">
        <v>356</v>
      </c>
      <c r="CN3" s="223" t="s">
        <v>1453</v>
      </c>
      <c r="CO3" s="306" t="s">
        <v>258</v>
      </c>
      <c r="CP3" s="224" t="s">
        <v>354</v>
      </c>
      <c r="CQ3" s="44" t="s">
        <v>1299</v>
      </c>
    </row>
    <row r="4" spans="1:95" ht="15" hidden="1" customHeight="1" x14ac:dyDescent="0.3">
      <c r="A4" s="44" t="s">
        <v>323</v>
      </c>
      <c r="B4" s="44"/>
      <c r="C4" s="44"/>
      <c r="D4" s="44"/>
      <c r="E4" s="44" t="s">
        <v>101</v>
      </c>
      <c r="F4" s="44" t="s">
        <v>606</v>
      </c>
      <c r="G4" s="227" t="s">
        <v>62</v>
      </c>
      <c r="H4" s="228" t="s">
        <v>394</v>
      </c>
      <c r="I4" s="227" t="s">
        <v>395</v>
      </c>
      <c r="J4" s="227" t="s">
        <v>396</v>
      </c>
      <c r="K4" s="227" t="s">
        <v>397</v>
      </c>
      <c r="L4" s="227" t="s">
        <v>143</v>
      </c>
      <c r="M4" s="229" t="s">
        <v>398</v>
      </c>
      <c r="N4" s="230" t="s">
        <v>292</v>
      </c>
      <c r="O4" s="231" t="s">
        <v>399</v>
      </c>
      <c r="P4" s="230" t="s">
        <v>143</v>
      </c>
      <c r="Q4" s="56" t="s">
        <v>319</v>
      </c>
      <c r="R4" s="49"/>
      <c r="S4" s="225">
        <v>0</v>
      </c>
      <c r="T4" s="225">
        <v>0</v>
      </c>
      <c r="U4" s="225">
        <v>0</v>
      </c>
      <c r="V4" s="225">
        <v>0</v>
      </c>
      <c r="W4" s="225">
        <v>0</v>
      </c>
      <c r="X4" s="225">
        <v>0</v>
      </c>
      <c r="Y4" s="225">
        <v>0</v>
      </c>
      <c r="Z4" s="225">
        <v>0</v>
      </c>
      <c r="AA4" s="225">
        <v>0</v>
      </c>
      <c r="AB4" s="225">
        <v>0</v>
      </c>
      <c r="AC4" s="225">
        <v>0</v>
      </c>
      <c r="AD4" s="225">
        <v>0</v>
      </c>
      <c r="AE4" s="225">
        <v>0</v>
      </c>
      <c r="AF4" s="225">
        <v>0</v>
      </c>
      <c r="AG4" s="225">
        <v>0</v>
      </c>
      <c r="AH4" s="225">
        <v>0</v>
      </c>
      <c r="AI4" s="225">
        <v>0</v>
      </c>
      <c r="AJ4" s="225">
        <v>0</v>
      </c>
      <c r="AK4" s="225">
        <v>0</v>
      </c>
      <c r="AL4" s="225">
        <v>0</v>
      </c>
      <c r="AM4" s="225">
        <v>0</v>
      </c>
      <c r="AN4" s="225">
        <v>0</v>
      </c>
      <c r="AO4" s="225">
        <v>0</v>
      </c>
      <c r="AP4" s="225">
        <v>0</v>
      </c>
      <c r="AQ4" s="225">
        <v>0</v>
      </c>
      <c r="AR4" s="225">
        <v>0</v>
      </c>
      <c r="AS4" s="225">
        <v>0</v>
      </c>
      <c r="AT4" s="225">
        <v>0</v>
      </c>
      <c r="AU4" s="225">
        <v>0</v>
      </c>
      <c r="AV4" s="225">
        <v>0</v>
      </c>
      <c r="AW4" s="225">
        <v>0</v>
      </c>
      <c r="AX4" s="225">
        <v>0</v>
      </c>
      <c r="AY4" s="225">
        <v>0</v>
      </c>
      <c r="AZ4" s="225">
        <v>0</v>
      </c>
      <c r="BA4" s="225">
        <v>0</v>
      </c>
      <c r="BB4" s="225">
        <v>0</v>
      </c>
      <c r="BC4" s="226" t="s">
        <v>100</v>
      </c>
      <c r="BD4" s="44"/>
      <c r="BE4" s="44"/>
      <c r="BF4" s="44"/>
      <c r="BG4" s="44"/>
      <c r="BH4" s="44"/>
      <c r="BI4" s="44"/>
      <c r="BJ4" s="245"/>
      <c r="BK4" s="44"/>
      <c r="BL4" s="44"/>
      <c r="BM4" s="44"/>
      <c r="BN4" s="44"/>
      <c r="BO4" s="44"/>
      <c r="BP4" s="245">
        <v>0</v>
      </c>
      <c r="BQ4" s="44"/>
      <c r="BR4" s="245">
        <v>2</v>
      </c>
      <c r="BS4" s="103"/>
      <c r="BT4" s="44"/>
      <c r="BU4" s="44"/>
      <c r="BV4" s="44"/>
      <c r="BW4" s="44"/>
      <c r="BX4" s="44"/>
      <c r="BY4" s="44"/>
      <c r="BZ4" s="103"/>
      <c r="CA4" s="103"/>
      <c r="CB4" s="103"/>
      <c r="CC4" s="103"/>
      <c r="CD4" s="103"/>
      <c r="CE4" s="103"/>
      <c r="CF4" s="44"/>
      <c r="CG4" s="44"/>
      <c r="CH4" s="44"/>
      <c r="CI4" s="376"/>
      <c r="CJ4" s="103"/>
      <c r="CK4" s="391"/>
      <c r="CL4" s="44"/>
      <c r="CM4" s="103"/>
      <c r="CN4" s="103"/>
      <c r="CO4" s="7"/>
      <c r="CP4" s="7"/>
    </row>
    <row r="5" spans="1:95" ht="15" hidden="1" customHeight="1" x14ac:dyDescent="0.3">
      <c r="A5" s="44" t="s">
        <v>323</v>
      </c>
      <c r="B5" s="44"/>
      <c r="C5" s="44"/>
      <c r="D5" s="44"/>
      <c r="E5" s="44" t="s">
        <v>101</v>
      </c>
      <c r="F5" s="44" t="s">
        <v>606</v>
      </c>
      <c r="G5" s="227" t="s">
        <v>62</v>
      </c>
      <c r="H5" s="228" t="s">
        <v>394</v>
      </c>
      <c r="I5" s="227" t="s">
        <v>395</v>
      </c>
      <c r="J5" s="227" t="s">
        <v>292</v>
      </c>
      <c r="K5" s="227" t="s">
        <v>399</v>
      </c>
      <c r="L5" s="227" t="s">
        <v>143</v>
      </c>
      <c r="M5" s="229" t="s">
        <v>398</v>
      </c>
      <c r="N5" s="230" t="s">
        <v>396</v>
      </c>
      <c r="O5" s="231" t="s">
        <v>397</v>
      </c>
      <c r="P5" s="230" t="s">
        <v>143</v>
      </c>
      <c r="Q5" s="56" t="s">
        <v>319</v>
      </c>
      <c r="R5" s="49"/>
      <c r="S5" s="225">
        <v>0</v>
      </c>
      <c r="T5" s="225">
        <v>0</v>
      </c>
      <c r="U5" s="225">
        <v>0</v>
      </c>
      <c r="V5" s="225">
        <v>0</v>
      </c>
      <c r="W5" s="225">
        <v>0</v>
      </c>
      <c r="X5" s="225">
        <v>0</v>
      </c>
      <c r="Y5" s="225">
        <v>0</v>
      </c>
      <c r="Z5" s="225">
        <v>0</v>
      </c>
      <c r="AA5" s="225">
        <v>0</v>
      </c>
      <c r="AB5" s="225">
        <v>0</v>
      </c>
      <c r="AC5" s="225">
        <v>0</v>
      </c>
      <c r="AD5" s="225">
        <v>0</v>
      </c>
      <c r="AE5" s="225">
        <v>0</v>
      </c>
      <c r="AF5" s="225">
        <v>0</v>
      </c>
      <c r="AG5" s="225">
        <v>0</v>
      </c>
      <c r="AH5" s="225">
        <v>0</v>
      </c>
      <c r="AI5" s="225">
        <v>0</v>
      </c>
      <c r="AJ5" s="225">
        <v>0</v>
      </c>
      <c r="AK5" s="225">
        <v>0</v>
      </c>
      <c r="AL5" s="225">
        <v>0</v>
      </c>
      <c r="AM5" s="225">
        <v>0</v>
      </c>
      <c r="AN5" s="225">
        <v>0</v>
      </c>
      <c r="AO5" s="225">
        <v>0</v>
      </c>
      <c r="AP5" s="225">
        <v>0</v>
      </c>
      <c r="AQ5" s="225">
        <v>0</v>
      </c>
      <c r="AR5" s="225">
        <v>0</v>
      </c>
      <c r="AS5" s="225">
        <v>0</v>
      </c>
      <c r="AT5" s="225">
        <v>0</v>
      </c>
      <c r="AU5" s="225">
        <v>0</v>
      </c>
      <c r="AV5" s="225">
        <v>0</v>
      </c>
      <c r="AW5" s="225">
        <v>0</v>
      </c>
      <c r="AX5" s="225">
        <v>0</v>
      </c>
      <c r="AY5" s="225">
        <v>0</v>
      </c>
      <c r="AZ5" s="225">
        <v>0</v>
      </c>
      <c r="BA5" s="225">
        <v>0</v>
      </c>
      <c r="BB5" s="225">
        <v>0</v>
      </c>
      <c r="BC5" s="226" t="s">
        <v>100</v>
      </c>
      <c r="BD5" s="44"/>
      <c r="BE5" s="44"/>
      <c r="BF5" s="44"/>
      <c r="BG5" s="44"/>
      <c r="BH5" s="44"/>
      <c r="BI5" s="44"/>
      <c r="BJ5" s="245"/>
      <c r="BK5" s="44"/>
      <c r="BL5" s="44"/>
      <c r="BM5" s="44"/>
      <c r="BN5" s="44"/>
      <c r="BO5" s="44"/>
      <c r="BP5" s="245">
        <v>0</v>
      </c>
      <c r="BQ5" s="44"/>
      <c r="BR5" s="245">
        <v>1</v>
      </c>
      <c r="BS5" s="103"/>
      <c r="BT5" s="44"/>
      <c r="BU5" s="44"/>
      <c r="BV5" s="44"/>
      <c r="BW5" s="44"/>
      <c r="BX5" s="44"/>
      <c r="BY5" s="44"/>
      <c r="BZ5" s="103"/>
      <c r="CA5" s="103"/>
      <c r="CB5" s="103"/>
      <c r="CC5" s="103"/>
      <c r="CD5" s="103"/>
      <c r="CE5" s="103"/>
      <c r="CF5" s="44"/>
      <c r="CG5" s="44"/>
      <c r="CH5" s="44"/>
      <c r="CI5" s="376"/>
      <c r="CJ5" s="103"/>
      <c r="CK5" s="391"/>
      <c r="CL5" s="44"/>
      <c r="CM5" s="103"/>
      <c r="CN5" s="103"/>
      <c r="CO5" s="7"/>
      <c r="CP5" s="7"/>
    </row>
    <row r="6" spans="1:95" ht="49.95" hidden="1" customHeight="1" x14ac:dyDescent="0.3">
      <c r="A6" s="44" t="s">
        <v>130</v>
      </c>
      <c r="B6" s="241" t="s">
        <v>826</v>
      </c>
      <c r="C6" s="44" t="s">
        <v>958</v>
      </c>
      <c r="D6" s="44"/>
      <c r="E6" s="44" t="s">
        <v>100</v>
      </c>
      <c r="F6" s="44" t="s">
        <v>606</v>
      </c>
      <c r="G6" s="227" t="s">
        <v>400</v>
      </c>
      <c r="H6" s="228" t="s">
        <v>394</v>
      </c>
      <c r="I6" s="227" t="s">
        <v>401</v>
      </c>
      <c r="J6" s="227" t="s">
        <v>111</v>
      </c>
      <c r="K6" s="227" t="s">
        <v>402</v>
      </c>
      <c r="L6" s="227" t="s">
        <v>136</v>
      </c>
      <c r="M6" s="229" t="s">
        <v>398</v>
      </c>
      <c r="N6" s="230" t="s">
        <v>105</v>
      </c>
      <c r="O6" s="231" t="s">
        <v>403</v>
      </c>
      <c r="P6" s="230" t="s">
        <v>135</v>
      </c>
      <c r="Q6" s="103"/>
      <c r="R6" s="44"/>
      <c r="S6" s="44" t="s">
        <v>121</v>
      </c>
      <c r="T6" s="44" t="s">
        <v>121</v>
      </c>
      <c r="U6" s="44" t="s">
        <v>121</v>
      </c>
      <c r="V6" s="44" t="s">
        <v>121</v>
      </c>
      <c r="W6" s="44" t="s">
        <v>121</v>
      </c>
      <c r="X6" s="44" t="s">
        <v>121</v>
      </c>
      <c r="Y6" s="44" t="s">
        <v>121</v>
      </c>
      <c r="Z6" s="44" t="s">
        <v>121</v>
      </c>
      <c r="AA6" s="44" t="s">
        <v>121</v>
      </c>
      <c r="AB6" s="44" t="s">
        <v>121</v>
      </c>
      <c r="AC6" s="225" t="s">
        <v>231</v>
      </c>
      <c r="AD6" s="269" t="s">
        <v>866</v>
      </c>
      <c r="AE6" s="269" t="s">
        <v>866</v>
      </c>
      <c r="AF6" s="269" t="s">
        <v>866</v>
      </c>
      <c r="AG6" s="269" t="s">
        <v>866</v>
      </c>
      <c r="AH6" s="174" t="s">
        <v>103</v>
      </c>
      <c r="AI6" s="269" t="s">
        <v>866</v>
      </c>
      <c r="AJ6" s="269" t="s">
        <v>866</v>
      </c>
      <c r="AK6" s="269" t="s">
        <v>866</v>
      </c>
      <c r="AL6" s="269" t="s">
        <v>866</v>
      </c>
      <c r="AM6" s="269" t="s">
        <v>866</v>
      </c>
      <c r="AN6" s="269" t="s">
        <v>866</v>
      </c>
      <c r="AO6" s="269" t="s">
        <v>866</v>
      </c>
      <c r="AP6" s="269" t="s">
        <v>866</v>
      </c>
      <c r="AQ6" s="269" t="s">
        <v>866</v>
      </c>
      <c r="AR6" s="269" t="s">
        <v>866</v>
      </c>
      <c r="AS6" s="269" t="s">
        <v>866</v>
      </c>
      <c r="AT6" s="269" t="s">
        <v>866</v>
      </c>
      <c r="AU6" s="269" t="s">
        <v>866</v>
      </c>
      <c r="AV6" s="269" t="s">
        <v>866</v>
      </c>
      <c r="AW6" s="269" t="s">
        <v>866</v>
      </c>
      <c r="AX6" s="269" t="s">
        <v>866</v>
      </c>
      <c r="AY6" s="269" t="s">
        <v>866</v>
      </c>
      <c r="AZ6" s="269" t="s">
        <v>866</v>
      </c>
      <c r="BA6" s="225" t="s">
        <v>100</v>
      </c>
      <c r="BB6" s="225" t="s">
        <v>100</v>
      </c>
      <c r="BC6" s="44" t="s">
        <v>121</v>
      </c>
      <c r="BD6" s="44" t="s">
        <v>121</v>
      </c>
      <c r="BE6" s="44" t="s">
        <v>121</v>
      </c>
      <c r="BF6" s="44" t="s">
        <v>121</v>
      </c>
      <c r="BG6" s="44" t="s">
        <v>121</v>
      </c>
      <c r="BH6" s="44" t="s">
        <v>121</v>
      </c>
      <c r="BI6" s="44" t="s">
        <v>121</v>
      </c>
      <c r="BJ6" s="44" t="s">
        <v>121</v>
      </c>
      <c r="BK6" s="44"/>
      <c r="BL6" s="44"/>
      <c r="BM6" s="44"/>
      <c r="BN6" s="44"/>
      <c r="BO6" s="44"/>
      <c r="BP6" s="245">
        <v>2</v>
      </c>
      <c r="BQ6" s="203" t="s">
        <v>1118</v>
      </c>
      <c r="BR6" s="245"/>
      <c r="BS6" s="103"/>
      <c r="BT6" s="44">
        <v>0</v>
      </c>
      <c r="BU6" s="44">
        <v>0</v>
      </c>
      <c r="BV6" s="44">
        <v>0</v>
      </c>
      <c r="BW6" s="44">
        <v>0</v>
      </c>
      <c r="BX6" s="45" t="s">
        <v>101</v>
      </c>
      <c r="BY6" s="44"/>
      <c r="BZ6" s="103"/>
      <c r="CA6" s="103"/>
      <c r="CB6" s="103"/>
      <c r="CC6" s="103"/>
      <c r="CD6" s="103"/>
      <c r="CE6" s="103"/>
      <c r="CF6" s="44" t="s">
        <v>65</v>
      </c>
      <c r="CG6" s="44" t="s">
        <v>65</v>
      </c>
      <c r="CH6" s="44"/>
      <c r="CI6" s="376" t="s">
        <v>1608</v>
      </c>
      <c r="CJ6" s="103"/>
      <c r="CK6" s="415" t="s">
        <v>826</v>
      </c>
      <c r="CL6" s="44"/>
      <c r="CM6" s="103"/>
      <c r="CN6" s="103"/>
      <c r="CO6" s="7"/>
      <c r="CP6" s="7"/>
    </row>
    <row r="7" spans="1:95" ht="192.6" hidden="1" customHeight="1" x14ac:dyDescent="0.3">
      <c r="A7" s="49" t="s">
        <v>323</v>
      </c>
      <c r="B7" s="240" t="s">
        <v>1300</v>
      </c>
      <c r="C7" s="44" t="s">
        <v>956</v>
      </c>
      <c r="D7" s="49" t="s">
        <v>100</v>
      </c>
      <c r="E7" s="49" t="s">
        <v>101</v>
      </c>
      <c r="F7" s="44" t="s">
        <v>606</v>
      </c>
      <c r="G7" s="246" t="s">
        <v>400</v>
      </c>
      <c r="H7" s="255" t="s">
        <v>394</v>
      </c>
      <c r="I7" s="246" t="s">
        <v>401</v>
      </c>
      <c r="J7" s="246" t="s">
        <v>105</v>
      </c>
      <c r="K7" s="246" t="s">
        <v>403</v>
      </c>
      <c r="L7" s="246" t="s">
        <v>135</v>
      </c>
      <c r="M7" s="229" t="s">
        <v>398</v>
      </c>
      <c r="N7" s="230" t="s">
        <v>111</v>
      </c>
      <c r="O7" s="231" t="s">
        <v>402</v>
      </c>
      <c r="P7" s="230" t="s">
        <v>136</v>
      </c>
      <c r="Q7" s="56" t="s">
        <v>1067</v>
      </c>
      <c r="R7" s="44"/>
      <c r="S7" s="44" t="s">
        <v>121</v>
      </c>
      <c r="T7" s="44" t="s">
        <v>121</v>
      </c>
      <c r="U7" s="44" t="s">
        <v>121</v>
      </c>
      <c r="V7" s="44" t="s">
        <v>121</v>
      </c>
      <c r="W7" s="44" t="s">
        <v>121</v>
      </c>
      <c r="X7" s="44" t="s">
        <v>121</v>
      </c>
      <c r="Y7" s="44" t="s">
        <v>121</v>
      </c>
      <c r="Z7" s="44" t="s">
        <v>121</v>
      </c>
      <c r="AA7" s="44" t="s">
        <v>121</v>
      </c>
      <c r="AB7" s="44" t="s">
        <v>121</v>
      </c>
      <c r="AC7" s="44" t="s">
        <v>121</v>
      </c>
      <c r="AD7" s="44" t="s">
        <v>121</v>
      </c>
      <c r="AE7" s="44" t="s">
        <v>121</v>
      </c>
      <c r="AF7" s="44" t="s">
        <v>121</v>
      </c>
      <c r="AG7" s="44" t="s">
        <v>121</v>
      </c>
      <c r="AH7" s="44" t="s">
        <v>121</v>
      </c>
      <c r="AI7" s="44" t="s">
        <v>121</v>
      </c>
      <c r="AJ7" s="44" t="s">
        <v>121</v>
      </c>
      <c r="AK7" s="44" t="s">
        <v>121</v>
      </c>
      <c r="AL7" s="44" t="s">
        <v>121</v>
      </c>
      <c r="AM7" s="44" t="s">
        <v>121</v>
      </c>
      <c r="AN7" s="44" t="s">
        <v>121</v>
      </c>
      <c r="AO7" s="44" t="s">
        <v>121</v>
      </c>
      <c r="AP7" s="44" t="s">
        <v>121</v>
      </c>
      <c r="AQ7" s="44" t="s">
        <v>121</v>
      </c>
      <c r="AR7" s="44" t="s">
        <v>121</v>
      </c>
      <c r="AS7" s="44" t="s">
        <v>121</v>
      </c>
      <c r="AT7" s="44" t="s">
        <v>121</v>
      </c>
      <c r="AU7" s="44" t="s">
        <v>121</v>
      </c>
      <c r="AV7" s="44" t="s">
        <v>121</v>
      </c>
      <c r="AW7" s="44" t="s">
        <v>121</v>
      </c>
      <c r="AX7" s="44" t="s">
        <v>121</v>
      </c>
      <c r="AY7" s="44" t="s">
        <v>121</v>
      </c>
      <c r="AZ7" s="44" t="s">
        <v>121</v>
      </c>
      <c r="BA7" s="44" t="s">
        <v>121</v>
      </c>
      <c r="BB7" s="44" t="s">
        <v>121</v>
      </c>
      <c r="BC7" s="44" t="s">
        <v>121</v>
      </c>
      <c r="BD7" s="44" t="s">
        <v>121</v>
      </c>
      <c r="BE7" s="44" t="s">
        <v>121</v>
      </c>
      <c r="BF7" s="44" t="s">
        <v>121</v>
      </c>
      <c r="BG7" s="44" t="s">
        <v>121</v>
      </c>
      <c r="BH7" s="44" t="s">
        <v>121</v>
      </c>
      <c r="BI7" s="44" t="s">
        <v>121</v>
      </c>
      <c r="BJ7" s="44" t="s">
        <v>121</v>
      </c>
      <c r="BK7" s="44"/>
      <c r="BL7" s="44"/>
      <c r="BM7" s="44"/>
      <c r="BN7" s="44"/>
      <c r="BO7" s="44"/>
      <c r="BP7" s="245">
        <v>0</v>
      </c>
      <c r="BQ7" s="244" t="s">
        <v>833</v>
      </c>
      <c r="BR7" s="245">
        <v>0</v>
      </c>
      <c r="BS7" s="103"/>
      <c r="BT7" s="44">
        <v>0</v>
      </c>
      <c r="BU7" s="44">
        <v>0</v>
      </c>
      <c r="BV7" s="44">
        <v>0</v>
      </c>
      <c r="BW7" s="44">
        <v>0</v>
      </c>
      <c r="BX7" s="45" t="s">
        <v>101</v>
      </c>
      <c r="BZ7" s="103"/>
      <c r="CA7" s="103"/>
      <c r="CB7" s="103"/>
      <c r="CC7" s="308"/>
      <c r="CD7" s="103"/>
      <c r="CE7" s="103"/>
      <c r="CF7" s="44" t="s">
        <v>65</v>
      </c>
      <c r="CG7" s="44" t="s">
        <v>65</v>
      </c>
      <c r="CI7" s="53" t="s">
        <v>833</v>
      </c>
      <c r="CJ7" s="398" t="s">
        <v>1476</v>
      </c>
      <c r="CK7" s="397" t="s">
        <v>101</v>
      </c>
      <c r="CL7" s="44"/>
      <c r="CM7" s="103"/>
      <c r="CN7" s="56" t="s">
        <v>1595</v>
      </c>
      <c r="CO7" s="7"/>
      <c r="CP7" s="7"/>
    </row>
    <row r="8" spans="1:95" ht="75" customHeight="1" x14ac:dyDescent="0.3">
      <c r="A8" s="44" t="s">
        <v>898</v>
      </c>
      <c r="B8" s="243" t="s">
        <v>100</v>
      </c>
      <c r="C8" s="44" t="s">
        <v>1121</v>
      </c>
      <c r="D8" s="44"/>
      <c r="E8" s="44" t="s">
        <v>100</v>
      </c>
      <c r="F8" s="44" t="s">
        <v>606</v>
      </c>
      <c r="G8" s="227" t="s">
        <v>123</v>
      </c>
      <c r="H8" s="228" t="s">
        <v>394</v>
      </c>
      <c r="I8" s="227" t="s">
        <v>124</v>
      </c>
      <c r="J8" s="227" t="s">
        <v>120</v>
      </c>
      <c r="K8" s="227" t="s">
        <v>404</v>
      </c>
      <c r="L8" s="227" t="s">
        <v>125</v>
      </c>
      <c r="M8" s="229" t="s">
        <v>398</v>
      </c>
      <c r="N8" s="230" t="s">
        <v>405</v>
      </c>
      <c r="O8" s="231" t="s">
        <v>406</v>
      </c>
      <c r="P8" s="230" t="s">
        <v>125</v>
      </c>
      <c r="Q8" s="103"/>
      <c r="R8" s="44"/>
      <c r="S8" s="225">
        <v>0</v>
      </c>
      <c r="T8" s="225">
        <v>0</v>
      </c>
      <c r="U8" s="225">
        <v>0</v>
      </c>
      <c r="V8" s="225">
        <v>0</v>
      </c>
      <c r="W8" s="225">
        <v>0</v>
      </c>
      <c r="X8" s="225">
        <v>0</v>
      </c>
      <c r="Y8" s="225">
        <v>0</v>
      </c>
      <c r="Z8" s="225">
        <v>0</v>
      </c>
      <c r="AA8" s="225">
        <v>0</v>
      </c>
      <c r="AB8" s="225">
        <v>0</v>
      </c>
      <c r="AC8" s="225">
        <v>0</v>
      </c>
      <c r="AD8" s="225">
        <v>0</v>
      </c>
      <c r="AE8" s="225">
        <v>0</v>
      </c>
      <c r="AF8" s="225">
        <v>0</v>
      </c>
      <c r="AG8" s="225">
        <v>0</v>
      </c>
      <c r="AH8" s="225">
        <v>0</v>
      </c>
      <c r="AI8" s="225">
        <v>0</v>
      </c>
      <c r="AJ8" s="225">
        <v>0</v>
      </c>
      <c r="AK8" s="225">
        <v>0</v>
      </c>
      <c r="AL8" s="225">
        <v>0</v>
      </c>
      <c r="AM8" s="225">
        <v>0</v>
      </c>
      <c r="AN8" s="225">
        <v>0</v>
      </c>
      <c r="AO8" s="225">
        <v>0</v>
      </c>
      <c r="AP8" s="225">
        <v>0</v>
      </c>
      <c r="AQ8" s="225">
        <v>0</v>
      </c>
      <c r="AR8" s="225">
        <v>0</v>
      </c>
      <c r="AS8" s="225">
        <v>0</v>
      </c>
      <c r="AT8" s="225">
        <v>0</v>
      </c>
      <c r="AU8" s="225">
        <v>0</v>
      </c>
      <c r="AV8" s="225">
        <v>0</v>
      </c>
      <c r="AW8" s="225">
        <v>0</v>
      </c>
      <c r="AX8" s="225">
        <v>0</v>
      </c>
      <c r="AY8" s="225">
        <v>0</v>
      </c>
      <c r="AZ8" s="225">
        <v>0</v>
      </c>
      <c r="BA8" s="225">
        <v>0</v>
      </c>
      <c r="BB8" s="225">
        <v>0</v>
      </c>
      <c r="BC8" s="226" t="s">
        <v>100</v>
      </c>
      <c r="BD8" s="226" t="s">
        <v>100</v>
      </c>
      <c r="BE8" s="226" t="s">
        <v>100</v>
      </c>
      <c r="BF8" s="226" t="s">
        <v>100</v>
      </c>
      <c r="BG8" s="226" t="s">
        <v>100</v>
      </c>
      <c r="BH8" s="226" t="s">
        <v>100</v>
      </c>
      <c r="BI8" s="226" t="s">
        <v>100</v>
      </c>
      <c r="BJ8" s="235" t="s">
        <v>101</v>
      </c>
      <c r="BK8" s="44"/>
      <c r="BL8" s="44"/>
      <c r="BM8" s="44"/>
      <c r="BN8" s="44"/>
      <c r="BO8" s="44"/>
      <c r="BP8" s="245">
        <v>0</v>
      </c>
      <c r="BQ8" s="244" t="s">
        <v>833</v>
      </c>
      <c r="BR8" s="245">
        <v>0</v>
      </c>
      <c r="BS8" s="103"/>
      <c r="BT8" s="312" t="s">
        <v>1794</v>
      </c>
      <c r="BU8" s="312">
        <v>0</v>
      </c>
      <c r="BV8" s="312" t="s">
        <v>1794</v>
      </c>
      <c r="BW8" s="44">
        <v>0</v>
      </c>
      <c r="BX8" s="534" t="s">
        <v>1795</v>
      </c>
      <c r="BY8" s="415" t="s">
        <v>1725</v>
      </c>
      <c r="BZ8" s="103"/>
      <c r="CA8" s="429" t="s">
        <v>1690</v>
      </c>
      <c r="CB8" s="430" t="s">
        <v>1691</v>
      </c>
      <c r="CC8" s="429" t="s">
        <v>1692</v>
      </c>
      <c r="CD8" s="429" t="s">
        <v>1693</v>
      </c>
      <c r="CE8" s="429" t="s">
        <v>1694</v>
      </c>
      <c r="CF8" s="226" t="s">
        <v>100</v>
      </c>
      <c r="CG8" s="226" t="s">
        <v>100</v>
      </c>
      <c r="CH8" s="44"/>
      <c r="CI8" s="376" t="s">
        <v>1433</v>
      </c>
      <c r="CJ8" s="103" t="s">
        <v>1695</v>
      </c>
      <c r="CK8" s="391" t="s">
        <v>100</v>
      </c>
      <c r="CL8" s="44"/>
      <c r="CM8" s="103"/>
      <c r="CN8" s="103" t="s">
        <v>1490</v>
      </c>
      <c r="CO8" s="7"/>
      <c r="CP8" s="7"/>
    </row>
    <row r="9" spans="1:95" ht="67.5" hidden="1" customHeight="1" x14ac:dyDescent="0.3">
      <c r="A9" s="44" t="s">
        <v>898</v>
      </c>
      <c r="B9" s="51" t="s">
        <v>889</v>
      </c>
      <c r="C9" s="44" t="s">
        <v>958</v>
      </c>
      <c r="D9" s="49" t="s">
        <v>926</v>
      </c>
      <c r="E9" s="44" t="s">
        <v>100</v>
      </c>
      <c r="F9" s="44" t="s">
        <v>606</v>
      </c>
      <c r="G9" s="227" t="s">
        <v>123</v>
      </c>
      <c r="H9" s="228" t="s">
        <v>394</v>
      </c>
      <c r="I9" s="227" t="s">
        <v>124</v>
      </c>
      <c r="J9" s="227" t="s">
        <v>405</v>
      </c>
      <c r="K9" s="227" t="s">
        <v>406</v>
      </c>
      <c r="L9" s="227" t="s">
        <v>125</v>
      </c>
      <c r="M9" s="229" t="s">
        <v>398</v>
      </c>
      <c r="N9" s="230" t="s">
        <v>120</v>
      </c>
      <c r="O9" s="231" t="s">
        <v>404</v>
      </c>
      <c r="P9" s="230" t="s">
        <v>125</v>
      </c>
      <c r="Q9" s="56" t="s">
        <v>865</v>
      </c>
      <c r="R9" s="44"/>
      <c r="S9" s="225" t="s">
        <v>100</v>
      </c>
      <c r="T9" s="225" t="s">
        <v>100</v>
      </c>
      <c r="U9" s="225" t="s">
        <v>100</v>
      </c>
      <c r="V9" s="225" t="s">
        <v>100</v>
      </c>
      <c r="W9" s="225" t="s">
        <v>100</v>
      </c>
      <c r="X9" s="225" t="s">
        <v>100</v>
      </c>
      <c r="Y9" s="225" t="s">
        <v>100</v>
      </c>
      <c r="Z9" s="225" t="s">
        <v>100</v>
      </c>
      <c r="AA9" s="225" t="s">
        <v>100</v>
      </c>
      <c r="AB9" s="225" t="s">
        <v>100</v>
      </c>
      <c r="AC9" s="225" t="s">
        <v>100</v>
      </c>
      <c r="AD9" s="225" t="s">
        <v>100</v>
      </c>
      <c r="AE9" s="174" t="s">
        <v>103</v>
      </c>
      <c r="AF9" s="225" t="s">
        <v>100</v>
      </c>
      <c r="AG9" s="225" t="s">
        <v>100</v>
      </c>
      <c r="AH9" s="225" t="s">
        <v>100</v>
      </c>
      <c r="AI9" s="225" t="s">
        <v>100</v>
      </c>
      <c r="AJ9" s="225" t="s">
        <v>100</v>
      </c>
      <c r="AK9" s="225" t="s">
        <v>100</v>
      </c>
      <c r="AL9" s="225" t="s">
        <v>100</v>
      </c>
      <c r="AM9" s="225" t="s">
        <v>100</v>
      </c>
      <c r="AN9" s="225" t="s">
        <v>100</v>
      </c>
      <c r="AO9" s="225" t="s">
        <v>100</v>
      </c>
      <c r="AP9" s="225" t="s">
        <v>100</v>
      </c>
      <c r="AQ9" s="225" t="s">
        <v>100</v>
      </c>
      <c r="AR9" s="225" t="s">
        <v>100</v>
      </c>
      <c r="AS9" s="225" t="s">
        <v>100</v>
      </c>
      <c r="AT9" s="225" t="s">
        <v>100</v>
      </c>
      <c r="AU9" s="225" t="s">
        <v>100</v>
      </c>
      <c r="AV9" s="225" t="s">
        <v>100</v>
      </c>
      <c r="AW9" s="225" t="s">
        <v>100</v>
      </c>
      <c r="AX9" s="44" t="s">
        <v>121</v>
      </c>
      <c r="AY9" s="44" t="s">
        <v>121</v>
      </c>
      <c r="AZ9" s="44" t="s">
        <v>121</v>
      </c>
      <c r="BA9" s="44" t="s">
        <v>121</v>
      </c>
      <c r="BB9" s="44" t="s">
        <v>121</v>
      </c>
      <c r="BC9" s="226" t="s">
        <v>100</v>
      </c>
      <c r="BD9" s="226" t="s">
        <v>100</v>
      </c>
      <c r="BE9" s="226" t="s">
        <v>100</v>
      </c>
      <c r="BF9" s="226" t="s">
        <v>100</v>
      </c>
      <c r="BG9" s="43" t="s">
        <v>103</v>
      </c>
      <c r="BH9" s="226" t="s">
        <v>100</v>
      </c>
      <c r="BI9" s="44" t="s">
        <v>121</v>
      </c>
      <c r="BJ9" s="44" t="s">
        <v>121</v>
      </c>
      <c r="BK9" s="44"/>
      <c r="BL9" s="44"/>
      <c r="BM9" s="44"/>
      <c r="BN9" s="44"/>
      <c r="BO9" s="44"/>
      <c r="BP9" s="245">
        <v>2</v>
      </c>
      <c r="BQ9" s="203" t="s">
        <v>1118</v>
      </c>
      <c r="BR9" s="245">
        <v>0</v>
      </c>
      <c r="BS9" s="103"/>
      <c r="BT9" s="313">
        <v>6.5687671232876707E-2</v>
      </c>
      <c r="BU9" s="44">
        <v>0</v>
      </c>
      <c r="BV9" s="44">
        <v>0</v>
      </c>
      <c r="BW9" s="44">
        <v>0</v>
      </c>
      <c r="BX9" s="45" t="s">
        <v>100</v>
      </c>
      <c r="BY9" s="44"/>
      <c r="BZ9" s="103"/>
      <c r="CA9" s="41" t="s">
        <v>1352</v>
      </c>
      <c r="CB9" s="42" t="s">
        <v>1378</v>
      </c>
      <c r="CC9" s="375">
        <v>2121657715.0000045</v>
      </c>
      <c r="CD9" s="42" t="s">
        <v>1379</v>
      </c>
      <c r="CE9" s="103"/>
      <c r="CF9" s="226" t="s">
        <v>101</v>
      </c>
      <c r="CG9" s="226" t="s">
        <v>100</v>
      </c>
      <c r="CH9" s="44"/>
      <c r="CI9" s="376"/>
      <c r="CJ9" s="383" t="s">
        <v>1448</v>
      </c>
      <c r="CK9" s="395" t="s">
        <v>101</v>
      </c>
      <c r="CL9" s="44"/>
      <c r="CM9" s="103"/>
      <c r="CN9" s="103"/>
      <c r="CO9" s="7"/>
      <c r="CP9" s="7"/>
    </row>
    <row r="10" spans="1:95" ht="15" hidden="1" customHeight="1" x14ac:dyDescent="0.3">
      <c r="A10" s="44" t="s">
        <v>901</v>
      </c>
      <c r="B10" s="295" t="s">
        <v>101</v>
      </c>
      <c r="C10" s="44"/>
      <c r="D10" s="44"/>
      <c r="E10" s="44" t="s">
        <v>100</v>
      </c>
      <c r="F10" s="44" t="s">
        <v>606</v>
      </c>
      <c r="G10" s="227" t="s">
        <v>126</v>
      </c>
      <c r="H10" s="228" t="s">
        <v>394</v>
      </c>
      <c r="I10" s="227" t="s">
        <v>129</v>
      </c>
      <c r="J10" s="227" t="s">
        <v>127</v>
      </c>
      <c r="K10" s="227" t="s">
        <v>407</v>
      </c>
      <c r="L10" s="227" t="s">
        <v>128</v>
      </c>
      <c r="M10" s="229" t="s">
        <v>398</v>
      </c>
      <c r="N10" s="230" t="s">
        <v>405</v>
      </c>
      <c r="O10" s="231" t="s">
        <v>406</v>
      </c>
      <c r="P10" s="230" t="s">
        <v>125</v>
      </c>
      <c r="Q10" s="103"/>
      <c r="R10" s="44"/>
      <c r="S10" s="44" t="s">
        <v>121</v>
      </c>
      <c r="T10" s="44" t="s">
        <v>121</v>
      </c>
      <c r="U10" s="44" t="s">
        <v>121</v>
      </c>
      <c r="V10" s="44" t="s">
        <v>121</v>
      </c>
      <c r="W10" s="44" t="s">
        <v>121</v>
      </c>
      <c r="X10" s="44" t="s">
        <v>121</v>
      </c>
      <c r="Y10" s="44" t="s">
        <v>121</v>
      </c>
      <c r="Z10" s="44" t="s">
        <v>121</v>
      </c>
      <c r="AA10" s="44" t="s">
        <v>121</v>
      </c>
      <c r="AB10" s="44" t="s">
        <v>121</v>
      </c>
      <c r="AC10" s="225" t="s">
        <v>100</v>
      </c>
      <c r="AD10" s="225" t="s">
        <v>100</v>
      </c>
      <c r="AE10" s="225" t="s">
        <v>100</v>
      </c>
      <c r="AF10" s="225" t="s">
        <v>100</v>
      </c>
      <c r="AG10" s="225" t="s">
        <v>100</v>
      </c>
      <c r="AH10" s="225" t="s">
        <v>100</v>
      </c>
      <c r="AI10" s="225" t="s">
        <v>100</v>
      </c>
      <c r="AJ10" s="225" t="s">
        <v>100</v>
      </c>
      <c r="AK10" s="225" t="s">
        <v>100</v>
      </c>
      <c r="AL10" s="225" t="s">
        <v>100</v>
      </c>
      <c r="AM10" s="225" t="s">
        <v>100</v>
      </c>
      <c r="AN10" s="225" t="s">
        <v>100</v>
      </c>
      <c r="AO10" s="225" t="s">
        <v>100</v>
      </c>
      <c r="AP10" s="225" t="s">
        <v>100</v>
      </c>
      <c r="AQ10" s="225" t="s">
        <v>100</v>
      </c>
      <c r="AR10" s="225" t="s">
        <v>100</v>
      </c>
      <c r="AS10" s="225" t="s">
        <v>100</v>
      </c>
      <c r="AT10" s="225" t="s">
        <v>100</v>
      </c>
      <c r="AU10" s="225" t="s">
        <v>100</v>
      </c>
      <c r="AV10" s="225" t="s">
        <v>100</v>
      </c>
      <c r="AW10" s="225" t="s">
        <v>100</v>
      </c>
      <c r="AX10" s="225" t="s">
        <v>100</v>
      </c>
      <c r="AY10" s="225" t="s">
        <v>100</v>
      </c>
      <c r="AZ10" s="225" t="s">
        <v>100</v>
      </c>
      <c r="BA10" s="225" t="s">
        <v>100</v>
      </c>
      <c r="BB10" s="225" t="s">
        <v>100</v>
      </c>
      <c r="BC10" s="226" t="s">
        <v>100</v>
      </c>
      <c r="BD10" s="43" t="s">
        <v>101</v>
      </c>
      <c r="BE10" s="43" t="s">
        <v>101</v>
      </c>
      <c r="BF10" s="43" t="s">
        <v>101</v>
      </c>
      <c r="BG10" s="43" t="s">
        <v>101</v>
      </c>
      <c r="BH10" s="43" t="s">
        <v>101</v>
      </c>
      <c r="BI10" s="43" t="s">
        <v>101</v>
      </c>
      <c r="BJ10" s="43" t="s">
        <v>101</v>
      </c>
      <c r="BK10" s="44"/>
      <c r="BL10" s="44"/>
      <c r="BM10" s="44"/>
      <c r="BN10" s="44"/>
      <c r="BO10" s="44"/>
      <c r="BP10" s="245">
        <v>1</v>
      </c>
      <c r="BQ10" s="203" t="s">
        <v>782</v>
      </c>
      <c r="BR10" s="245">
        <v>0</v>
      </c>
      <c r="BS10" s="103"/>
      <c r="BT10" s="44"/>
      <c r="BU10" s="44"/>
      <c r="BV10" s="44"/>
      <c r="BW10" s="44"/>
      <c r="BX10" s="44"/>
      <c r="BY10" s="44"/>
      <c r="BZ10" s="103"/>
      <c r="CA10" s="103"/>
      <c r="CB10" s="103"/>
      <c r="CC10" s="103"/>
      <c r="CD10" s="103"/>
      <c r="CE10" s="103"/>
      <c r="CF10" s="44"/>
      <c r="CG10" s="44"/>
      <c r="CH10" s="44"/>
      <c r="CI10" s="376"/>
      <c r="CJ10" s="103"/>
      <c r="CK10" s="391"/>
      <c r="CL10" s="44"/>
      <c r="CM10" s="103"/>
      <c r="CN10" s="103"/>
      <c r="CO10" s="7"/>
      <c r="CP10" s="7"/>
    </row>
    <row r="11" spans="1:95" ht="42" hidden="1" customHeight="1" x14ac:dyDescent="0.3">
      <c r="A11" s="49" t="s">
        <v>323</v>
      </c>
      <c r="B11" s="44"/>
      <c r="C11" s="49"/>
      <c r="D11" s="49" t="s">
        <v>100</v>
      </c>
      <c r="E11" s="49" t="s">
        <v>101</v>
      </c>
      <c r="F11" s="250" t="s">
        <v>606</v>
      </c>
      <c r="G11" s="289" t="s">
        <v>126</v>
      </c>
      <c r="H11" s="255" t="s">
        <v>394</v>
      </c>
      <c r="I11" s="246" t="s">
        <v>129</v>
      </c>
      <c r="J11" s="246" t="s">
        <v>405</v>
      </c>
      <c r="K11" s="246" t="s">
        <v>406</v>
      </c>
      <c r="L11" s="246" t="s">
        <v>125</v>
      </c>
      <c r="M11" s="230" t="s">
        <v>398</v>
      </c>
      <c r="N11" s="230" t="s">
        <v>127</v>
      </c>
      <c r="O11" s="230" t="s">
        <v>407</v>
      </c>
      <c r="P11" s="230" t="s">
        <v>128</v>
      </c>
      <c r="Q11" s="56" t="s">
        <v>1090</v>
      </c>
      <c r="R11" s="44"/>
      <c r="S11" s="44" t="s">
        <v>121</v>
      </c>
      <c r="T11" s="44" t="s">
        <v>121</v>
      </c>
      <c r="U11" s="44" t="s">
        <v>121</v>
      </c>
      <c r="V11" s="44" t="s">
        <v>121</v>
      </c>
      <c r="W11" s="44" t="s">
        <v>121</v>
      </c>
      <c r="X11" s="44" t="s">
        <v>121</v>
      </c>
      <c r="Y11" s="44" t="s">
        <v>121</v>
      </c>
      <c r="Z11" s="44" t="s">
        <v>121</v>
      </c>
      <c r="AA11" s="44" t="s">
        <v>121</v>
      </c>
      <c r="AB11" s="44" t="s">
        <v>121</v>
      </c>
      <c r="AC11" s="44" t="s">
        <v>121</v>
      </c>
      <c r="AD11" s="44" t="s">
        <v>121</v>
      </c>
      <c r="AE11" s="44" t="s">
        <v>121</v>
      </c>
      <c r="AF11" s="44" t="s">
        <v>121</v>
      </c>
      <c r="AG11" s="44" t="s">
        <v>121</v>
      </c>
      <c r="AH11" s="44" t="s">
        <v>121</v>
      </c>
      <c r="AI11" s="44" t="s">
        <v>121</v>
      </c>
      <c r="AJ11" s="44" t="s">
        <v>121</v>
      </c>
      <c r="AK11" s="44" t="s">
        <v>121</v>
      </c>
      <c r="AL11" s="44" t="s">
        <v>121</v>
      </c>
      <c r="AM11" s="44" t="s">
        <v>121</v>
      </c>
      <c r="AN11" s="44" t="s">
        <v>121</v>
      </c>
      <c r="AO11" s="44" t="s">
        <v>121</v>
      </c>
      <c r="AP11" s="44" t="s">
        <v>121</v>
      </c>
      <c r="AQ11" s="44" t="s">
        <v>121</v>
      </c>
      <c r="AR11" s="44" t="s">
        <v>121</v>
      </c>
      <c r="AS11" s="44" t="s">
        <v>121</v>
      </c>
      <c r="AT11" s="44" t="s">
        <v>121</v>
      </c>
      <c r="AU11" s="44" t="s">
        <v>121</v>
      </c>
      <c r="AV11" s="44" t="s">
        <v>121</v>
      </c>
      <c r="AW11" s="44" t="s">
        <v>121</v>
      </c>
      <c r="AX11" s="44" t="s">
        <v>121</v>
      </c>
      <c r="AY11" s="44" t="s">
        <v>121</v>
      </c>
      <c r="AZ11" s="44" t="s">
        <v>121</v>
      </c>
      <c r="BA11" s="44" t="s">
        <v>121</v>
      </c>
      <c r="BB11" s="44" t="s">
        <v>121</v>
      </c>
      <c r="BC11" s="226" t="s">
        <v>100</v>
      </c>
      <c r="BD11" s="226" t="s">
        <v>100</v>
      </c>
      <c r="BE11" s="226" t="s">
        <v>100</v>
      </c>
      <c r="BF11" s="226" t="s">
        <v>100</v>
      </c>
      <c r="BG11" s="226" t="s">
        <v>100</v>
      </c>
      <c r="BH11" s="174" t="s">
        <v>103</v>
      </c>
      <c r="BI11" s="44" t="s">
        <v>121</v>
      </c>
      <c r="BJ11" s="44" t="s">
        <v>121</v>
      </c>
      <c r="BK11" s="44"/>
      <c r="BL11" s="44"/>
      <c r="BM11" s="44"/>
      <c r="BN11" s="44"/>
      <c r="BO11" s="44"/>
      <c r="BP11" s="245">
        <v>0</v>
      </c>
      <c r="BQ11" s="242" t="s">
        <v>1079</v>
      </c>
      <c r="BR11" s="285">
        <v>0</v>
      </c>
      <c r="BS11" s="103"/>
      <c r="BT11" s="44"/>
      <c r="BU11" s="280"/>
      <c r="BV11" s="44"/>
      <c r="BW11" s="44"/>
      <c r="BX11" s="44"/>
      <c r="BZ11" s="103"/>
      <c r="CA11" s="103"/>
      <c r="CB11" s="103"/>
      <c r="CC11" s="103"/>
      <c r="CD11" s="103"/>
      <c r="CE11" s="103"/>
      <c r="CJ11" s="103"/>
      <c r="CK11" s="391"/>
      <c r="CL11" s="44"/>
      <c r="CM11" s="103"/>
      <c r="CN11" s="103"/>
      <c r="CO11" s="7"/>
      <c r="CP11" s="7"/>
    </row>
    <row r="12" spans="1:95" ht="76.5" hidden="1" customHeight="1" x14ac:dyDescent="0.3">
      <c r="A12" s="44" t="s">
        <v>1130</v>
      </c>
      <c r="B12" s="243" t="s">
        <v>100</v>
      </c>
      <c r="C12" s="44" t="s">
        <v>1119</v>
      </c>
      <c r="D12" s="44" t="s">
        <v>100</v>
      </c>
      <c r="E12" s="44" t="s">
        <v>1699</v>
      </c>
      <c r="F12" s="44" t="s">
        <v>741</v>
      </c>
      <c r="G12" s="227" t="s">
        <v>408</v>
      </c>
      <c r="H12" s="228" t="s">
        <v>394</v>
      </c>
      <c r="I12" s="227" t="s">
        <v>409</v>
      </c>
      <c r="J12" s="227" t="s">
        <v>410</v>
      </c>
      <c r="K12" s="227" t="s">
        <v>411</v>
      </c>
      <c r="L12" s="227" t="s">
        <v>149</v>
      </c>
      <c r="M12" s="229" t="s">
        <v>398</v>
      </c>
      <c r="N12" s="230" t="s">
        <v>104</v>
      </c>
      <c r="O12" s="231" t="s">
        <v>412</v>
      </c>
      <c r="P12" s="230" t="s">
        <v>131</v>
      </c>
      <c r="Q12" s="103" t="s">
        <v>1088</v>
      </c>
      <c r="R12" s="44"/>
      <c r="S12" s="44" t="s">
        <v>121</v>
      </c>
      <c r="T12" s="44" t="s">
        <v>121</v>
      </c>
      <c r="U12" s="44" t="s">
        <v>121</v>
      </c>
      <c r="V12" s="44" t="s">
        <v>121</v>
      </c>
      <c r="W12" s="44" t="s">
        <v>121</v>
      </c>
      <c r="X12" s="44" t="s">
        <v>121</v>
      </c>
      <c r="Y12" s="44" t="s">
        <v>121</v>
      </c>
      <c r="Z12" s="44" t="s">
        <v>121</v>
      </c>
      <c r="AA12" s="44" t="s">
        <v>121</v>
      </c>
      <c r="AB12" s="44" t="s">
        <v>121</v>
      </c>
      <c r="AC12" s="44" t="s">
        <v>121</v>
      </c>
      <c r="AD12" s="44" t="s">
        <v>121</v>
      </c>
      <c r="AE12" s="44" t="s">
        <v>121</v>
      </c>
      <c r="AF12" s="44" t="s">
        <v>121</v>
      </c>
      <c r="AG12" s="44" t="s">
        <v>121</v>
      </c>
      <c r="AH12" s="44" t="s">
        <v>121</v>
      </c>
      <c r="AI12" s="44" t="s">
        <v>121</v>
      </c>
      <c r="AJ12" s="44" t="s">
        <v>121</v>
      </c>
      <c r="AK12" s="44" t="s">
        <v>121</v>
      </c>
      <c r="AL12" s="44" t="s">
        <v>121</v>
      </c>
      <c r="AM12" s="44" t="s">
        <v>121</v>
      </c>
      <c r="AN12" s="44" t="s">
        <v>121</v>
      </c>
      <c r="AO12" s="44" t="s">
        <v>121</v>
      </c>
      <c r="AP12" s="44" t="s">
        <v>121</v>
      </c>
      <c r="AQ12" s="44" t="s">
        <v>121</v>
      </c>
      <c r="AR12" s="44" t="s">
        <v>121</v>
      </c>
      <c r="AS12" s="44" t="s">
        <v>121</v>
      </c>
      <c r="AT12" s="44" t="s">
        <v>121</v>
      </c>
      <c r="AU12" s="44" t="s">
        <v>121</v>
      </c>
      <c r="AV12" s="44" t="s">
        <v>121</v>
      </c>
      <c r="AW12" s="44" t="s">
        <v>121</v>
      </c>
      <c r="AX12" s="44" t="s">
        <v>121</v>
      </c>
      <c r="AY12" s="44" t="s">
        <v>121</v>
      </c>
      <c r="AZ12" s="44" t="s">
        <v>121</v>
      </c>
      <c r="BA12" s="44" t="s">
        <v>121</v>
      </c>
      <c r="BB12" s="44" t="s">
        <v>121</v>
      </c>
      <c r="BC12" s="44" t="s">
        <v>121</v>
      </c>
      <c r="BD12" s="44"/>
      <c r="BE12" s="44"/>
      <c r="BF12" s="44"/>
      <c r="BG12" s="44"/>
      <c r="BH12" s="44"/>
      <c r="BI12" s="44"/>
      <c r="BJ12" s="245"/>
      <c r="BK12" s="44"/>
      <c r="BL12" s="44"/>
      <c r="BM12" s="44"/>
      <c r="BN12" s="44"/>
      <c r="BO12" s="44"/>
      <c r="BP12" s="242">
        <v>0</v>
      </c>
      <c r="BQ12" s="244" t="s">
        <v>934</v>
      </c>
      <c r="BR12" s="203" t="s">
        <v>746</v>
      </c>
      <c r="BS12" s="103" t="s">
        <v>106</v>
      </c>
      <c r="BT12" s="312">
        <v>0</v>
      </c>
      <c r="BU12" s="312">
        <v>0</v>
      </c>
      <c r="BV12" s="312">
        <v>0</v>
      </c>
      <c r="BW12" s="44">
        <v>0</v>
      </c>
      <c r="BX12" s="45" t="s">
        <v>101</v>
      </c>
      <c r="BY12" s="44"/>
      <c r="BZ12" s="103"/>
      <c r="CA12" s="103"/>
      <c r="CB12" s="103"/>
      <c r="CC12" s="103"/>
      <c r="CD12" s="103"/>
      <c r="CE12" s="103" t="s">
        <v>1313</v>
      </c>
      <c r="CF12" s="226" t="s">
        <v>101</v>
      </c>
      <c r="CG12" s="226" t="s">
        <v>101</v>
      </c>
      <c r="CH12" s="44"/>
      <c r="CI12" s="376" t="s">
        <v>1600</v>
      </c>
      <c r="CJ12" s="391" t="s">
        <v>1566</v>
      </c>
      <c r="CK12" s="393" t="s">
        <v>1454</v>
      </c>
      <c r="CL12" s="44"/>
      <c r="CM12" s="103"/>
      <c r="CN12" s="103" t="s">
        <v>1602</v>
      </c>
      <c r="CO12" s="7"/>
      <c r="CP12" s="7"/>
    </row>
    <row r="13" spans="1:95" ht="31.2" hidden="1" customHeight="1" x14ac:dyDescent="0.3">
      <c r="A13" s="44" t="s">
        <v>130</v>
      </c>
      <c r="B13" s="295" t="s">
        <v>101</v>
      </c>
      <c r="C13" s="44"/>
      <c r="D13" s="49" t="s">
        <v>100</v>
      </c>
      <c r="E13" s="44" t="s">
        <v>100</v>
      </c>
      <c r="F13" s="44" t="s">
        <v>606</v>
      </c>
      <c r="G13" s="227" t="s">
        <v>619</v>
      </c>
      <c r="H13" s="228" t="s">
        <v>394</v>
      </c>
      <c r="I13" s="227" t="s">
        <v>413</v>
      </c>
      <c r="J13" s="227" t="s">
        <v>198</v>
      </c>
      <c r="K13" s="227" t="s">
        <v>414</v>
      </c>
      <c r="L13" s="227" t="s">
        <v>132</v>
      </c>
      <c r="M13" s="229" t="s">
        <v>398</v>
      </c>
      <c r="N13" s="230" t="s">
        <v>104</v>
      </c>
      <c r="O13" s="231" t="s">
        <v>412</v>
      </c>
      <c r="P13" s="230" t="s">
        <v>131</v>
      </c>
      <c r="Q13" s="56" t="s">
        <v>1095</v>
      </c>
      <c r="R13" s="44"/>
      <c r="S13" s="225" t="s">
        <v>100</v>
      </c>
      <c r="T13" s="174" t="s">
        <v>103</v>
      </c>
      <c r="U13" s="225" t="s">
        <v>100</v>
      </c>
      <c r="V13" s="225" t="s">
        <v>100</v>
      </c>
      <c r="W13" s="225" t="s">
        <v>100</v>
      </c>
      <c r="X13" s="225" t="s">
        <v>100</v>
      </c>
      <c r="Y13" s="225" t="s">
        <v>100</v>
      </c>
      <c r="Z13" s="225" t="s">
        <v>100</v>
      </c>
      <c r="AA13" s="174" t="s">
        <v>103</v>
      </c>
      <c r="AB13" s="225" t="s">
        <v>100</v>
      </c>
      <c r="AC13" s="225" t="s">
        <v>100</v>
      </c>
      <c r="AD13" s="225" t="s">
        <v>100</v>
      </c>
      <c r="AE13" s="225" t="s">
        <v>100</v>
      </c>
      <c r="AF13" s="274" t="s">
        <v>866</v>
      </c>
      <c r="AG13" s="225" t="s">
        <v>100</v>
      </c>
      <c r="AH13" s="225" t="s">
        <v>100</v>
      </c>
      <c r="AI13" s="225" t="s">
        <v>100</v>
      </c>
      <c r="AJ13" s="225" t="s">
        <v>100</v>
      </c>
      <c r="AK13" s="225" t="s">
        <v>100</v>
      </c>
      <c r="AL13" s="225" t="s">
        <v>100</v>
      </c>
      <c r="AM13" s="225" t="s">
        <v>100</v>
      </c>
      <c r="AN13" s="225" t="s">
        <v>100</v>
      </c>
      <c r="AO13" s="225" t="s">
        <v>100</v>
      </c>
      <c r="AP13" s="225" t="s">
        <v>100</v>
      </c>
      <c r="AQ13" s="225" t="s">
        <v>100</v>
      </c>
      <c r="AR13" s="225" t="s">
        <v>100</v>
      </c>
      <c r="AS13" s="225" t="s">
        <v>100</v>
      </c>
      <c r="AT13" s="225" t="s">
        <v>100</v>
      </c>
      <c r="AU13" s="225" t="s">
        <v>100</v>
      </c>
      <c r="AV13" s="225" t="s">
        <v>100</v>
      </c>
      <c r="AW13" s="225" t="s">
        <v>100</v>
      </c>
      <c r="AX13" s="225" t="s">
        <v>100</v>
      </c>
      <c r="AY13" s="225" t="s">
        <v>100</v>
      </c>
      <c r="AZ13" s="225" t="s">
        <v>100</v>
      </c>
      <c r="BA13" s="225" t="s">
        <v>100</v>
      </c>
      <c r="BB13" s="225" t="s">
        <v>100</v>
      </c>
      <c r="BC13" s="44"/>
      <c r="BD13" s="44"/>
      <c r="BE13" s="44"/>
      <c r="BF13" s="44"/>
      <c r="BG13" s="44"/>
      <c r="BH13" s="44"/>
      <c r="BI13" s="44"/>
      <c r="BJ13" s="245"/>
      <c r="BK13" s="44"/>
      <c r="BL13" s="44"/>
      <c r="BM13" s="44"/>
      <c r="BN13" s="44"/>
      <c r="BO13" s="44"/>
      <c r="BP13" s="245" t="s">
        <v>742</v>
      </c>
      <c r="BQ13" s="268" t="s">
        <v>775</v>
      </c>
      <c r="BR13" s="245" t="s">
        <v>102</v>
      </c>
      <c r="BS13" s="103"/>
      <c r="BT13" s="44"/>
      <c r="BU13" s="44"/>
      <c r="BV13" s="44"/>
      <c r="BW13" s="44"/>
      <c r="BX13" s="44"/>
      <c r="BY13" s="44"/>
      <c r="BZ13" s="103"/>
      <c r="CA13" s="103"/>
      <c r="CB13" s="103"/>
      <c r="CC13" s="103"/>
      <c r="CD13" s="103"/>
      <c r="CE13" s="103"/>
      <c r="CF13" s="44"/>
      <c r="CG13" s="226"/>
      <c r="CH13" s="44"/>
      <c r="CI13" s="376"/>
      <c r="CJ13" s="103"/>
      <c r="CK13" s="391"/>
      <c r="CL13" s="44"/>
      <c r="CM13" s="103"/>
      <c r="CN13" s="103"/>
      <c r="CO13" s="7"/>
      <c r="CP13" s="7"/>
    </row>
    <row r="14" spans="1:95" ht="15" hidden="1" customHeight="1" x14ac:dyDescent="0.3">
      <c r="A14" s="44" t="s">
        <v>323</v>
      </c>
      <c r="B14" s="44"/>
      <c r="C14" s="44"/>
      <c r="D14" s="44"/>
      <c r="E14" s="44" t="s">
        <v>101</v>
      </c>
      <c r="F14" s="44" t="s">
        <v>606</v>
      </c>
      <c r="G14" s="227" t="s">
        <v>63</v>
      </c>
      <c r="H14" s="228" t="s">
        <v>394</v>
      </c>
      <c r="I14" s="227" t="s">
        <v>415</v>
      </c>
      <c r="J14" s="227" t="s">
        <v>416</v>
      </c>
      <c r="K14" s="227" t="s">
        <v>417</v>
      </c>
      <c r="L14" s="227" t="s">
        <v>132</v>
      </c>
      <c r="M14" s="229" t="s">
        <v>398</v>
      </c>
      <c r="N14" s="230" t="s">
        <v>104</v>
      </c>
      <c r="O14" s="231" t="s">
        <v>412</v>
      </c>
      <c r="P14" s="230" t="s">
        <v>131</v>
      </c>
      <c r="Q14" s="103"/>
      <c r="R14" s="44"/>
      <c r="S14" s="44" t="s">
        <v>121</v>
      </c>
      <c r="T14" s="44" t="s">
        <v>121</v>
      </c>
      <c r="U14" s="44" t="s">
        <v>121</v>
      </c>
      <c r="V14" s="44" t="s">
        <v>121</v>
      </c>
      <c r="W14" s="44" t="s">
        <v>121</v>
      </c>
      <c r="X14" s="44" t="s">
        <v>121</v>
      </c>
      <c r="Y14" s="44" t="s">
        <v>121</v>
      </c>
      <c r="Z14" s="44" t="s">
        <v>121</v>
      </c>
      <c r="AA14" s="44" t="s">
        <v>121</v>
      </c>
      <c r="AB14" s="44" t="s">
        <v>121</v>
      </c>
      <c r="AC14" s="44" t="s">
        <v>121</v>
      </c>
      <c r="AD14" s="44" t="s">
        <v>121</v>
      </c>
      <c r="AE14" s="44" t="s">
        <v>121</v>
      </c>
      <c r="AF14" s="44" t="s">
        <v>121</v>
      </c>
      <c r="AG14" s="44" t="s">
        <v>121</v>
      </c>
      <c r="AH14" s="44" t="s">
        <v>121</v>
      </c>
      <c r="AI14" s="44" t="s">
        <v>121</v>
      </c>
      <c r="AJ14" s="44" t="s">
        <v>121</v>
      </c>
      <c r="AK14" s="44" t="s">
        <v>121</v>
      </c>
      <c r="AL14" s="44" t="s">
        <v>121</v>
      </c>
      <c r="AM14" s="44" t="s">
        <v>121</v>
      </c>
      <c r="AN14" s="44" t="s">
        <v>121</v>
      </c>
      <c r="AO14" s="44" t="s">
        <v>121</v>
      </c>
      <c r="AP14" s="44" t="s">
        <v>121</v>
      </c>
      <c r="AQ14" s="44" t="s">
        <v>121</v>
      </c>
      <c r="AR14" s="44" t="s">
        <v>121</v>
      </c>
      <c r="AS14" s="44" t="s">
        <v>121</v>
      </c>
      <c r="AT14" s="44" t="s">
        <v>121</v>
      </c>
      <c r="AU14" s="44" t="s">
        <v>121</v>
      </c>
      <c r="AV14" s="44" t="s">
        <v>121</v>
      </c>
      <c r="AW14" s="44" t="s">
        <v>121</v>
      </c>
      <c r="AX14" s="44" t="s">
        <v>121</v>
      </c>
      <c r="AY14" s="44" t="s">
        <v>121</v>
      </c>
      <c r="AZ14" s="44" t="s">
        <v>121</v>
      </c>
      <c r="BA14" s="44" t="s">
        <v>121</v>
      </c>
      <c r="BB14" s="44" t="s">
        <v>121</v>
      </c>
      <c r="BC14" s="44" t="s">
        <v>121</v>
      </c>
      <c r="BD14" s="44" t="s">
        <v>121</v>
      </c>
      <c r="BE14" s="44" t="s">
        <v>121</v>
      </c>
      <c r="BF14" s="44" t="s">
        <v>121</v>
      </c>
      <c r="BG14" s="44" t="s">
        <v>121</v>
      </c>
      <c r="BH14" s="44" t="s">
        <v>121</v>
      </c>
      <c r="BI14" s="44" t="s">
        <v>121</v>
      </c>
      <c r="BJ14" s="245" t="s">
        <v>121</v>
      </c>
      <c r="BK14" s="44"/>
      <c r="BL14" s="44"/>
      <c r="BM14" s="44"/>
      <c r="BN14" s="44"/>
      <c r="BO14" s="44"/>
      <c r="BP14" s="245">
        <v>0</v>
      </c>
      <c r="BQ14" s="203"/>
      <c r="BR14" s="245" t="s">
        <v>102</v>
      </c>
      <c r="BS14" s="103"/>
      <c r="BT14" s="44"/>
      <c r="BU14" s="44"/>
      <c r="BV14" s="44"/>
      <c r="BW14" s="44"/>
      <c r="BX14" s="44"/>
      <c r="BY14" s="44"/>
      <c r="BZ14" s="103"/>
      <c r="CA14" s="103"/>
      <c r="CB14" s="103"/>
      <c r="CC14" s="103"/>
      <c r="CD14" s="103"/>
      <c r="CE14" s="103"/>
      <c r="CF14" s="44"/>
      <c r="CG14" s="226"/>
      <c r="CH14" s="44"/>
      <c r="CI14" s="376"/>
      <c r="CJ14" s="103"/>
      <c r="CK14" s="391"/>
      <c r="CL14" s="44"/>
      <c r="CM14" s="103"/>
      <c r="CN14" s="103"/>
      <c r="CO14" s="7"/>
      <c r="CP14" s="7"/>
    </row>
    <row r="15" spans="1:95" ht="49.95" hidden="1" customHeight="1" x14ac:dyDescent="0.3">
      <c r="A15" s="44" t="s">
        <v>130</v>
      </c>
      <c r="B15" s="241" t="s">
        <v>826</v>
      </c>
      <c r="C15" s="44" t="s">
        <v>958</v>
      </c>
      <c r="D15" s="49" t="s">
        <v>100</v>
      </c>
      <c r="E15" s="44" t="s">
        <v>100</v>
      </c>
      <c r="F15" s="44" t="s">
        <v>606</v>
      </c>
      <c r="G15" s="227" t="s">
        <v>619</v>
      </c>
      <c r="H15" s="228" t="s">
        <v>394</v>
      </c>
      <c r="I15" s="246" t="s">
        <v>1108</v>
      </c>
      <c r="J15" s="227" t="s">
        <v>104</v>
      </c>
      <c r="K15" s="227" t="s">
        <v>412</v>
      </c>
      <c r="L15" s="227" t="s">
        <v>131</v>
      </c>
      <c r="M15" s="229" t="s">
        <v>398</v>
      </c>
      <c r="N15" s="230" t="s">
        <v>198</v>
      </c>
      <c r="O15" s="231" t="s">
        <v>414</v>
      </c>
      <c r="P15" s="230" t="s">
        <v>132</v>
      </c>
      <c r="Q15" s="56" t="s">
        <v>1069</v>
      </c>
      <c r="R15" s="44"/>
      <c r="S15" s="269" t="s">
        <v>866</v>
      </c>
      <c r="T15" s="269" t="s">
        <v>866</v>
      </c>
      <c r="U15" s="269" t="s">
        <v>866</v>
      </c>
      <c r="V15" s="269" t="s">
        <v>866</v>
      </c>
      <c r="W15" s="269" t="s">
        <v>866</v>
      </c>
      <c r="X15" s="269" t="s">
        <v>866</v>
      </c>
      <c r="Y15" s="269" t="s">
        <v>866</v>
      </c>
      <c r="Z15" s="269" t="s">
        <v>866</v>
      </c>
      <c r="AA15" s="269" t="s">
        <v>866</v>
      </c>
      <c r="AB15" s="269" t="s">
        <v>866</v>
      </c>
      <c r="AC15" s="269" t="s">
        <v>866</v>
      </c>
      <c r="AD15" s="269" t="s">
        <v>866</v>
      </c>
      <c r="AE15" s="269" t="s">
        <v>866</v>
      </c>
      <c r="AF15" s="269" t="s">
        <v>866</v>
      </c>
      <c r="AG15" s="269" t="s">
        <v>866</v>
      </c>
      <c r="AH15" s="269" t="s">
        <v>866</v>
      </c>
      <c r="AI15" s="269" t="s">
        <v>866</v>
      </c>
      <c r="AJ15" s="269" t="s">
        <v>866</v>
      </c>
      <c r="AK15" s="269" t="s">
        <v>866</v>
      </c>
      <c r="AL15" s="269" t="s">
        <v>866</v>
      </c>
      <c r="AM15" s="269" t="s">
        <v>866</v>
      </c>
      <c r="AN15" s="269" t="s">
        <v>866</v>
      </c>
      <c r="AO15" s="269" t="s">
        <v>866</v>
      </c>
      <c r="AP15" s="269" t="s">
        <v>866</v>
      </c>
      <c r="AQ15" s="225" t="s">
        <v>100</v>
      </c>
      <c r="AR15" s="225" t="s">
        <v>100</v>
      </c>
      <c r="AS15" s="225" t="s">
        <v>100</v>
      </c>
      <c r="AT15" s="225" t="s">
        <v>100</v>
      </c>
      <c r="AU15" s="225" t="s">
        <v>100</v>
      </c>
      <c r="AV15" s="225" t="s">
        <v>100</v>
      </c>
      <c r="AW15" s="225" t="s">
        <v>100</v>
      </c>
      <c r="AX15" s="225" t="s">
        <v>100</v>
      </c>
      <c r="AY15" s="225" t="s">
        <v>100</v>
      </c>
      <c r="AZ15" s="225" t="s">
        <v>100</v>
      </c>
      <c r="BA15" s="225" t="s">
        <v>100</v>
      </c>
      <c r="BB15" s="225" t="s">
        <v>100</v>
      </c>
      <c r="BC15" s="226" t="s">
        <v>100</v>
      </c>
      <c r="BD15" s="43" t="s">
        <v>100</v>
      </c>
      <c r="BE15" s="43" t="s">
        <v>100</v>
      </c>
      <c r="BF15" s="43" t="s">
        <v>100</v>
      </c>
      <c r="BG15" s="43" t="s">
        <v>100</v>
      </c>
      <c r="BH15" s="43" t="s">
        <v>100</v>
      </c>
      <c r="BI15" s="43" t="s">
        <v>100</v>
      </c>
      <c r="BJ15" s="245"/>
      <c r="BK15" s="44"/>
      <c r="BL15" s="44"/>
      <c r="BM15" s="44"/>
      <c r="BN15" s="44"/>
      <c r="BO15" s="44"/>
      <c r="BP15" s="245">
        <v>2</v>
      </c>
      <c r="BQ15" s="203" t="s">
        <v>902</v>
      </c>
      <c r="BR15" s="245"/>
      <c r="BS15" s="103"/>
      <c r="BT15" s="44">
        <v>0</v>
      </c>
      <c r="BU15" s="44">
        <v>0</v>
      </c>
      <c r="BV15" s="44">
        <v>0</v>
      </c>
      <c r="BW15" s="44">
        <v>0</v>
      </c>
      <c r="BX15" s="45" t="s">
        <v>101</v>
      </c>
      <c r="BY15" s="44"/>
      <c r="BZ15" s="103"/>
      <c r="CA15" s="103"/>
      <c r="CB15" s="103"/>
      <c r="CC15" s="103"/>
      <c r="CD15" s="103"/>
      <c r="CE15" s="103"/>
      <c r="CF15" s="226" t="s">
        <v>100</v>
      </c>
      <c r="CG15" s="226" t="s">
        <v>101</v>
      </c>
      <c r="CH15" s="44"/>
      <c r="CI15" s="376"/>
      <c r="CJ15" s="376" t="s">
        <v>1438</v>
      </c>
      <c r="CK15" s="391" t="s">
        <v>826</v>
      </c>
      <c r="CL15" s="44"/>
      <c r="CM15" s="103"/>
      <c r="CN15" s="103"/>
      <c r="CO15" s="7"/>
      <c r="CP15" s="7"/>
    </row>
    <row r="16" spans="1:95" ht="49.95" hidden="1" customHeight="1" x14ac:dyDescent="0.3">
      <c r="A16" s="44" t="s">
        <v>130</v>
      </c>
      <c r="B16" s="241" t="s">
        <v>826</v>
      </c>
      <c r="C16" s="44" t="s">
        <v>958</v>
      </c>
      <c r="D16" s="49" t="s">
        <v>100</v>
      </c>
      <c r="E16" s="44" t="s">
        <v>100</v>
      </c>
      <c r="F16" s="44" t="s">
        <v>606</v>
      </c>
      <c r="G16" s="227" t="s">
        <v>618</v>
      </c>
      <c r="H16" s="228" t="s">
        <v>394</v>
      </c>
      <c r="I16" s="246" t="s">
        <v>1108</v>
      </c>
      <c r="J16" s="227" t="s">
        <v>104</v>
      </c>
      <c r="K16" s="227" t="s">
        <v>412</v>
      </c>
      <c r="L16" s="227" t="s">
        <v>131</v>
      </c>
      <c r="M16" s="229" t="s">
        <v>398</v>
      </c>
      <c r="N16" s="230" t="s">
        <v>198</v>
      </c>
      <c r="O16" s="231" t="s">
        <v>414</v>
      </c>
      <c r="P16" s="230" t="s">
        <v>132</v>
      </c>
      <c r="Q16" s="56" t="s">
        <v>1109</v>
      </c>
      <c r="R16" s="44"/>
      <c r="S16" s="269" t="s">
        <v>866</v>
      </c>
      <c r="T16" s="269" t="s">
        <v>866</v>
      </c>
      <c r="U16" s="269" t="s">
        <v>866</v>
      </c>
      <c r="V16" s="269" t="s">
        <v>866</v>
      </c>
      <c r="W16" s="269" t="s">
        <v>866</v>
      </c>
      <c r="X16" s="269" t="s">
        <v>866</v>
      </c>
      <c r="Y16" s="269" t="s">
        <v>866</v>
      </c>
      <c r="Z16" s="269" t="s">
        <v>866</v>
      </c>
      <c r="AA16" s="269" t="s">
        <v>866</v>
      </c>
      <c r="AB16" s="269" t="s">
        <v>866</v>
      </c>
      <c r="AC16" s="269" t="s">
        <v>866</v>
      </c>
      <c r="AD16" s="269" t="s">
        <v>866</v>
      </c>
      <c r="AE16" s="269" t="s">
        <v>866</v>
      </c>
      <c r="AF16" s="269" t="s">
        <v>866</v>
      </c>
      <c r="AG16" s="269" t="s">
        <v>866</v>
      </c>
      <c r="AH16" s="269" t="s">
        <v>866</v>
      </c>
      <c r="AI16" s="269" t="s">
        <v>866</v>
      </c>
      <c r="AJ16" s="269" t="s">
        <v>866</v>
      </c>
      <c r="AK16" s="269" t="s">
        <v>866</v>
      </c>
      <c r="AL16" s="269" t="s">
        <v>866</v>
      </c>
      <c r="AM16" s="269" t="s">
        <v>866</v>
      </c>
      <c r="AN16" s="269" t="s">
        <v>866</v>
      </c>
      <c r="AO16" s="269" t="s">
        <v>866</v>
      </c>
      <c r="AP16" s="269" t="s">
        <v>866</v>
      </c>
      <c r="AQ16" s="225" t="s">
        <v>100</v>
      </c>
      <c r="AR16" s="225" t="s">
        <v>100</v>
      </c>
      <c r="AS16" s="225" t="s">
        <v>100</v>
      </c>
      <c r="AT16" s="225" t="s">
        <v>100</v>
      </c>
      <c r="AU16" s="225" t="s">
        <v>100</v>
      </c>
      <c r="AV16" s="225" t="s">
        <v>100</v>
      </c>
      <c r="AW16" s="225" t="s">
        <v>100</v>
      </c>
      <c r="AX16" s="225" t="s">
        <v>100</v>
      </c>
      <c r="AY16" s="225" t="s">
        <v>100</v>
      </c>
      <c r="AZ16" s="225" t="s">
        <v>100</v>
      </c>
      <c r="BA16" s="225" t="s">
        <v>100</v>
      </c>
      <c r="BB16" s="225" t="s">
        <v>100</v>
      </c>
      <c r="BC16" s="226" t="s">
        <v>100</v>
      </c>
      <c r="BD16" s="43" t="s">
        <v>100</v>
      </c>
      <c r="BE16" s="43" t="s">
        <v>100</v>
      </c>
      <c r="BF16" s="43" t="s">
        <v>100</v>
      </c>
      <c r="BG16" s="43" t="s">
        <v>100</v>
      </c>
      <c r="BH16" s="43" t="s">
        <v>100</v>
      </c>
      <c r="BI16" s="43" t="s">
        <v>100</v>
      </c>
      <c r="BJ16" s="245"/>
      <c r="BK16" s="44"/>
      <c r="BL16" s="44"/>
      <c r="BM16" s="44"/>
      <c r="BN16" s="44"/>
      <c r="BO16" s="44"/>
      <c r="BP16" s="245">
        <v>2</v>
      </c>
      <c r="BQ16" s="203"/>
      <c r="BR16" s="245"/>
      <c r="BS16" s="103"/>
      <c r="BT16" s="44">
        <v>0</v>
      </c>
      <c r="BU16" s="44">
        <v>0</v>
      </c>
      <c r="BV16" s="44">
        <v>0</v>
      </c>
      <c r="BW16" s="44">
        <v>0</v>
      </c>
      <c r="BX16" s="45" t="s">
        <v>101</v>
      </c>
      <c r="BY16" s="44"/>
      <c r="BZ16" s="103"/>
      <c r="CA16" s="103"/>
      <c r="CB16" s="103"/>
      <c r="CC16" s="103"/>
      <c r="CD16" s="103"/>
      <c r="CE16" s="103"/>
      <c r="CF16" s="226" t="s">
        <v>100</v>
      </c>
      <c r="CG16" s="226" t="s">
        <v>101</v>
      </c>
      <c r="CH16" s="44"/>
      <c r="CI16" s="376"/>
      <c r="CJ16" s="376" t="s">
        <v>1438</v>
      </c>
      <c r="CK16" s="391" t="s">
        <v>826</v>
      </c>
      <c r="CL16" s="44"/>
      <c r="CM16" s="103"/>
      <c r="CN16" s="103"/>
      <c r="CO16" s="7"/>
      <c r="CP16" s="7"/>
    </row>
    <row r="17" spans="1:94" ht="49.95" hidden="1" customHeight="1" x14ac:dyDescent="0.3">
      <c r="A17" s="44" t="s">
        <v>130</v>
      </c>
      <c r="B17" s="241" t="s">
        <v>826</v>
      </c>
      <c r="C17" s="44" t="s">
        <v>958</v>
      </c>
      <c r="D17" s="49" t="s">
        <v>100</v>
      </c>
      <c r="E17" s="44" t="s">
        <v>100</v>
      </c>
      <c r="F17" s="44" t="s">
        <v>606</v>
      </c>
      <c r="G17" s="227" t="s">
        <v>63</v>
      </c>
      <c r="H17" s="228" t="s">
        <v>394</v>
      </c>
      <c r="I17" s="246" t="s">
        <v>1110</v>
      </c>
      <c r="J17" s="227" t="s">
        <v>104</v>
      </c>
      <c r="K17" s="227" t="s">
        <v>412</v>
      </c>
      <c r="L17" s="227" t="s">
        <v>131</v>
      </c>
      <c r="M17" s="229" t="s">
        <v>398</v>
      </c>
      <c r="N17" s="230" t="s">
        <v>416</v>
      </c>
      <c r="O17" s="231" t="s">
        <v>417</v>
      </c>
      <c r="P17" s="230" t="s">
        <v>132</v>
      </c>
      <c r="Q17" s="56" t="s">
        <v>1070</v>
      </c>
      <c r="R17" s="44"/>
      <c r="S17" s="269" t="s">
        <v>866</v>
      </c>
      <c r="T17" s="269" t="s">
        <v>866</v>
      </c>
      <c r="U17" s="269" t="s">
        <v>866</v>
      </c>
      <c r="V17" s="269" t="s">
        <v>866</v>
      </c>
      <c r="W17" s="269" t="s">
        <v>866</v>
      </c>
      <c r="X17" s="269" t="s">
        <v>866</v>
      </c>
      <c r="Y17" s="269" t="s">
        <v>866</v>
      </c>
      <c r="Z17" s="269" t="s">
        <v>866</v>
      </c>
      <c r="AA17" s="269" t="s">
        <v>866</v>
      </c>
      <c r="AB17" s="269" t="s">
        <v>866</v>
      </c>
      <c r="AC17" s="269" t="s">
        <v>866</v>
      </c>
      <c r="AD17" s="269" t="s">
        <v>866</v>
      </c>
      <c r="AE17" s="269" t="s">
        <v>866</v>
      </c>
      <c r="AF17" s="269" t="s">
        <v>866</v>
      </c>
      <c r="AG17" s="269" t="s">
        <v>866</v>
      </c>
      <c r="AH17" s="269" t="s">
        <v>866</v>
      </c>
      <c r="AI17" s="269" t="s">
        <v>866</v>
      </c>
      <c r="AJ17" s="269" t="s">
        <v>866</v>
      </c>
      <c r="AK17" s="269" t="s">
        <v>866</v>
      </c>
      <c r="AL17" s="269" t="s">
        <v>866</v>
      </c>
      <c r="AM17" s="269" t="s">
        <v>866</v>
      </c>
      <c r="AN17" s="269" t="s">
        <v>866</v>
      </c>
      <c r="AO17" s="269" t="s">
        <v>866</v>
      </c>
      <c r="AP17" s="269" t="s">
        <v>866</v>
      </c>
      <c r="AQ17" s="225" t="s">
        <v>100</v>
      </c>
      <c r="AR17" s="225" t="s">
        <v>100</v>
      </c>
      <c r="AS17" s="225" t="s">
        <v>100</v>
      </c>
      <c r="AT17" s="225" t="s">
        <v>100</v>
      </c>
      <c r="AU17" s="225" t="s">
        <v>100</v>
      </c>
      <c r="AV17" s="225" t="s">
        <v>100</v>
      </c>
      <c r="AW17" s="225" t="s">
        <v>100</v>
      </c>
      <c r="AX17" s="225" t="s">
        <v>100</v>
      </c>
      <c r="AY17" s="225" t="s">
        <v>100</v>
      </c>
      <c r="AZ17" s="225" t="s">
        <v>100</v>
      </c>
      <c r="BA17" s="225" t="s">
        <v>100</v>
      </c>
      <c r="BB17" s="225" t="s">
        <v>100</v>
      </c>
      <c r="BC17" s="226" t="s">
        <v>100</v>
      </c>
      <c r="BD17" s="43" t="s">
        <v>100</v>
      </c>
      <c r="BE17" s="43" t="s">
        <v>100</v>
      </c>
      <c r="BF17" s="43" t="s">
        <v>100</v>
      </c>
      <c r="BG17" s="43" t="s">
        <v>100</v>
      </c>
      <c r="BH17" s="43" t="s">
        <v>100</v>
      </c>
      <c r="BI17" s="43" t="s">
        <v>100</v>
      </c>
      <c r="BJ17" s="245"/>
      <c r="BK17" s="44"/>
      <c r="BL17" s="44"/>
      <c r="BM17" s="44"/>
      <c r="BN17" s="44"/>
      <c r="BO17" s="44"/>
      <c r="BP17" s="245">
        <v>1</v>
      </c>
      <c r="BQ17" s="203" t="s">
        <v>903</v>
      </c>
      <c r="BR17" s="245"/>
      <c r="BS17" s="103"/>
      <c r="BT17" s="44">
        <v>0</v>
      </c>
      <c r="BU17" s="44">
        <v>0</v>
      </c>
      <c r="BV17" s="44">
        <v>0</v>
      </c>
      <c r="BW17" s="44">
        <v>0</v>
      </c>
      <c r="BX17" s="45" t="s">
        <v>101</v>
      </c>
      <c r="BY17" s="44"/>
      <c r="BZ17" s="103"/>
      <c r="CA17" s="103"/>
      <c r="CB17" s="103"/>
      <c r="CC17" s="103"/>
      <c r="CD17" s="103"/>
      <c r="CE17" s="103"/>
      <c r="CF17" s="226" t="s">
        <v>100</v>
      </c>
      <c r="CG17" s="226" t="s">
        <v>101</v>
      </c>
      <c r="CH17" s="44"/>
      <c r="CI17" s="376"/>
      <c r="CJ17" s="376" t="s">
        <v>1438</v>
      </c>
      <c r="CK17" s="391" t="s">
        <v>826</v>
      </c>
      <c r="CL17" s="44"/>
      <c r="CM17" s="103"/>
      <c r="CN17" s="103"/>
      <c r="CO17" s="7"/>
      <c r="CP17" s="7"/>
    </row>
    <row r="18" spans="1:94" ht="120.6" hidden="1" customHeight="1" x14ac:dyDescent="0.3">
      <c r="A18" s="259" t="s">
        <v>1511</v>
      </c>
      <c r="B18" s="420" t="s">
        <v>1300</v>
      </c>
      <c r="C18" s="259" t="s">
        <v>958</v>
      </c>
      <c r="D18" s="259" t="s">
        <v>100</v>
      </c>
      <c r="E18" s="259" t="s">
        <v>101</v>
      </c>
      <c r="F18" s="259" t="s">
        <v>606</v>
      </c>
      <c r="G18" s="260" t="s">
        <v>133</v>
      </c>
      <c r="H18" s="261" t="s">
        <v>394</v>
      </c>
      <c r="I18" s="260" t="s">
        <v>134</v>
      </c>
      <c r="J18" s="260" t="s">
        <v>105</v>
      </c>
      <c r="K18" s="260" t="s">
        <v>403</v>
      </c>
      <c r="L18" s="260" t="s">
        <v>135</v>
      </c>
      <c r="M18" s="261" t="s">
        <v>398</v>
      </c>
      <c r="N18" s="260" t="s">
        <v>111</v>
      </c>
      <c r="O18" s="262" t="s">
        <v>402</v>
      </c>
      <c r="P18" s="260" t="s">
        <v>136</v>
      </c>
      <c r="Q18" s="401" t="s">
        <v>1596</v>
      </c>
      <c r="R18" s="44"/>
      <c r="S18" s="225" t="s">
        <v>100</v>
      </c>
      <c r="T18" s="225" t="s">
        <v>231</v>
      </c>
      <c r="U18" s="225" t="s">
        <v>100</v>
      </c>
      <c r="V18" s="225" t="s">
        <v>231</v>
      </c>
      <c r="W18" s="225" t="s">
        <v>231</v>
      </c>
      <c r="X18" s="225" t="s">
        <v>231</v>
      </c>
      <c r="Y18" s="225" t="s">
        <v>231</v>
      </c>
      <c r="Z18" s="225" t="s">
        <v>231</v>
      </c>
      <c r="AA18" s="225" t="s">
        <v>231</v>
      </c>
      <c r="AB18" s="225" t="s">
        <v>100</v>
      </c>
      <c r="AC18" s="44" t="s">
        <v>121</v>
      </c>
      <c r="AD18" s="44" t="s">
        <v>121</v>
      </c>
      <c r="AE18" s="44" t="s">
        <v>121</v>
      </c>
      <c r="AF18" s="44" t="s">
        <v>121</v>
      </c>
      <c r="AG18" s="44" t="s">
        <v>121</v>
      </c>
      <c r="AH18" s="44" t="s">
        <v>121</v>
      </c>
      <c r="AI18" s="44" t="s">
        <v>121</v>
      </c>
      <c r="AJ18" s="44" t="s">
        <v>121</v>
      </c>
      <c r="AK18" s="44" t="s">
        <v>121</v>
      </c>
      <c r="AL18" s="44" t="s">
        <v>121</v>
      </c>
      <c r="AM18" s="44" t="s">
        <v>121</v>
      </c>
      <c r="AN18" s="44" t="s">
        <v>121</v>
      </c>
      <c r="AO18" s="44" t="s">
        <v>121</v>
      </c>
      <c r="AP18" s="44" t="s">
        <v>121</v>
      </c>
      <c r="AQ18" s="44" t="s">
        <v>121</v>
      </c>
      <c r="AR18" s="44" t="s">
        <v>121</v>
      </c>
      <c r="AS18" s="44" t="s">
        <v>121</v>
      </c>
      <c r="AT18" s="44" t="s">
        <v>121</v>
      </c>
      <c r="AU18" s="44" t="s">
        <v>121</v>
      </c>
      <c r="AV18" s="44" t="s">
        <v>121</v>
      </c>
      <c r="AW18" s="44" t="s">
        <v>121</v>
      </c>
      <c r="AX18" s="44" t="s">
        <v>121</v>
      </c>
      <c r="AY18" s="44" t="s">
        <v>121</v>
      </c>
      <c r="AZ18" s="44" t="s">
        <v>121</v>
      </c>
      <c r="BA18" s="44" t="s">
        <v>121</v>
      </c>
      <c r="BB18" s="44" t="s">
        <v>121</v>
      </c>
      <c r="BC18" s="226" t="s">
        <v>101</v>
      </c>
      <c r="BD18" s="44"/>
      <c r="BE18" s="44"/>
      <c r="BF18" s="44"/>
      <c r="BG18" s="44"/>
      <c r="BH18" s="44"/>
      <c r="BI18" s="44"/>
      <c r="BJ18" s="245"/>
      <c r="BK18" s="44"/>
      <c r="BL18" s="44"/>
      <c r="BM18" s="44"/>
      <c r="BN18" s="44"/>
      <c r="BO18" s="44"/>
      <c r="BP18" s="245" t="s">
        <v>742</v>
      </c>
      <c r="BQ18" s="244" t="s">
        <v>1058</v>
      </c>
      <c r="BR18" s="245">
        <v>0</v>
      </c>
      <c r="BS18" s="103"/>
      <c r="BT18" s="44">
        <v>0</v>
      </c>
      <c r="BU18" s="44">
        <v>0</v>
      </c>
      <c r="BV18" s="44">
        <v>0</v>
      </c>
      <c r="BW18" s="44">
        <v>0</v>
      </c>
      <c r="BX18" s="45" t="s">
        <v>101</v>
      </c>
      <c r="BY18" s="44"/>
      <c r="BZ18" s="103"/>
      <c r="CA18" s="103"/>
      <c r="CB18" s="103"/>
      <c r="CC18" s="103"/>
      <c r="CD18" s="103"/>
      <c r="CE18" s="103"/>
      <c r="CF18" s="226" t="s">
        <v>100</v>
      </c>
      <c r="CG18" s="226" t="s">
        <v>100</v>
      </c>
      <c r="CH18" s="44"/>
      <c r="CI18" s="376" t="s">
        <v>1478</v>
      </c>
      <c r="CJ18" s="378" t="s">
        <v>1475</v>
      </c>
      <c r="CK18" s="397" t="s">
        <v>101</v>
      </c>
      <c r="CL18" s="44"/>
      <c r="CM18" s="103"/>
      <c r="CN18" s="56" t="s">
        <v>1477</v>
      </c>
      <c r="CO18" s="7"/>
      <c r="CP18" s="7"/>
    </row>
    <row r="19" spans="1:94" ht="49.95" hidden="1" customHeight="1" x14ac:dyDescent="0.3">
      <c r="A19" s="44" t="s">
        <v>130</v>
      </c>
      <c r="B19" s="299" t="s">
        <v>840</v>
      </c>
      <c r="C19" s="44" t="s">
        <v>958</v>
      </c>
      <c r="D19" s="49" t="s">
        <v>100</v>
      </c>
      <c r="E19" s="44" t="s">
        <v>100</v>
      </c>
      <c r="F19" s="44" t="s">
        <v>606</v>
      </c>
      <c r="G19" s="227" t="s">
        <v>1062</v>
      </c>
      <c r="H19" s="228" t="s">
        <v>394</v>
      </c>
      <c r="I19" s="227" t="s">
        <v>420</v>
      </c>
      <c r="J19" s="227" t="s">
        <v>105</v>
      </c>
      <c r="K19" s="227" t="s">
        <v>403</v>
      </c>
      <c r="L19" s="227" t="s">
        <v>135</v>
      </c>
      <c r="M19" s="229" t="s">
        <v>398</v>
      </c>
      <c r="N19" s="230" t="s">
        <v>111</v>
      </c>
      <c r="O19" s="231" t="s">
        <v>402</v>
      </c>
      <c r="P19" s="230" t="s">
        <v>136</v>
      </c>
      <c r="Q19" s="56" t="s">
        <v>621</v>
      </c>
      <c r="R19" s="44"/>
      <c r="S19" s="102" t="s">
        <v>231</v>
      </c>
      <c r="T19" s="294" t="s">
        <v>831</v>
      </c>
      <c r="U19" s="102" t="s">
        <v>231</v>
      </c>
      <c r="V19" s="294" t="s">
        <v>831</v>
      </c>
      <c r="W19" s="294" t="s">
        <v>831</v>
      </c>
      <c r="X19" s="294" t="s">
        <v>831</v>
      </c>
      <c r="Y19" s="294" t="s">
        <v>831</v>
      </c>
      <c r="Z19" s="294" t="s">
        <v>831</v>
      </c>
      <c r="AA19" s="294" t="s">
        <v>831</v>
      </c>
      <c r="AB19" s="225" t="s">
        <v>100</v>
      </c>
      <c r="AC19" s="225" t="s">
        <v>100</v>
      </c>
      <c r="AD19" s="225" t="s">
        <v>100</v>
      </c>
      <c r="AE19" s="225" t="s">
        <v>100</v>
      </c>
      <c r="AF19" s="225" t="s">
        <v>100</v>
      </c>
      <c r="AG19" s="225" t="s">
        <v>100</v>
      </c>
      <c r="AH19" s="225" t="s">
        <v>100</v>
      </c>
      <c r="AI19" s="225" t="s">
        <v>100</v>
      </c>
      <c r="AJ19" s="225" t="s">
        <v>100</v>
      </c>
      <c r="AK19" s="225" t="s">
        <v>100</v>
      </c>
      <c r="AL19" s="225" t="s">
        <v>100</v>
      </c>
      <c r="AM19" s="225" t="s">
        <v>100</v>
      </c>
      <c r="AN19" s="225" t="s">
        <v>100</v>
      </c>
      <c r="AO19" s="225" t="s">
        <v>100</v>
      </c>
      <c r="AP19" s="225" t="s">
        <v>100</v>
      </c>
      <c r="AQ19" s="225" t="s">
        <v>100</v>
      </c>
      <c r="AR19" s="225" t="s">
        <v>100</v>
      </c>
      <c r="AS19" s="225" t="s">
        <v>100</v>
      </c>
      <c r="AT19" s="225" t="s">
        <v>100</v>
      </c>
      <c r="AU19" s="225" t="s">
        <v>100</v>
      </c>
      <c r="AV19" s="225" t="s">
        <v>100</v>
      </c>
      <c r="AW19" s="225" t="s">
        <v>100</v>
      </c>
      <c r="AX19" s="225" t="s">
        <v>100</v>
      </c>
      <c r="AY19" s="225" t="s">
        <v>100</v>
      </c>
      <c r="AZ19" s="225" t="s">
        <v>100</v>
      </c>
      <c r="BA19" s="44" t="s">
        <v>121</v>
      </c>
      <c r="BB19" s="44" t="s">
        <v>121</v>
      </c>
      <c r="BC19" s="226" t="s">
        <v>101</v>
      </c>
      <c r="BD19" s="44"/>
      <c r="BE19" s="44"/>
      <c r="BF19" s="44"/>
      <c r="BG19" s="44"/>
      <c r="BH19" s="44"/>
      <c r="BI19" s="44"/>
      <c r="BJ19" s="245"/>
      <c r="BK19" s="44"/>
      <c r="BL19" s="44"/>
      <c r="BM19" s="44"/>
      <c r="BN19" s="44"/>
      <c r="BO19" s="44"/>
      <c r="BP19" s="242" t="s">
        <v>742</v>
      </c>
      <c r="BQ19" s="244" t="s">
        <v>1059</v>
      </c>
      <c r="BR19" s="245">
        <v>0</v>
      </c>
      <c r="BS19" s="103"/>
      <c r="BT19" s="44">
        <v>0</v>
      </c>
      <c r="BU19" s="44">
        <v>0</v>
      </c>
      <c r="BV19" s="44">
        <v>0</v>
      </c>
      <c r="BW19" s="44">
        <v>0</v>
      </c>
      <c r="BX19" s="45" t="s">
        <v>101</v>
      </c>
      <c r="BY19" s="44"/>
      <c r="BZ19" s="103"/>
      <c r="CA19" s="103"/>
      <c r="CB19" s="103"/>
      <c r="CC19" s="103"/>
      <c r="CD19" s="103"/>
      <c r="CE19" s="103"/>
      <c r="CF19" s="226" t="s">
        <v>100</v>
      </c>
      <c r="CG19" s="226" t="s">
        <v>100</v>
      </c>
      <c r="CH19" s="44"/>
      <c r="CI19" s="391" t="s">
        <v>1465</v>
      </c>
      <c r="CJ19" s="378" t="s">
        <v>1473</v>
      </c>
      <c r="CK19" s="397" t="s">
        <v>101</v>
      </c>
      <c r="CL19" s="44"/>
      <c r="CM19" s="103"/>
      <c r="CN19" s="103"/>
      <c r="CO19" s="7"/>
      <c r="CP19" s="7"/>
    </row>
    <row r="20" spans="1:94" ht="49.95" hidden="1" customHeight="1" x14ac:dyDescent="0.3">
      <c r="A20" s="44" t="s">
        <v>130</v>
      </c>
      <c r="B20" s="241" t="s">
        <v>826</v>
      </c>
      <c r="C20" s="44" t="s">
        <v>958</v>
      </c>
      <c r="D20" s="49" t="s">
        <v>100</v>
      </c>
      <c r="E20" s="44" t="s">
        <v>100</v>
      </c>
      <c r="F20" s="44" t="s">
        <v>606</v>
      </c>
      <c r="G20" s="227" t="s">
        <v>1063</v>
      </c>
      <c r="H20" s="228" t="s">
        <v>394</v>
      </c>
      <c r="I20" s="227" t="s">
        <v>422</v>
      </c>
      <c r="J20" s="227" t="s">
        <v>105</v>
      </c>
      <c r="K20" s="227" t="s">
        <v>403</v>
      </c>
      <c r="L20" s="227" t="s">
        <v>135</v>
      </c>
      <c r="M20" s="229" t="s">
        <v>398</v>
      </c>
      <c r="N20" s="230" t="s">
        <v>111</v>
      </c>
      <c r="O20" s="231" t="s">
        <v>402</v>
      </c>
      <c r="P20" s="230" t="s">
        <v>136</v>
      </c>
      <c r="Q20" s="233" t="s">
        <v>622</v>
      </c>
      <c r="R20" s="44"/>
      <c r="S20" s="269" t="s">
        <v>830</v>
      </c>
      <c r="T20" s="269" t="s">
        <v>830</v>
      </c>
      <c r="U20" s="269" t="s">
        <v>830</v>
      </c>
      <c r="V20" s="269" t="s">
        <v>830</v>
      </c>
      <c r="W20" s="269" t="s">
        <v>830</v>
      </c>
      <c r="X20" s="269" t="s">
        <v>830</v>
      </c>
      <c r="Y20" s="269" t="s">
        <v>830</v>
      </c>
      <c r="Z20" s="269" t="s">
        <v>830</v>
      </c>
      <c r="AA20" s="269" t="s">
        <v>830</v>
      </c>
      <c r="AB20" s="269" t="s">
        <v>937</v>
      </c>
      <c r="AC20" s="269" t="s">
        <v>937</v>
      </c>
      <c r="AD20" s="269" t="s">
        <v>937</v>
      </c>
      <c r="AE20" s="269" t="s">
        <v>830</v>
      </c>
      <c r="AF20" s="269" t="s">
        <v>830</v>
      </c>
      <c r="AG20" s="269" t="s">
        <v>830</v>
      </c>
      <c r="AH20" s="269" t="s">
        <v>830</v>
      </c>
      <c r="AI20" s="269" t="s">
        <v>830</v>
      </c>
      <c r="AJ20" s="269" t="s">
        <v>830</v>
      </c>
      <c r="AK20" s="269" t="s">
        <v>830</v>
      </c>
      <c r="AL20" s="269" t="s">
        <v>830</v>
      </c>
      <c r="AM20" s="269" t="s">
        <v>830</v>
      </c>
      <c r="AN20" s="269" t="s">
        <v>830</v>
      </c>
      <c r="AO20" s="269" t="s">
        <v>830</v>
      </c>
      <c r="AP20" s="269" t="s">
        <v>830</v>
      </c>
      <c r="AQ20" s="269" t="s">
        <v>830</v>
      </c>
      <c r="AR20" s="269" t="s">
        <v>830</v>
      </c>
      <c r="AS20" s="269" t="s">
        <v>830</v>
      </c>
      <c r="AT20" s="269" t="s">
        <v>830</v>
      </c>
      <c r="AU20" s="269" t="s">
        <v>830</v>
      </c>
      <c r="AV20" s="269" t="s">
        <v>830</v>
      </c>
      <c r="AW20" s="269" t="s">
        <v>830</v>
      </c>
      <c r="AX20" s="269" t="s">
        <v>830</v>
      </c>
      <c r="AY20" s="269" t="s">
        <v>830</v>
      </c>
      <c r="AZ20" s="269" t="s">
        <v>830</v>
      </c>
      <c r="BA20" s="44" t="s">
        <v>121</v>
      </c>
      <c r="BB20" s="44" t="s">
        <v>121</v>
      </c>
      <c r="BC20" s="226" t="s">
        <v>101</v>
      </c>
      <c r="BD20" s="44"/>
      <c r="BE20" s="44"/>
      <c r="BF20" s="44"/>
      <c r="BG20" s="44"/>
      <c r="BH20" s="44"/>
      <c r="BI20" s="44"/>
      <c r="BJ20" s="245"/>
      <c r="BK20" s="44"/>
      <c r="BL20" s="44"/>
      <c r="BM20" s="44"/>
      <c r="BN20" s="44"/>
      <c r="BO20" s="44"/>
      <c r="BP20" s="245" t="s">
        <v>742</v>
      </c>
      <c r="BQ20" s="244" t="s">
        <v>1060</v>
      </c>
      <c r="BR20" s="245" t="s">
        <v>101</v>
      </c>
      <c r="BS20" s="103"/>
      <c r="BT20" s="44">
        <v>0</v>
      </c>
      <c r="BU20" s="44">
        <v>0</v>
      </c>
      <c r="BV20" s="44">
        <v>0</v>
      </c>
      <c r="BW20" s="44">
        <v>0</v>
      </c>
      <c r="BX20" s="45" t="s">
        <v>101</v>
      </c>
      <c r="BY20" s="44"/>
      <c r="BZ20" s="103"/>
      <c r="CA20" s="103"/>
      <c r="CB20" s="103"/>
      <c r="CC20" s="103"/>
      <c r="CD20" s="103"/>
      <c r="CE20" s="103"/>
      <c r="CF20" s="226" t="s">
        <v>101</v>
      </c>
      <c r="CG20" s="226" t="s">
        <v>101</v>
      </c>
      <c r="CH20" s="44"/>
      <c r="CI20" s="376" t="s">
        <v>1479</v>
      </c>
      <c r="CJ20" s="391" t="s">
        <v>1473</v>
      </c>
      <c r="CK20" s="44" t="s">
        <v>826</v>
      </c>
      <c r="CL20" s="44"/>
      <c r="CM20" s="103"/>
      <c r="CN20" s="103"/>
      <c r="CO20" s="7"/>
      <c r="CP20" s="7"/>
    </row>
    <row r="21" spans="1:94" ht="15" hidden="1" customHeight="1" x14ac:dyDescent="0.3">
      <c r="A21" s="44" t="s">
        <v>130</v>
      </c>
      <c r="B21" s="295" t="s">
        <v>101</v>
      </c>
      <c r="C21" s="44"/>
      <c r="D21" s="44"/>
      <c r="E21" s="44" t="s">
        <v>100</v>
      </c>
      <c r="F21" s="44" t="s">
        <v>606</v>
      </c>
      <c r="G21" s="227" t="s">
        <v>93</v>
      </c>
      <c r="H21" s="228" t="s">
        <v>394</v>
      </c>
      <c r="I21" s="227" t="s">
        <v>423</v>
      </c>
      <c r="J21" s="227" t="s">
        <v>180</v>
      </c>
      <c r="K21" s="227" t="s">
        <v>424</v>
      </c>
      <c r="L21" s="227" t="s">
        <v>128</v>
      </c>
      <c r="M21" s="229" t="s">
        <v>398</v>
      </c>
      <c r="N21" s="230" t="s">
        <v>285</v>
      </c>
      <c r="O21" s="231" t="s">
        <v>425</v>
      </c>
      <c r="P21" s="230" t="s">
        <v>143</v>
      </c>
      <c r="Q21" s="56" t="s">
        <v>1082</v>
      </c>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245"/>
      <c r="BK21" s="44"/>
      <c r="BL21" s="44"/>
      <c r="BM21" s="44"/>
      <c r="BN21" s="44"/>
      <c r="BO21" s="44"/>
      <c r="BP21" s="245" t="s">
        <v>742</v>
      </c>
      <c r="BQ21" s="203" t="s">
        <v>772</v>
      </c>
      <c r="BR21" s="245"/>
      <c r="BS21" s="103"/>
      <c r="BT21" s="44"/>
      <c r="BU21" s="44"/>
      <c r="BV21" s="44"/>
      <c r="BW21" s="44"/>
      <c r="BX21" s="44"/>
      <c r="BY21" s="44"/>
      <c r="BZ21" s="103"/>
      <c r="CA21" s="103"/>
      <c r="CB21" s="103"/>
      <c r="CC21" s="103"/>
      <c r="CD21" s="103"/>
      <c r="CE21" s="103"/>
      <c r="CF21" s="44"/>
      <c r="CG21" s="226"/>
      <c r="CH21" s="44"/>
      <c r="CI21" s="376"/>
      <c r="CJ21" s="103"/>
      <c r="CK21" s="391" t="str">
        <f>Table9[[#This Row],[Congested?]]</f>
        <v>no</v>
      </c>
      <c r="CL21" s="44"/>
      <c r="CM21" s="103"/>
      <c r="CN21" s="103"/>
      <c r="CO21" s="7"/>
      <c r="CP21" s="7"/>
    </row>
    <row r="22" spans="1:94" ht="15" hidden="1" customHeight="1" x14ac:dyDescent="0.3">
      <c r="A22" s="44" t="s">
        <v>130</v>
      </c>
      <c r="B22" s="295" t="s">
        <v>101</v>
      </c>
      <c r="C22" s="44"/>
      <c r="D22" s="44"/>
      <c r="E22" s="44" t="s">
        <v>100</v>
      </c>
      <c r="F22" s="44" t="s">
        <v>606</v>
      </c>
      <c r="G22" s="227" t="s">
        <v>93</v>
      </c>
      <c r="H22" s="228" t="s">
        <v>394</v>
      </c>
      <c r="I22" s="227" t="s">
        <v>426</v>
      </c>
      <c r="J22" s="227" t="s">
        <v>180</v>
      </c>
      <c r="K22" s="227" t="s">
        <v>424</v>
      </c>
      <c r="L22" s="227" t="s">
        <v>128</v>
      </c>
      <c r="M22" s="229" t="s">
        <v>398</v>
      </c>
      <c r="N22" s="230" t="s">
        <v>292</v>
      </c>
      <c r="O22" s="231" t="s">
        <v>399</v>
      </c>
      <c r="P22" s="230" t="s">
        <v>143</v>
      </c>
      <c r="Q22" s="103"/>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245"/>
      <c r="BK22" s="44"/>
      <c r="BL22" s="44"/>
      <c r="BM22" s="44"/>
      <c r="BN22" s="44"/>
      <c r="BO22" s="44"/>
      <c r="BP22" s="245" t="s">
        <v>742</v>
      </c>
      <c r="BQ22" s="203" t="s">
        <v>772</v>
      </c>
      <c r="BR22" s="245"/>
      <c r="BS22" s="103"/>
      <c r="BT22" s="44"/>
      <c r="BU22" s="44"/>
      <c r="BV22" s="44"/>
      <c r="BW22" s="44"/>
      <c r="BX22" s="44"/>
      <c r="BY22" s="44"/>
      <c r="BZ22" s="103"/>
      <c r="CA22" s="103"/>
      <c r="CB22" s="103"/>
      <c r="CC22" s="103"/>
      <c r="CD22" s="103"/>
      <c r="CE22" s="103"/>
      <c r="CF22" s="44"/>
      <c r="CG22" s="226"/>
      <c r="CH22" s="44"/>
      <c r="CI22" s="376"/>
      <c r="CJ22" s="103"/>
      <c r="CK22" s="391" t="str">
        <f>Table9[[#This Row],[Congested?]]</f>
        <v>no</v>
      </c>
      <c r="CL22" s="44"/>
      <c r="CM22" s="103"/>
      <c r="CN22" s="103"/>
      <c r="CO22" s="7"/>
      <c r="CP22" s="7"/>
    </row>
    <row r="23" spans="1:94" ht="15" hidden="1" customHeight="1" x14ac:dyDescent="0.3">
      <c r="A23" s="44" t="s">
        <v>323</v>
      </c>
      <c r="B23" s="44"/>
      <c r="C23" s="44"/>
      <c r="D23" s="44"/>
      <c r="E23" s="44" t="s">
        <v>101</v>
      </c>
      <c r="F23" s="44" t="s">
        <v>606</v>
      </c>
      <c r="G23" s="227" t="s">
        <v>93</v>
      </c>
      <c r="H23" s="228" t="s">
        <v>394</v>
      </c>
      <c r="I23" s="227" t="s">
        <v>427</v>
      </c>
      <c r="J23" s="227" t="s">
        <v>292</v>
      </c>
      <c r="K23" s="227" t="s">
        <v>399</v>
      </c>
      <c r="L23" s="227" t="s">
        <v>143</v>
      </c>
      <c r="M23" s="229" t="s">
        <v>398</v>
      </c>
      <c r="N23" s="230" t="s">
        <v>180</v>
      </c>
      <c r="O23" s="231" t="s">
        <v>424</v>
      </c>
      <c r="P23" s="230" t="s">
        <v>128</v>
      </c>
      <c r="Q23" s="56" t="s">
        <v>319</v>
      </c>
      <c r="R23" s="44"/>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c r="AQ23" s="225">
        <v>0</v>
      </c>
      <c r="AR23" s="225">
        <v>0</v>
      </c>
      <c r="AS23" s="225">
        <v>0</v>
      </c>
      <c r="AT23" s="225">
        <v>0</v>
      </c>
      <c r="AU23" s="225">
        <v>0</v>
      </c>
      <c r="AV23" s="225">
        <v>0</v>
      </c>
      <c r="AW23" s="225">
        <v>0</v>
      </c>
      <c r="AX23" s="225">
        <v>0</v>
      </c>
      <c r="AY23" s="225">
        <v>0</v>
      </c>
      <c r="AZ23" s="225">
        <v>0</v>
      </c>
      <c r="BA23" s="225">
        <v>0</v>
      </c>
      <c r="BB23" s="225">
        <v>0</v>
      </c>
      <c r="BC23" s="226" t="s">
        <v>100</v>
      </c>
      <c r="BD23" s="43" t="s">
        <v>101</v>
      </c>
      <c r="BE23" s="43" t="s">
        <v>101</v>
      </c>
      <c r="BF23" s="226" t="s">
        <v>100</v>
      </c>
      <c r="BG23" s="226" t="s">
        <v>100</v>
      </c>
      <c r="BH23" s="226" t="s">
        <v>100</v>
      </c>
      <c r="BI23" s="43" t="s">
        <v>101</v>
      </c>
      <c r="BJ23" s="235" t="s">
        <v>101</v>
      </c>
      <c r="BK23" s="44"/>
      <c r="BL23" s="44"/>
      <c r="BM23" s="44"/>
      <c r="BN23" s="44"/>
      <c r="BO23" s="44"/>
      <c r="BP23" s="245">
        <v>0</v>
      </c>
      <c r="BQ23" s="44"/>
      <c r="BR23" s="245">
        <v>1</v>
      </c>
      <c r="BS23" s="103"/>
      <c r="BT23" s="44"/>
      <c r="BU23" s="44"/>
      <c r="BV23" s="44"/>
      <c r="BW23" s="44"/>
      <c r="BX23" s="44"/>
      <c r="BY23" s="44"/>
      <c r="BZ23" s="103"/>
      <c r="CA23" s="103"/>
      <c r="CB23" s="103"/>
      <c r="CC23" s="103"/>
      <c r="CD23" s="103"/>
      <c r="CE23" s="103"/>
      <c r="CF23" s="44"/>
      <c r="CG23" s="226"/>
      <c r="CH23" s="44"/>
      <c r="CI23" s="376"/>
      <c r="CJ23" s="103"/>
      <c r="CK23" s="391"/>
      <c r="CL23" s="44"/>
      <c r="CM23" s="103"/>
      <c r="CN23" s="103"/>
      <c r="CO23" s="7"/>
      <c r="CP23" s="7"/>
    </row>
    <row r="24" spans="1:94" ht="15" hidden="1" customHeight="1" x14ac:dyDescent="0.3">
      <c r="A24" s="44" t="s">
        <v>130</v>
      </c>
      <c r="B24" s="295" t="s">
        <v>101</v>
      </c>
      <c r="C24" s="44"/>
      <c r="D24" s="44"/>
      <c r="E24" s="44" t="s">
        <v>100</v>
      </c>
      <c r="F24" s="44" t="s">
        <v>606</v>
      </c>
      <c r="G24" s="227" t="s">
        <v>428</v>
      </c>
      <c r="H24" s="228" t="s">
        <v>394</v>
      </c>
      <c r="I24" s="227" t="s">
        <v>429</v>
      </c>
      <c r="J24" s="227" t="s">
        <v>180</v>
      </c>
      <c r="K24" s="227" t="s">
        <v>424</v>
      </c>
      <c r="L24" s="227" t="s">
        <v>128</v>
      </c>
      <c r="M24" s="229" t="s">
        <v>398</v>
      </c>
      <c r="N24" s="230" t="s">
        <v>280</v>
      </c>
      <c r="O24" s="231" t="s">
        <v>430</v>
      </c>
      <c r="P24" s="230" t="s">
        <v>143</v>
      </c>
      <c r="Q24" s="103"/>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245"/>
      <c r="BK24" s="44"/>
      <c r="BL24" s="44"/>
      <c r="BM24" s="44"/>
      <c r="BN24" s="44"/>
      <c r="BO24" s="44"/>
      <c r="BP24" s="245" t="s">
        <v>742</v>
      </c>
      <c r="BQ24" s="203" t="s">
        <v>772</v>
      </c>
      <c r="BR24" s="245"/>
      <c r="BS24" s="103" t="s">
        <v>106</v>
      </c>
      <c r="BT24" s="44"/>
      <c r="BU24" s="44"/>
      <c r="BV24" s="44"/>
      <c r="BW24" s="44"/>
      <c r="BX24" s="44"/>
      <c r="BY24" s="44"/>
      <c r="BZ24" s="103"/>
      <c r="CA24" s="103"/>
      <c r="CB24" s="103"/>
      <c r="CC24" s="103"/>
      <c r="CD24" s="103"/>
      <c r="CE24" s="103"/>
      <c r="CF24" s="44"/>
      <c r="CG24" s="226"/>
      <c r="CH24" s="44"/>
      <c r="CI24" s="376"/>
      <c r="CJ24" s="103"/>
      <c r="CK24" s="391" t="str">
        <f>Table9[[#This Row],[Congested?]]</f>
        <v>no</v>
      </c>
      <c r="CL24" s="44"/>
      <c r="CM24" s="103"/>
      <c r="CN24" s="103"/>
      <c r="CO24" s="7"/>
      <c r="CP24" s="7"/>
    </row>
    <row r="25" spans="1:94" ht="15" hidden="1" customHeight="1" x14ac:dyDescent="0.3">
      <c r="A25" s="44" t="s">
        <v>323</v>
      </c>
      <c r="B25" s="44"/>
      <c r="C25" s="44"/>
      <c r="D25" s="44"/>
      <c r="E25" s="44" t="s">
        <v>101</v>
      </c>
      <c r="F25" s="44" t="s">
        <v>606</v>
      </c>
      <c r="G25" s="227" t="s">
        <v>428</v>
      </c>
      <c r="H25" s="228" t="s">
        <v>394</v>
      </c>
      <c r="I25" s="227" t="s">
        <v>429</v>
      </c>
      <c r="J25" s="227" t="s">
        <v>280</v>
      </c>
      <c r="K25" s="227" t="s">
        <v>430</v>
      </c>
      <c r="L25" s="227" t="s">
        <v>143</v>
      </c>
      <c r="M25" s="229" t="s">
        <v>398</v>
      </c>
      <c r="N25" s="230" t="s">
        <v>180</v>
      </c>
      <c r="O25" s="231" t="s">
        <v>424</v>
      </c>
      <c r="P25" s="230" t="s">
        <v>128</v>
      </c>
      <c r="Q25" s="56" t="s">
        <v>319</v>
      </c>
      <c r="R25" s="49"/>
      <c r="S25" s="225">
        <v>0</v>
      </c>
      <c r="T25" s="225">
        <v>0</v>
      </c>
      <c r="U25" s="225">
        <v>0</v>
      </c>
      <c r="V25" s="225">
        <v>0</v>
      </c>
      <c r="W25" s="225">
        <v>0</v>
      </c>
      <c r="X25" s="225">
        <v>0</v>
      </c>
      <c r="Y25" s="225">
        <v>0</v>
      </c>
      <c r="Z25" s="225">
        <v>0</v>
      </c>
      <c r="AA25" s="225">
        <v>0</v>
      </c>
      <c r="AB25" s="174" t="s">
        <v>103</v>
      </c>
      <c r="AC25" s="225">
        <v>0</v>
      </c>
      <c r="AD25" s="225">
        <v>0</v>
      </c>
      <c r="AE25" s="225">
        <v>0</v>
      </c>
      <c r="AF25" s="225">
        <v>0</v>
      </c>
      <c r="AG25" s="225">
        <v>0</v>
      </c>
      <c r="AH25" s="225">
        <v>0</v>
      </c>
      <c r="AI25" s="225">
        <v>0</v>
      </c>
      <c r="AJ25" s="225">
        <v>0</v>
      </c>
      <c r="AK25" s="225">
        <v>0</v>
      </c>
      <c r="AL25" s="225">
        <v>0</v>
      </c>
      <c r="AM25" s="225">
        <v>0</v>
      </c>
      <c r="AN25" s="225">
        <v>0</v>
      </c>
      <c r="AO25" s="225">
        <v>0</v>
      </c>
      <c r="AP25" s="225">
        <v>0</v>
      </c>
      <c r="AQ25" s="225">
        <v>0</v>
      </c>
      <c r="AR25" s="225">
        <v>0</v>
      </c>
      <c r="AS25" s="225">
        <v>0</v>
      </c>
      <c r="AT25" s="225">
        <v>0</v>
      </c>
      <c r="AU25" s="225">
        <v>0</v>
      </c>
      <c r="AV25" s="225">
        <v>0</v>
      </c>
      <c r="AW25" s="225">
        <v>0</v>
      </c>
      <c r="AX25" s="225">
        <v>0</v>
      </c>
      <c r="AY25" s="225">
        <v>0</v>
      </c>
      <c r="AZ25" s="225">
        <v>0</v>
      </c>
      <c r="BA25" s="225">
        <v>0</v>
      </c>
      <c r="BB25" s="225">
        <v>0</v>
      </c>
      <c r="BC25" s="44"/>
      <c r="BD25" s="44"/>
      <c r="BE25" s="44"/>
      <c r="BF25" s="44"/>
      <c r="BG25" s="44"/>
      <c r="BH25" s="44"/>
      <c r="BI25" s="44"/>
      <c r="BJ25" s="245"/>
      <c r="BK25" s="44"/>
      <c r="BL25" s="44"/>
      <c r="BM25" s="44"/>
      <c r="BN25" s="44"/>
      <c r="BO25" s="44"/>
      <c r="BP25" s="245">
        <v>0</v>
      </c>
      <c r="BQ25" s="44"/>
      <c r="BR25" s="245">
        <v>2</v>
      </c>
      <c r="BS25" s="103" t="s">
        <v>245</v>
      </c>
      <c r="BT25" s="44"/>
      <c r="BU25" s="44"/>
      <c r="BV25" s="44"/>
      <c r="BW25" s="44"/>
      <c r="BX25" s="44"/>
      <c r="BY25" s="44"/>
      <c r="BZ25" s="103"/>
      <c r="CA25" s="103"/>
      <c r="CB25" s="103"/>
      <c r="CC25" s="103"/>
      <c r="CD25" s="103"/>
      <c r="CE25" s="103"/>
      <c r="CF25" s="44"/>
      <c r="CG25" s="226"/>
      <c r="CH25" s="44"/>
      <c r="CI25" s="376"/>
      <c r="CJ25" s="103"/>
      <c r="CK25" s="391"/>
      <c r="CL25" s="44"/>
      <c r="CM25" s="103"/>
      <c r="CN25" s="103"/>
      <c r="CO25" s="7"/>
      <c r="CP25" s="7"/>
    </row>
    <row r="26" spans="1:94" ht="45.6" hidden="1" customHeight="1" x14ac:dyDescent="0.3">
      <c r="A26" s="44" t="s">
        <v>130</v>
      </c>
      <c r="B26" s="295" t="s">
        <v>101</v>
      </c>
      <c r="C26" s="44"/>
      <c r="D26" s="44"/>
      <c r="E26" s="44" t="s">
        <v>100</v>
      </c>
      <c r="F26" s="44" t="s">
        <v>606</v>
      </c>
      <c r="G26" s="227" t="s">
        <v>431</v>
      </c>
      <c r="H26" s="228" t="s">
        <v>394</v>
      </c>
      <c r="I26" s="227" t="s">
        <v>432</v>
      </c>
      <c r="J26" s="227" t="s">
        <v>140</v>
      </c>
      <c r="K26" s="227" t="s">
        <v>433</v>
      </c>
      <c r="L26" s="227" t="s">
        <v>141</v>
      </c>
      <c r="M26" s="229" t="s">
        <v>398</v>
      </c>
      <c r="N26" s="230" t="s">
        <v>142</v>
      </c>
      <c r="O26" s="231" t="s">
        <v>434</v>
      </c>
      <c r="P26" s="230" t="s">
        <v>143</v>
      </c>
      <c r="Q26" s="103"/>
      <c r="R26" s="44"/>
      <c r="S26" s="225" t="s">
        <v>100</v>
      </c>
      <c r="T26" s="225" t="s">
        <v>100</v>
      </c>
      <c r="U26" s="225" t="s">
        <v>100</v>
      </c>
      <c r="V26" s="225" t="s">
        <v>100</v>
      </c>
      <c r="W26" s="225" t="s">
        <v>100</v>
      </c>
      <c r="X26" s="225" t="s">
        <v>100</v>
      </c>
      <c r="Y26" s="225" t="s">
        <v>100</v>
      </c>
      <c r="Z26" s="225" t="s">
        <v>100</v>
      </c>
      <c r="AA26" s="225" t="s">
        <v>100</v>
      </c>
      <c r="AB26" s="225" t="s">
        <v>100</v>
      </c>
      <c r="AC26" s="174" t="s">
        <v>103</v>
      </c>
      <c r="AD26" s="225" t="s">
        <v>100</v>
      </c>
      <c r="AE26" s="174" t="s">
        <v>103</v>
      </c>
      <c r="AF26" s="225" t="s">
        <v>100</v>
      </c>
      <c r="AG26" s="174" t="s">
        <v>103</v>
      </c>
      <c r="AH26" s="225">
        <v>0</v>
      </c>
      <c r="AI26" s="225" t="s">
        <v>100</v>
      </c>
      <c r="AJ26" s="225" t="s">
        <v>100</v>
      </c>
      <c r="AK26" s="225" t="s">
        <v>100</v>
      </c>
      <c r="AL26" s="225" t="s">
        <v>100</v>
      </c>
      <c r="AM26" s="225" t="s">
        <v>100</v>
      </c>
      <c r="AN26" s="225" t="s">
        <v>100</v>
      </c>
      <c r="AO26" s="225" t="s">
        <v>100</v>
      </c>
      <c r="AP26" s="225" t="s">
        <v>100</v>
      </c>
      <c r="AQ26" s="225" t="s">
        <v>100</v>
      </c>
      <c r="AR26" s="225" t="s">
        <v>100</v>
      </c>
      <c r="AS26" s="225" t="s">
        <v>100</v>
      </c>
      <c r="AT26" s="225" t="s">
        <v>100</v>
      </c>
      <c r="AU26" s="225" t="s">
        <v>100</v>
      </c>
      <c r="AV26" s="225" t="s">
        <v>100</v>
      </c>
      <c r="AW26" s="225" t="s">
        <v>100</v>
      </c>
      <c r="AX26" s="225" t="s">
        <v>100</v>
      </c>
      <c r="AY26" s="225" t="s">
        <v>100</v>
      </c>
      <c r="AZ26" s="44" t="s">
        <v>121</v>
      </c>
      <c r="BA26" s="44" t="s">
        <v>121</v>
      </c>
      <c r="BB26" s="44" t="s">
        <v>121</v>
      </c>
      <c r="BC26" s="236" t="s">
        <v>101</v>
      </c>
      <c r="BD26" s="43" t="s">
        <v>101</v>
      </c>
      <c r="BE26" s="43" t="s">
        <v>101</v>
      </c>
      <c r="BF26" s="43" t="s">
        <v>101</v>
      </c>
      <c r="BG26" s="43" t="s">
        <v>101</v>
      </c>
      <c r="BH26" s="43" t="s">
        <v>101</v>
      </c>
      <c r="BI26" s="43" t="s">
        <v>101</v>
      </c>
      <c r="BJ26" s="235" t="s">
        <v>101</v>
      </c>
      <c r="BK26" s="44"/>
      <c r="BL26" s="44"/>
      <c r="BM26" s="44"/>
      <c r="BN26" s="44"/>
      <c r="BO26" s="44"/>
      <c r="BP26" s="245">
        <v>2</v>
      </c>
      <c r="BQ26" s="203" t="s">
        <v>782</v>
      </c>
      <c r="BR26" s="245" t="s">
        <v>743</v>
      </c>
      <c r="BS26" s="103" t="s">
        <v>106</v>
      </c>
      <c r="BT26" s="44"/>
      <c r="BU26" s="44"/>
      <c r="BV26" s="44"/>
      <c r="BW26" s="44"/>
      <c r="BX26" s="44"/>
      <c r="BY26" s="44"/>
      <c r="BZ26" s="103"/>
      <c r="CA26" s="103" t="s">
        <v>1353</v>
      </c>
      <c r="CB26" s="103" t="s">
        <v>1355</v>
      </c>
      <c r="CC26" s="103" t="s">
        <v>1354</v>
      </c>
      <c r="CD26" s="103" t="s">
        <v>1154</v>
      </c>
      <c r="CE26" s="103" t="s">
        <v>1349</v>
      </c>
      <c r="CF26" s="44"/>
      <c r="CG26" s="226"/>
      <c r="CH26" s="44"/>
      <c r="CI26" s="376" t="s">
        <v>1489</v>
      </c>
      <c r="CJ26" s="103" t="s">
        <v>1348</v>
      </c>
      <c r="CK26" s="391" t="s">
        <v>101</v>
      </c>
      <c r="CL26" s="44"/>
      <c r="CM26" s="103"/>
      <c r="CN26" s="103"/>
      <c r="CO26" s="7"/>
      <c r="CP26" s="7"/>
    </row>
    <row r="27" spans="1:94" ht="15" hidden="1" customHeight="1" x14ac:dyDescent="0.3">
      <c r="A27" s="44" t="s">
        <v>785</v>
      </c>
      <c r="B27" s="295" t="s">
        <v>101</v>
      </c>
      <c r="C27" s="44"/>
      <c r="D27" s="44"/>
      <c r="E27" s="44" t="s">
        <v>100</v>
      </c>
      <c r="F27" s="44" t="s">
        <v>606</v>
      </c>
      <c r="G27" s="227" t="s">
        <v>232</v>
      </c>
      <c r="H27" s="228" t="s">
        <v>394</v>
      </c>
      <c r="I27" s="227" t="s">
        <v>435</v>
      </c>
      <c r="J27" s="227" t="s">
        <v>142</v>
      </c>
      <c r="K27" s="227" t="s">
        <v>434</v>
      </c>
      <c r="L27" s="227" t="s">
        <v>143</v>
      </c>
      <c r="M27" s="229" t="s">
        <v>398</v>
      </c>
      <c r="N27" s="230" t="s">
        <v>280</v>
      </c>
      <c r="O27" s="231" t="s">
        <v>430</v>
      </c>
      <c r="P27" s="230" t="s">
        <v>143</v>
      </c>
      <c r="Q27" s="103"/>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245"/>
      <c r="BK27" s="44"/>
      <c r="BL27" s="44"/>
      <c r="BM27" s="44"/>
      <c r="BN27" s="44"/>
      <c r="BO27" s="44"/>
      <c r="BP27" s="245" t="s">
        <v>742</v>
      </c>
      <c r="BQ27" s="266" t="s">
        <v>969</v>
      </c>
      <c r="BR27" s="245">
        <v>2</v>
      </c>
      <c r="BS27" s="103" t="s">
        <v>106</v>
      </c>
      <c r="BT27" s="44"/>
      <c r="BU27" s="44"/>
      <c r="BV27" s="44"/>
      <c r="BW27" s="44"/>
      <c r="BX27" s="44"/>
      <c r="BY27" s="44"/>
      <c r="BZ27" s="103"/>
      <c r="CA27" s="103"/>
      <c r="CB27" s="103"/>
      <c r="CC27" s="103"/>
      <c r="CD27" s="103"/>
      <c r="CE27" s="103"/>
      <c r="CF27" s="44"/>
      <c r="CG27" s="226"/>
      <c r="CH27" s="44"/>
      <c r="CI27" s="376"/>
      <c r="CJ27" s="103"/>
      <c r="CK27" s="391"/>
      <c r="CL27" s="44"/>
      <c r="CM27" s="103"/>
      <c r="CN27" s="103"/>
      <c r="CO27" s="7"/>
      <c r="CP27" s="7"/>
    </row>
    <row r="28" spans="1:94" ht="15" hidden="1" customHeight="1" x14ac:dyDescent="0.3">
      <c r="A28" s="44" t="s">
        <v>323</v>
      </c>
      <c r="B28" s="44"/>
      <c r="C28" s="44"/>
      <c r="D28" s="44"/>
      <c r="E28" s="44" t="s">
        <v>101</v>
      </c>
      <c r="F28" s="44" t="s">
        <v>606</v>
      </c>
      <c r="G28" s="227" t="s">
        <v>232</v>
      </c>
      <c r="H28" s="228" t="s">
        <v>394</v>
      </c>
      <c r="I28" s="227" t="s">
        <v>435</v>
      </c>
      <c r="J28" s="227" t="s">
        <v>280</v>
      </c>
      <c r="K28" s="227" t="s">
        <v>430</v>
      </c>
      <c r="L28" s="227" t="s">
        <v>143</v>
      </c>
      <c r="M28" s="229" t="s">
        <v>398</v>
      </c>
      <c r="N28" s="230" t="s">
        <v>142</v>
      </c>
      <c r="O28" s="231" t="s">
        <v>434</v>
      </c>
      <c r="P28" s="230" t="s">
        <v>143</v>
      </c>
      <c r="Q28" s="56" t="s">
        <v>319</v>
      </c>
      <c r="R28" s="49"/>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c r="AQ28" s="225">
        <v>0</v>
      </c>
      <c r="AR28" s="225">
        <v>0</v>
      </c>
      <c r="AS28" s="225">
        <v>0</v>
      </c>
      <c r="AT28" s="225">
        <v>0</v>
      </c>
      <c r="AU28" s="225">
        <v>0</v>
      </c>
      <c r="AV28" s="225">
        <v>0</v>
      </c>
      <c r="AW28" s="225">
        <v>0</v>
      </c>
      <c r="AX28" s="225">
        <v>0</v>
      </c>
      <c r="AY28" s="225">
        <v>0</v>
      </c>
      <c r="AZ28" s="225">
        <v>0</v>
      </c>
      <c r="BA28" s="225">
        <v>0</v>
      </c>
      <c r="BB28" s="225">
        <v>0</v>
      </c>
      <c r="BC28" s="226" t="s">
        <v>100</v>
      </c>
      <c r="BD28" s="226" t="s">
        <v>100</v>
      </c>
      <c r="BE28" s="226" t="s">
        <v>100</v>
      </c>
      <c r="BF28" s="226" t="s">
        <v>100</v>
      </c>
      <c r="BG28" s="226" t="s">
        <v>100</v>
      </c>
      <c r="BH28" s="226" t="s">
        <v>100</v>
      </c>
      <c r="BI28" s="226" t="s">
        <v>100</v>
      </c>
      <c r="BJ28" s="235" t="s">
        <v>101</v>
      </c>
      <c r="BK28" s="44"/>
      <c r="BL28" s="44"/>
      <c r="BM28" s="44"/>
      <c r="BN28" s="44"/>
      <c r="BO28" s="44"/>
      <c r="BP28" s="245">
        <v>0</v>
      </c>
      <c r="BQ28" s="44"/>
      <c r="BR28" s="245" t="s">
        <v>102</v>
      </c>
      <c r="BS28" s="103" t="s">
        <v>245</v>
      </c>
      <c r="BT28" s="44"/>
      <c r="BU28" s="44"/>
      <c r="BV28" s="44"/>
      <c r="BW28" s="44"/>
      <c r="BX28" s="44"/>
      <c r="BY28" s="44"/>
      <c r="BZ28" s="103"/>
      <c r="CA28" s="103"/>
      <c r="CB28" s="103"/>
      <c r="CC28" s="103"/>
      <c r="CD28" s="103"/>
      <c r="CE28" s="103"/>
      <c r="CF28" s="44"/>
      <c r="CG28" s="226"/>
      <c r="CH28" s="44"/>
      <c r="CI28" s="376"/>
      <c r="CJ28" s="103"/>
      <c r="CK28" s="391"/>
      <c r="CL28" s="44"/>
      <c r="CM28" s="103"/>
      <c r="CN28" s="103"/>
      <c r="CO28" s="7"/>
      <c r="CP28" s="7"/>
    </row>
    <row r="29" spans="1:94" ht="30" hidden="1" customHeight="1" x14ac:dyDescent="0.3">
      <c r="A29" s="44" t="s">
        <v>130</v>
      </c>
      <c r="B29" s="295" t="s">
        <v>101</v>
      </c>
      <c r="C29" s="44"/>
      <c r="D29" s="44"/>
      <c r="E29" s="44" t="s">
        <v>100</v>
      </c>
      <c r="F29" s="44" t="s">
        <v>606</v>
      </c>
      <c r="G29" s="227" t="s">
        <v>241</v>
      </c>
      <c r="H29" s="228" t="s">
        <v>394</v>
      </c>
      <c r="I29" s="227" t="s">
        <v>436</v>
      </c>
      <c r="J29" s="227" t="s">
        <v>142</v>
      </c>
      <c r="K29" s="227" t="s">
        <v>434</v>
      </c>
      <c r="L29" s="227" t="s">
        <v>143</v>
      </c>
      <c r="M29" s="229" t="s">
        <v>398</v>
      </c>
      <c r="N29" s="230" t="s">
        <v>180</v>
      </c>
      <c r="O29" s="231" t="s">
        <v>424</v>
      </c>
      <c r="P29" s="230" t="s">
        <v>128</v>
      </c>
      <c r="Q29" s="103"/>
      <c r="R29" s="44"/>
      <c r="S29" s="225" t="s">
        <v>100</v>
      </c>
      <c r="T29" s="225" t="s">
        <v>100</v>
      </c>
      <c r="U29" s="225" t="s">
        <v>100</v>
      </c>
      <c r="V29" s="225" t="s">
        <v>100</v>
      </c>
      <c r="W29" s="225" t="s">
        <v>100</v>
      </c>
      <c r="X29" s="225" t="s">
        <v>100</v>
      </c>
      <c r="Y29" s="174" t="s">
        <v>103</v>
      </c>
      <c r="Z29" s="174" t="s">
        <v>103</v>
      </c>
      <c r="AA29" s="225" t="s">
        <v>100</v>
      </c>
      <c r="AB29" s="225" t="s">
        <v>100</v>
      </c>
      <c r="AC29" s="225" t="s">
        <v>100</v>
      </c>
      <c r="AD29" s="225" t="s">
        <v>100</v>
      </c>
      <c r="AE29" s="225" t="s">
        <v>100</v>
      </c>
      <c r="AF29" s="225" t="s">
        <v>100</v>
      </c>
      <c r="AG29" s="225" t="s">
        <v>100</v>
      </c>
      <c r="AH29" s="225" t="s">
        <v>100</v>
      </c>
      <c r="AI29" s="225" t="s">
        <v>100</v>
      </c>
      <c r="AJ29" s="225" t="s">
        <v>100</v>
      </c>
      <c r="AK29" s="225" t="s">
        <v>100</v>
      </c>
      <c r="AL29" s="225" t="s">
        <v>100</v>
      </c>
      <c r="AM29" s="225" t="s">
        <v>100</v>
      </c>
      <c r="AN29" s="225" t="s">
        <v>100</v>
      </c>
      <c r="AO29" s="225" t="s">
        <v>100</v>
      </c>
      <c r="AP29" s="225" t="s">
        <v>100</v>
      </c>
      <c r="AQ29" s="225" t="s">
        <v>100</v>
      </c>
      <c r="AR29" s="225" t="s">
        <v>100</v>
      </c>
      <c r="AS29" s="225" t="s">
        <v>100</v>
      </c>
      <c r="AT29" s="225" t="s">
        <v>100</v>
      </c>
      <c r="AU29" s="225" t="s">
        <v>100</v>
      </c>
      <c r="AV29" s="225" t="s">
        <v>100</v>
      </c>
      <c r="AW29" s="225" t="s">
        <v>100</v>
      </c>
      <c r="AX29" s="225" t="s">
        <v>100</v>
      </c>
      <c r="AY29" s="225" t="s">
        <v>100</v>
      </c>
      <c r="AZ29" s="225" t="s">
        <v>100</v>
      </c>
      <c r="BA29" s="225" t="s">
        <v>100</v>
      </c>
      <c r="BB29" s="225" t="s">
        <v>100</v>
      </c>
      <c r="BC29" s="44"/>
      <c r="BD29" s="44"/>
      <c r="BE29" s="44"/>
      <c r="BF29" s="44"/>
      <c r="BG29" s="44"/>
      <c r="BH29" s="44"/>
      <c r="BI29" s="44"/>
      <c r="BJ29" s="245"/>
      <c r="BK29" s="44"/>
      <c r="BL29" s="44"/>
      <c r="BM29" s="44"/>
      <c r="BN29" s="44"/>
      <c r="BO29" s="44"/>
      <c r="BP29" s="245">
        <v>0</v>
      </c>
      <c r="BQ29" s="266" t="s">
        <v>970</v>
      </c>
      <c r="BR29" s="245"/>
      <c r="BS29" s="103" t="s">
        <v>106</v>
      </c>
      <c r="BT29" s="44"/>
      <c r="BU29" s="44"/>
      <c r="BV29" s="44"/>
      <c r="BW29" s="44"/>
      <c r="BX29" s="44"/>
      <c r="BY29" s="44"/>
      <c r="BZ29" s="103"/>
      <c r="CA29" s="103"/>
      <c r="CB29" s="103"/>
      <c r="CC29" s="103"/>
      <c r="CD29" s="103"/>
      <c r="CE29" s="103"/>
      <c r="CF29" s="44"/>
      <c r="CG29" s="226"/>
      <c r="CH29" s="44"/>
      <c r="CI29" s="376"/>
      <c r="CJ29" s="103"/>
      <c r="CK29" s="391"/>
      <c r="CL29" s="44"/>
      <c r="CM29" s="103"/>
      <c r="CN29" s="103"/>
      <c r="CO29" s="7"/>
      <c r="CP29" s="7"/>
    </row>
    <row r="30" spans="1:94" ht="12" hidden="1" customHeight="1" x14ac:dyDescent="0.3">
      <c r="A30" s="44" t="s">
        <v>130</v>
      </c>
      <c r="B30" s="295" t="s">
        <v>101</v>
      </c>
      <c r="C30" s="44"/>
      <c r="D30" s="44"/>
      <c r="E30" s="44" t="s">
        <v>100</v>
      </c>
      <c r="F30" s="44" t="s">
        <v>606</v>
      </c>
      <c r="G30" s="227" t="s">
        <v>241</v>
      </c>
      <c r="H30" s="228" t="s">
        <v>394</v>
      </c>
      <c r="I30" s="227" t="s">
        <v>436</v>
      </c>
      <c r="J30" s="227" t="s">
        <v>180</v>
      </c>
      <c r="K30" s="227" t="s">
        <v>424</v>
      </c>
      <c r="L30" s="227" t="s">
        <v>128</v>
      </c>
      <c r="M30" s="229" t="s">
        <v>398</v>
      </c>
      <c r="N30" s="230" t="s">
        <v>142</v>
      </c>
      <c r="O30" s="231" t="s">
        <v>434</v>
      </c>
      <c r="P30" s="230" t="s">
        <v>143</v>
      </c>
      <c r="Q30" s="103"/>
      <c r="R30" s="44"/>
      <c r="S30" s="225" t="s">
        <v>100</v>
      </c>
      <c r="T30" s="225" t="s">
        <v>100</v>
      </c>
      <c r="U30" s="225" t="s">
        <v>100</v>
      </c>
      <c r="V30" s="225" t="s">
        <v>100</v>
      </c>
      <c r="W30" s="225" t="s">
        <v>100</v>
      </c>
      <c r="X30" s="225" t="s">
        <v>100</v>
      </c>
      <c r="Y30" s="225" t="s">
        <v>100</v>
      </c>
      <c r="Z30" s="225" t="s">
        <v>100</v>
      </c>
      <c r="AA30" s="225" t="s">
        <v>100</v>
      </c>
      <c r="AB30" s="225" t="s">
        <v>100</v>
      </c>
      <c r="AC30" s="225" t="s">
        <v>100</v>
      </c>
      <c r="AD30" s="225" t="s">
        <v>100</v>
      </c>
      <c r="AE30" s="225" t="s">
        <v>100</v>
      </c>
      <c r="AF30" s="225" t="s">
        <v>100</v>
      </c>
      <c r="AG30" s="225" t="s">
        <v>100</v>
      </c>
      <c r="AH30" s="225" t="s">
        <v>100</v>
      </c>
      <c r="AI30" s="225" t="s">
        <v>100</v>
      </c>
      <c r="AJ30" s="225" t="s">
        <v>100</v>
      </c>
      <c r="AK30" s="225" t="s">
        <v>100</v>
      </c>
      <c r="AL30" s="225" t="s">
        <v>100</v>
      </c>
      <c r="AM30" s="225" t="s">
        <v>100</v>
      </c>
      <c r="AN30" s="225" t="s">
        <v>100</v>
      </c>
      <c r="AO30" s="225" t="s">
        <v>100</v>
      </c>
      <c r="AP30" s="225" t="s">
        <v>100</v>
      </c>
      <c r="AQ30" s="225" t="s">
        <v>100</v>
      </c>
      <c r="AR30" s="225" t="s">
        <v>100</v>
      </c>
      <c r="AS30" s="225" t="s">
        <v>100</v>
      </c>
      <c r="AT30" s="225" t="s">
        <v>100</v>
      </c>
      <c r="AU30" s="225" t="s">
        <v>100</v>
      </c>
      <c r="AV30" s="225" t="s">
        <v>100</v>
      </c>
      <c r="AW30" s="225" t="s">
        <v>100</v>
      </c>
      <c r="AX30" s="225" t="s">
        <v>100</v>
      </c>
      <c r="AY30" s="225" t="s">
        <v>100</v>
      </c>
      <c r="AZ30" s="225" t="s">
        <v>100</v>
      </c>
      <c r="BA30" s="225" t="s">
        <v>100</v>
      </c>
      <c r="BB30" s="225" t="s">
        <v>100</v>
      </c>
      <c r="BC30" s="226" t="s">
        <v>100</v>
      </c>
      <c r="BD30" s="43" t="s">
        <v>101</v>
      </c>
      <c r="BE30" s="43" t="s">
        <v>101</v>
      </c>
      <c r="BF30" s="43" t="s">
        <v>101</v>
      </c>
      <c r="BG30" s="43" t="s">
        <v>101</v>
      </c>
      <c r="BH30" s="43" t="s">
        <v>101</v>
      </c>
      <c r="BI30" s="43" t="s">
        <v>101</v>
      </c>
      <c r="BJ30" s="235" t="s">
        <v>101</v>
      </c>
      <c r="BK30" s="44"/>
      <c r="BL30" s="44"/>
      <c r="BM30" s="44"/>
      <c r="BN30" s="44"/>
      <c r="BO30" s="44"/>
      <c r="BP30" s="245" t="s">
        <v>742</v>
      </c>
      <c r="BQ30" s="203" t="s">
        <v>775</v>
      </c>
      <c r="BR30" s="245"/>
      <c r="BS30" s="103" t="s">
        <v>106</v>
      </c>
      <c r="BT30" s="44"/>
      <c r="BU30" s="44"/>
      <c r="BV30" s="44"/>
      <c r="BW30" s="44"/>
      <c r="BX30" s="44"/>
      <c r="BY30" s="44"/>
      <c r="BZ30" s="103"/>
      <c r="CA30" s="103"/>
      <c r="CB30" s="103"/>
      <c r="CC30" s="103"/>
      <c r="CD30" s="103"/>
      <c r="CE30" s="103"/>
      <c r="CF30" s="44"/>
      <c r="CG30" s="226"/>
      <c r="CH30" s="44"/>
      <c r="CI30" s="376"/>
      <c r="CJ30" s="103"/>
      <c r="CK30" s="391" t="str">
        <f>Table9[[#This Row],[Congested?]]</f>
        <v>no</v>
      </c>
      <c r="CL30" s="44"/>
      <c r="CM30" s="103"/>
      <c r="CN30" s="103"/>
      <c r="CO30" s="7"/>
      <c r="CP30" s="7"/>
    </row>
    <row r="31" spans="1:94" ht="42" hidden="1" customHeight="1" x14ac:dyDescent="0.3">
      <c r="A31" s="44" t="s">
        <v>130</v>
      </c>
      <c r="B31" s="295" t="s">
        <v>101</v>
      </c>
      <c r="C31" s="44"/>
      <c r="D31" s="44"/>
      <c r="E31" s="44" t="s">
        <v>100</v>
      </c>
      <c r="F31" s="44" t="s">
        <v>606</v>
      </c>
      <c r="G31" s="227" t="s">
        <v>437</v>
      </c>
      <c r="H31" s="228" t="s">
        <v>394</v>
      </c>
      <c r="I31" s="227" t="s">
        <v>438</v>
      </c>
      <c r="J31" s="227" t="s">
        <v>291</v>
      </c>
      <c r="K31" s="227" t="s">
        <v>439</v>
      </c>
      <c r="L31" s="227" t="s">
        <v>143</v>
      </c>
      <c r="M31" s="229" t="s">
        <v>398</v>
      </c>
      <c r="N31" s="230" t="s">
        <v>180</v>
      </c>
      <c r="O31" s="231" t="s">
        <v>424</v>
      </c>
      <c r="P31" s="230" t="s">
        <v>128</v>
      </c>
      <c r="Q31" s="103"/>
      <c r="R31" s="44"/>
      <c r="S31" s="225" t="s">
        <v>100</v>
      </c>
      <c r="T31" s="225" t="s">
        <v>100</v>
      </c>
      <c r="U31" s="225" t="s">
        <v>100</v>
      </c>
      <c r="V31" s="225" t="s">
        <v>100</v>
      </c>
      <c r="W31" s="225" t="s">
        <v>100</v>
      </c>
      <c r="X31" s="225" t="s">
        <v>100</v>
      </c>
      <c r="Y31" s="225" t="s">
        <v>100</v>
      </c>
      <c r="Z31" s="225" t="s">
        <v>100</v>
      </c>
      <c r="AA31" s="225" t="s">
        <v>100</v>
      </c>
      <c r="AB31" s="225" t="s">
        <v>100</v>
      </c>
      <c r="AC31" s="225" t="s">
        <v>100</v>
      </c>
      <c r="AD31" s="225" t="s">
        <v>100</v>
      </c>
      <c r="AE31" s="225" t="s">
        <v>100</v>
      </c>
      <c r="AF31" s="225" t="s">
        <v>100</v>
      </c>
      <c r="AG31" s="225" t="s">
        <v>100</v>
      </c>
      <c r="AH31" s="225" t="s">
        <v>100</v>
      </c>
      <c r="AI31" s="225" t="s">
        <v>100</v>
      </c>
      <c r="AJ31" s="225" t="s">
        <v>100</v>
      </c>
      <c r="AK31" s="225" t="s">
        <v>100</v>
      </c>
      <c r="AL31" s="225" t="s">
        <v>100</v>
      </c>
      <c r="AM31" s="225" t="s">
        <v>100</v>
      </c>
      <c r="AN31" s="225" t="s">
        <v>100</v>
      </c>
      <c r="AO31" s="225" t="s">
        <v>100</v>
      </c>
      <c r="AP31" s="225" t="s">
        <v>100</v>
      </c>
      <c r="AQ31" s="225" t="s">
        <v>100</v>
      </c>
      <c r="AR31" s="225" t="s">
        <v>100</v>
      </c>
      <c r="AS31" s="225" t="s">
        <v>100</v>
      </c>
      <c r="AT31" s="225" t="s">
        <v>100</v>
      </c>
      <c r="AU31" s="225" t="s">
        <v>100</v>
      </c>
      <c r="AV31" s="225" t="s">
        <v>100</v>
      </c>
      <c r="AW31" s="225" t="s">
        <v>100</v>
      </c>
      <c r="AX31" s="225" t="s">
        <v>100</v>
      </c>
      <c r="AY31" s="225" t="s">
        <v>100</v>
      </c>
      <c r="AZ31" s="225" t="s">
        <v>100</v>
      </c>
      <c r="BA31" s="225" t="s">
        <v>100</v>
      </c>
      <c r="BB31" s="225" t="s">
        <v>100</v>
      </c>
      <c r="BC31" s="226" t="s">
        <v>100</v>
      </c>
      <c r="BD31" s="226" t="s">
        <v>100</v>
      </c>
      <c r="BE31" s="226" t="s">
        <v>100</v>
      </c>
      <c r="BF31" s="226" t="s">
        <v>100</v>
      </c>
      <c r="BG31" s="226" t="s">
        <v>100</v>
      </c>
      <c r="BH31" s="43" t="s">
        <v>103</v>
      </c>
      <c r="BI31" s="43" t="s">
        <v>101</v>
      </c>
      <c r="BJ31" s="235" t="s">
        <v>101</v>
      </c>
      <c r="BK31" s="44"/>
      <c r="BL31" s="44"/>
      <c r="BM31" s="44"/>
      <c r="BN31" s="44"/>
      <c r="BO31" s="44"/>
      <c r="BP31" s="245" t="s">
        <v>742</v>
      </c>
      <c r="BQ31" s="266" t="s">
        <v>772</v>
      </c>
      <c r="BR31" s="245">
        <v>0</v>
      </c>
      <c r="BS31" s="103"/>
      <c r="BT31" s="44"/>
      <c r="BU31" s="44"/>
      <c r="BV31" s="44"/>
      <c r="BW31" s="44"/>
      <c r="BX31" s="44"/>
      <c r="BY31" s="44"/>
      <c r="BZ31" s="103"/>
      <c r="CA31" s="103"/>
      <c r="CB31" s="103"/>
      <c r="CC31" s="103"/>
      <c r="CD31" s="103"/>
      <c r="CE31" s="103"/>
      <c r="CF31" s="44"/>
      <c r="CG31" s="226"/>
      <c r="CH31" s="44"/>
      <c r="CI31" s="376"/>
      <c r="CJ31" s="103"/>
      <c r="CK31" s="391" t="s">
        <v>101</v>
      </c>
      <c r="CL31" s="44"/>
      <c r="CM31" s="103"/>
      <c r="CN31" s="103"/>
      <c r="CO31" s="7"/>
      <c r="CP31" s="7"/>
    </row>
    <row r="32" spans="1:94" ht="15" hidden="1" customHeight="1" x14ac:dyDescent="0.3">
      <c r="A32" s="44" t="s">
        <v>130</v>
      </c>
      <c r="B32" s="295" t="s">
        <v>101</v>
      </c>
      <c r="C32" s="44"/>
      <c r="D32" s="44"/>
      <c r="E32" s="44" t="s">
        <v>100</v>
      </c>
      <c r="F32" s="44" t="s">
        <v>606</v>
      </c>
      <c r="G32" s="227" t="s">
        <v>437</v>
      </c>
      <c r="H32" s="228" t="s">
        <v>394</v>
      </c>
      <c r="I32" s="227" t="s">
        <v>438</v>
      </c>
      <c r="J32" s="227" t="s">
        <v>180</v>
      </c>
      <c r="K32" s="227" t="s">
        <v>424</v>
      </c>
      <c r="L32" s="227" t="s">
        <v>128</v>
      </c>
      <c r="M32" s="229" t="s">
        <v>398</v>
      </c>
      <c r="N32" s="230" t="s">
        <v>291</v>
      </c>
      <c r="O32" s="231" t="s">
        <v>439</v>
      </c>
      <c r="P32" s="230" t="s">
        <v>143</v>
      </c>
      <c r="Q32" s="103"/>
      <c r="R32" s="44"/>
      <c r="S32" s="225" t="s">
        <v>100</v>
      </c>
      <c r="T32" s="225" t="s">
        <v>100</v>
      </c>
      <c r="U32" s="225" t="s">
        <v>100</v>
      </c>
      <c r="V32" s="225" t="s">
        <v>100</v>
      </c>
      <c r="W32" s="225" t="s">
        <v>100</v>
      </c>
      <c r="X32" s="225" t="s">
        <v>100</v>
      </c>
      <c r="Y32" s="225" t="s">
        <v>100</v>
      </c>
      <c r="Z32" s="225" t="s">
        <v>100</v>
      </c>
      <c r="AA32" s="225" t="s">
        <v>100</v>
      </c>
      <c r="AB32" s="225" t="s">
        <v>100</v>
      </c>
      <c r="AC32" s="225" t="s">
        <v>100</v>
      </c>
      <c r="AD32" s="225" t="s">
        <v>100</v>
      </c>
      <c r="AE32" s="225" t="s">
        <v>100</v>
      </c>
      <c r="AF32" s="225" t="s">
        <v>100</v>
      </c>
      <c r="AG32" s="225" t="s">
        <v>100</v>
      </c>
      <c r="AH32" s="225" t="s">
        <v>100</v>
      </c>
      <c r="AI32" s="225" t="s">
        <v>100</v>
      </c>
      <c r="AJ32" s="225" t="s">
        <v>100</v>
      </c>
      <c r="AK32" s="225" t="s">
        <v>100</v>
      </c>
      <c r="AL32" s="225" t="s">
        <v>100</v>
      </c>
      <c r="AM32" s="225" t="s">
        <v>100</v>
      </c>
      <c r="AN32" s="225" t="s">
        <v>100</v>
      </c>
      <c r="AO32" s="225" t="s">
        <v>100</v>
      </c>
      <c r="AP32" s="225" t="s">
        <v>100</v>
      </c>
      <c r="AQ32" s="225" t="s">
        <v>100</v>
      </c>
      <c r="AR32" s="225" t="s">
        <v>100</v>
      </c>
      <c r="AS32" s="225" t="s">
        <v>100</v>
      </c>
      <c r="AT32" s="225" t="s">
        <v>100</v>
      </c>
      <c r="AU32" s="225" t="s">
        <v>100</v>
      </c>
      <c r="AV32" s="225" t="s">
        <v>100</v>
      </c>
      <c r="AW32" s="225" t="s">
        <v>100</v>
      </c>
      <c r="AX32" s="225" t="s">
        <v>100</v>
      </c>
      <c r="AY32" s="225" t="s">
        <v>100</v>
      </c>
      <c r="AZ32" s="225" t="s">
        <v>100</v>
      </c>
      <c r="BA32" s="225" t="s">
        <v>100</v>
      </c>
      <c r="BB32" s="225" t="s">
        <v>100</v>
      </c>
      <c r="BC32" s="226" t="s">
        <v>100</v>
      </c>
      <c r="BD32" s="43" t="s">
        <v>101</v>
      </c>
      <c r="BE32" s="43" t="s">
        <v>101</v>
      </c>
      <c r="BF32" s="43" t="s">
        <v>101</v>
      </c>
      <c r="BG32" s="43" t="s">
        <v>101</v>
      </c>
      <c r="BH32" s="43" t="s">
        <v>101</v>
      </c>
      <c r="BI32" s="43" t="s">
        <v>101</v>
      </c>
      <c r="BJ32" s="235" t="s">
        <v>101</v>
      </c>
      <c r="BK32" s="44"/>
      <c r="BL32" s="44"/>
      <c r="BM32" s="44"/>
      <c r="BN32" s="44"/>
      <c r="BO32" s="44"/>
      <c r="BP32" s="245" t="s">
        <v>742</v>
      </c>
      <c r="BQ32" s="203"/>
      <c r="BR32" s="245"/>
      <c r="BS32" s="103"/>
      <c r="BT32" s="44"/>
      <c r="BU32" s="44"/>
      <c r="BV32" s="44"/>
      <c r="BW32" s="44"/>
      <c r="BX32" s="44"/>
      <c r="BY32" s="44"/>
      <c r="BZ32" s="103"/>
      <c r="CA32" s="103"/>
      <c r="CB32" s="103"/>
      <c r="CC32" s="103"/>
      <c r="CD32" s="103"/>
      <c r="CE32" s="103"/>
      <c r="CF32" s="44"/>
      <c r="CG32" s="226"/>
      <c r="CH32" s="44"/>
      <c r="CI32" s="376"/>
      <c r="CJ32" s="103"/>
      <c r="CK32" s="391" t="str">
        <f>Table9[[#This Row],[Congested?]]</f>
        <v>no</v>
      </c>
      <c r="CL32" s="44"/>
      <c r="CM32" s="103"/>
      <c r="CN32" s="103"/>
      <c r="CO32" s="7"/>
      <c r="CP32" s="7"/>
    </row>
    <row r="33" spans="1:94" ht="15" hidden="1" customHeight="1" x14ac:dyDescent="0.3">
      <c r="A33" s="44" t="s">
        <v>130</v>
      </c>
      <c r="B33" s="295" t="s">
        <v>101</v>
      </c>
      <c r="C33" s="44"/>
      <c r="D33" s="44"/>
      <c r="E33" s="44" t="s">
        <v>100</v>
      </c>
      <c r="F33" s="44" t="s">
        <v>606</v>
      </c>
      <c r="G33" s="227" t="s">
        <v>440</v>
      </c>
      <c r="H33" s="228" t="s">
        <v>394</v>
      </c>
      <c r="I33" s="227" t="s">
        <v>441</v>
      </c>
      <c r="J33" s="227" t="s">
        <v>180</v>
      </c>
      <c r="K33" s="227" t="s">
        <v>424</v>
      </c>
      <c r="L33" s="227" t="s">
        <v>128</v>
      </c>
      <c r="M33" s="229" t="s">
        <v>398</v>
      </c>
      <c r="N33" s="230" t="s">
        <v>442</v>
      </c>
      <c r="O33" s="231" t="s">
        <v>443</v>
      </c>
      <c r="P33" s="230" t="s">
        <v>143</v>
      </c>
      <c r="Q33" s="103"/>
      <c r="R33" s="44"/>
      <c r="S33" s="225" t="s">
        <v>100</v>
      </c>
      <c r="T33" s="225" t="s">
        <v>100</v>
      </c>
      <c r="U33" s="225" t="s">
        <v>100</v>
      </c>
      <c r="V33" s="225" t="s">
        <v>100</v>
      </c>
      <c r="W33" s="225" t="s">
        <v>100</v>
      </c>
      <c r="X33" s="225" t="s">
        <v>100</v>
      </c>
      <c r="Y33" s="225" t="s">
        <v>100</v>
      </c>
      <c r="Z33" s="225" t="s">
        <v>100</v>
      </c>
      <c r="AA33" s="225" t="s">
        <v>100</v>
      </c>
      <c r="AB33" s="225" t="s">
        <v>100</v>
      </c>
      <c r="AC33" s="225" t="s">
        <v>100</v>
      </c>
      <c r="AD33" s="225" t="s">
        <v>100</v>
      </c>
      <c r="AE33" s="225" t="s">
        <v>100</v>
      </c>
      <c r="AF33" s="225" t="s">
        <v>100</v>
      </c>
      <c r="AG33" s="225" t="s">
        <v>100</v>
      </c>
      <c r="AH33" s="225" t="s">
        <v>100</v>
      </c>
      <c r="AI33" s="225" t="s">
        <v>100</v>
      </c>
      <c r="AJ33" s="225" t="s">
        <v>100</v>
      </c>
      <c r="AK33" s="225" t="s">
        <v>100</v>
      </c>
      <c r="AL33" s="225" t="s">
        <v>100</v>
      </c>
      <c r="AM33" s="225" t="s">
        <v>100</v>
      </c>
      <c r="AN33" s="225" t="s">
        <v>100</v>
      </c>
      <c r="AO33" s="225" t="s">
        <v>100</v>
      </c>
      <c r="AP33" s="225" t="s">
        <v>100</v>
      </c>
      <c r="AQ33" s="225" t="s">
        <v>100</v>
      </c>
      <c r="AR33" s="225" t="s">
        <v>100</v>
      </c>
      <c r="AS33" s="225" t="s">
        <v>100</v>
      </c>
      <c r="AT33" s="225" t="s">
        <v>100</v>
      </c>
      <c r="AU33" s="225" t="s">
        <v>100</v>
      </c>
      <c r="AV33" s="225" t="s">
        <v>100</v>
      </c>
      <c r="AW33" s="225" t="s">
        <v>100</v>
      </c>
      <c r="AX33" s="225" t="s">
        <v>100</v>
      </c>
      <c r="AY33" s="225" t="s">
        <v>100</v>
      </c>
      <c r="AZ33" s="225" t="s">
        <v>100</v>
      </c>
      <c r="BA33" s="225" t="s">
        <v>100</v>
      </c>
      <c r="BB33" s="225" t="s">
        <v>100</v>
      </c>
      <c r="BC33" s="226" t="s">
        <v>100</v>
      </c>
      <c r="BD33" s="43" t="s">
        <v>101</v>
      </c>
      <c r="BE33" s="43" t="s">
        <v>101</v>
      </c>
      <c r="BF33" s="43" t="s">
        <v>101</v>
      </c>
      <c r="BG33" s="43" t="s">
        <v>101</v>
      </c>
      <c r="BH33" s="43" t="s">
        <v>101</v>
      </c>
      <c r="BI33" s="43" t="s">
        <v>101</v>
      </c>
      <c r="BJ33" s="235" t="s">
        <v>101</v>
      </c>
      <c r="BK33" s="44"/>
      <c r="BL33" s="44"/>
      <c r="BM33" s="44"/>
      <c r="BN33" s="44"/>
      <c r="BO33" s="44"/>
      <c r="BP33" s="245" t="s">
        <v>742</v>
      </c>
      <c r="BQ33" s="203"/>
      <c r="BR33" s="245"/>
      <c r="BS33" s="103"/>
      <c r="BT33" s="44"/>
      <c r="BU33" s="44"/>
      <c r="BV33" s="44"/>
      <c r="BW33" s="44"/>
      <c r="BX33" s="44"/>
      <c r="BY33" s="44"/>
      <c r="BZ33" s="103"/>
      <c r="CA33" s="103"/>
      <c r="CB33" s="103"/>
      <c r="CC33" s="103"/>
      <c r="CD33" s="103"/>
      <c r="CE33" s="103"/>
      <c r="CF33" s="44"/>
      <c r="CG33" s="226"/>
      <c r="CH33" s="44"/>
      <c r="CI33" s="376"/>
      <c r="CJ33" s="103"/>
      <c r="CK33" s="391" t="str">
        <f>Table9[[#This Row],[Congested?]]</f>
        <v>no</v>
      </c>
      <c r="CL33" s="44"/>
      <c r="CM33" s="103"/>
      <c r="CN33" s="103"/>
      <c r="CO33" s="7"/>
      <c r="CP33" s="7"/>
    </row>
    <row r="34" spans="1:94" ht="46.95" hidden="1" customHeight="1" x14ac:dyDescent="0.3">
      <c r="A34" s="44" t="s">
        <v>323</v>
      </c>
      <c r="B34" s="44"/>
      <c r="C34" s="44"/>
      <c r="D34" s="44"/>
      <c r="E34" s="44" t="s">
        <v>101</v>
      </c>
      <c r="F34" s="44" t="s">
        <v>606</v>
      </c>
      <c r="G34" s="227" t="s">
        <v>440</v>
      </c>
      <c r="H34" s="228" t="s">
        <v>394</v>
      </c>
      <c r="I34" s="227" t="s">
        <v>441</v>
      </c>
      <c r="J34" s="227" t="s">
        <v>442</v>
      </c>
      <c r="K34" s="227" t="s">
        <v>443</v>
      </c>
      <c r="L34" s="227" t="s">
        <v>143</v>
      </c>
      <c r="M34" s="229" t="s">
        <v>398</v>
      </c>
      <c r="N34" s="230" t="s">
        <v>180</v>
      </c>
      <c r="O34" s="231" t="s">
        <v>424</v>
      </c>
      <c r="P34" s="230" t="s">
        <v>128</v>
      </c>
      <c r="Q34" s="56" t="s">
        <v>319</v>
      </c>
      <c r="R34" s="49"/>
      <c r="S34" s="225" t="s">
        <v>100</v>
      </c>
      <c r="T34" s="225" t="s">
        <v>100</v>
      </c>
      <c r="U34" s="225" t="s">
        <v>100</v>
      </c>
      <c r="V34" s="225" t="s">
        <v>100</v>
      </c>
      <c r="W34" s="225" t="s">
        <v>100</v>
      </c>
      <c r="X34" s="225" t="s">
        <v>100</v>
      </c>
      <c r="Y34" s="225" t="s">
        <v>100</v>
      </c>
      <c r="Z34" s="225" t="s">
        <v>100</v>
      </c>
      <c r="AA34" s="225" t="s">
        <v>100</v>
      </c>
      <c r="AB34" s="225" t="s">
        <v>100</v>
      </c>
      <c r="AC34" s="225" t="s">
        <v>100</v>
      </c>
      <c r="AD34" s="174" t="s">
        <v>103</v>
      </c>
      <c r="AE34" s="225" t="s">
        <v>100</v>
      </c>
      <c r="AF34" s="174" t="s">
        <v>103</v>
      </c>
      <c r="AG34" s="174" t="s">
        <v>103</v>
      </c>
      <c r="AH34" s="225" t="s">
        <v>100</v>
      </c>
      <c r="AI34" s="44" t="s">
        <v>121</v>
      </c>
      <c r="AJ34" s="44" t="s">
        <v>121</v>
      </c>
      <c r="AK34" s="44" t="s">
        <v>121</v>
      </c>
      <c r="AL34" s="44" t="s">
        <v>121</v>
      </c>
      <c r="AM34" s="44" t="s">
        <v>121</v>
      </c>
      <c r="AN34" s="44" t="s">
        <v>121</v>
      </c>
      <c r="AO34" s="44" t="s">
        <v>121</v>
      </c>
      <c r="AP34" s="44" t="s">
        <v>121</v>
      </c>
      <c r="AQ34" s="44" t="s">
        <v>121</v>
      </c>
      <c r="AR34" s="44" t="s">
        <v>121</v>
      </c>
      <c r="AS34" s="44" t="s">
        <v>121</v>
      </c>
      <c r="AT34" s="44" t="s">
        <v>121</v>
      </c>
      <c r="AU34" s="44" t="s">
        <v>121</v>
      </c>
      <c r="AV34" s="44" t="s">
        <v>121</v>
      </c>
      <c r="AW34" s="44" t="s">
        <v>121</v>
      </c>
      <c r="AX34" s="44" t="s">
        <v>121</v>
      </c>
      <c r="AY34" s="44" t="s">
        <v>121</v>
      </c>
      <c r="AZ34" s="44" t="s">
        <v>121</v>
      </c>
      <c r="BA34" s="44" t="s">
        <v>121</v>
      </c>
      <c r="BB34" s="44" t="s">
        <v>121</v>
      </c>
      <c r="BC34" s="226" t="s">
        <v>100</v>
      </c>
      <c r="BD34" s="226" t="s">
        <v>100</v>
      </c>
      <c r="BE34" s="226" t="s">
        <v>100</v>
      </c>
      <c r="BF34" s="43" t="s">
        <v>103</v>
      </c>
      <c r="BG34" s="43" t="s">
        <v>103</v>
      </c>
      <c r="BH34" s="43" t="s">
        <v>103</v>
      </c>
      <c r="BI34" s="44" t="s">
        <v>121</v>
      </c>
      <c r="BJ34" s="237" t="s">
        <v>754</v>
      </c>
      <c r="BK34" s="44"/>
      <c r="BL34" s="44"/>
      <c r="BM34" s="44"/>
      <c r="BN34" s="44"/>
      <c r="BO34" s="44"/>
      <c r="BP34" s="245">
        <v>0</v>
      </c>
      <c r="BQ34" s="44"/>
      <c r="BR34" s="245">
        <v>2</v>
      </c>
      <c r="BS34" s="103"/>
      <c r="BT34" s="44"/>
      <c r="BU34" s="44"/>
      <c r="BV34" s="44"/>
      <c r="BW34" s="44"/>
      <c r="BX34" s="44"/>
      <c r="BY34" s="44"/>
      <c r="BZ34" s="103"/>
      <c r="CA34" s="103"/>
      <c r="CB34" s="103"/>
      <c r="CC34" s="103"/>
      <c r="CD34" s="103"/>
      <c r="CE34" s="103"/>
      <c r="CF34" s="44"/>
      <c r="CG34" s="226"/>
      <c r="CH34" s="44"/>
      <c r="CI34" s="376"/>
      <c r="CJ34" s="103"/>
      <c r="CK34" s="391"/>
      <c r="CL34" s="44"/>
      <c r="CM34" s="103"/>
      <c r="CN34" s="103"/>
      <c r="CO34" s="7"/>
      <c r="CP34" s="7"/>
    </row>
    <row r="35" spans="1:94" ht="17.399999999999999" hidden="1" customHeight="1" x14ac:dyDescent="0.3">
      <c r="A35" s="44" t="s">
        <v>130</v>
      </c>
      <c r="B35" s="295" t="s">
        <v>101</v>
      </c>
      <c r="C35" s="44"/>
      <c r="D35" s="44"/>
      <c r="E35" s="44" t="s">
        <v>100</v>
      </c>
      <c r="F35" s="44" t="s">
        <v>606</v>
      </c>
      <c r="G35" s="227" t="s">
        <v>444</v>
      </c>
      <c r="H35" s="228" t="s">
        <v>394</v>
      </c>
      <c r="I35" s="227" t="s">
        <v>445</v>
      </c>
      <c r="J35" s="227" t="s">
        <v>180</v>
      </c>
      <c r="K35" s="227" t="s">
        <v>424</v>
      </c>
      <c r="L35" s="227" t="s">
        <v>128</v>
      </c>
      <c r="M35" s="229" t="s">
        <v>398</v>
      </c>
      <c r="N35" s="230" t="s">
        <v>291</v>
      </c>
      <c r="O35" s="231" t="s">
        <v>439</v>
      </c>
      <c r="P35" s="230" t="s">
        <v>143</v>
      </c>
      <c r="Q35" s="103"/>
      <c r="R35" s="44"/>
      <c r="S35" s="225" t="s">
        <v>100</v>
      </c>
      <c r="T35" s="225" t="s">
        <v>100</v>
      </c>
      <c r="U35" s="225" t="s">
        <v>100</v>
      </c>
      <c r="V35" s="225" t="s">
        <v>100</v>
      </c>
      <c r="W35" s="225" t="s">
        <v>100</v>
      </c>
      <c r="X35" s="225" t="s">
        <v>100</v>
      </c>
      <c r="Y35" s="225" t="s">
        <v>100</v>
      </c>
      <c r="Z35" s="225" t="s">
        <v>100</v>
      </c>
      <c r="AA35" s="225" t="s">
        <v>100</v>
      </c>
      <c r="AB35" s="225" t="s">
        <v>100</v>
      </c>
      <c r="AC35" s="225" t="s">
        <v>100</v>
      </c>
      <c r="AD35" s="225" t="s">
        <v>100</v>
      </c>
      <c r="AE35" s="225" t="s">
        <v>100</v>
      </c>
      <c r="AF35" s="225" t="s">
        <v>100</v>
      </c>
      <c r="AG35" s="225" t="s">
        <v>100</v>
      </c>
      <c r="AH35" s="225" t="s">
        <v>100</v>
      </c>
      <c r="AI35" s="225" t="s">
        <v>100</v>
      </c>
      <c r="AJ35" s="225" t="s">
        <v>100</v>
      </c>
      <c r="AK35" s="225" t="s">
        <v>100</v>
      </c>
      <c r="AL35" s="225" t="s">
        <v>100</v>
      </c>
      <c r="AM35" s="225" t="s">
        <v>100</v>
      </c>
      <c r="AN35" s="225" t="s">
        <v>100</v>
      </c>
      <c r="AO35" s="225" t="s">
        <v>100</v>
      </c>
      <c r="AP35" s="225" t="s">
        <v>100</v>
      </c>
      <c r="AQ35" s="225" t="s">
        <v>100</v>
      </c>
      <c r="AR35" s="225" t="s">
        <v>100</v>
      </c>
      <c r="AS35" s="225" t="s">
        <v>100</v>
      </c>
      <c r="AT35" s="225" t="s">
        <v>100</v>
      </c>
      <c r="AU35" s="225" t="s">
        <v>100</v>
      </c>
      <c r="AV35" s="225" t="s">
        <v>100</v>
      </c>
      <c r="AW35" s="225" t="s">
        <v>100</v>
      </c>
      <c r="AX35" s="225" t="s">
        <v>100</v>
      </c>
      <c r="AY35" s="225" t="s">
        <v>100</v>
      </c>
      <c r="AZ35" s="225" t="s">
        <v>100</v>
      </c>
      <c r="BA35" s="225" t="s">
        <v>100</v>
      </c>
      <c r="BB35" s="225" t="s">
        <v>100</v>
      </c>
      <c r="BC35" s="226" t="s">
        <v>100</v>
      </c>
      <c r="BD35" s="43" t="s">
        <v>101</v>
      </c>
      <c r="BE35" s="43" t="s">
        <v>101</v>
      </c>
      <c r="BF35" s="43" t="s">
        <v>101</v>
      </c>
      <c r="BG35" s="43" t="s">
        <v>101</v>
      </c>
      <c r="BH35" s="43" t="s">
        <v>101</v>
      </c>
      <c r="BI35" s="43" t="s">
        <v>101</v>
      </c>
      <c r="BJ35" s="235" t="s">
        <v>101</v>
      </c>
      <c r="BK35" s="44"/>
      <c r="BL35" s="44"/>
      <c r="BM35" s="44"/>
      <c r="BN35" s="44"/>
      <c r="BO35" s="44"/>
      <c r="BP35" s="245" t="s">
        <v>742</v>
      </c>
      <c r="BQ35" s="203"/>
      <c r="BR35" s="245">
        <v>0</v>
      </c>
      <c r="BS35" s="103"/>
      <c r="BT35" s="44"/>
      <c r="BU35" s="44"/>
      <c r="BV35" s="44"/>
      <c r="BW35" s="44"/>
      <c r="BX35" s="44"/>
      <c r="BY35" s="44"/>
      <c r="BZ35" s="103"/>
      <c r="CA35" s="103"/>
      <c r="CB35" s="103"/>
      <c r="CC35" s="103"/>
      <c r="CD35" s="103"/>
      <c r="CE35" s="103"/>
      <c r="CF35" s="44"/>
      <c r="CG35" s="226"/>
      <c r="CH35" s="44"/>
      <c r="CI35" s="376"/>
      <c r="CJ35" s="103"/>
      <c r="CK35" s="391" t="str">
        <f>Table9[[#This Row],[Congested?]]</f>
        <v>no</v>
      </c>
      <c r="CL35" s="44"/>
      <c r="CM35" s="103"/>
      <c r="CN35" s="103"/>
      <c r="CO35" s="7"/>
      <c r="CP35" s="7"/>
    </row>
    <row r="36" spans="1:94" ht="37.950000000000003" hidden="1" customHeight="1" x14ac:dyDescent="0.3">
      <c r="A36" s="44" t="s">
        <v>785</v>
      </c>
      <c r="B36" s="295" t="s">
        <v>101</v>
      </c>
      <c r="C36" s="44"/>
      <c r="D36" s="44"/>
      <c r="E36" s="44" t="s">
        <v>100</v>
      </c>
      <c r="F36" s="44" t="s">
        <v>606</v>
      </c>
      <c r="G36" s="227" t="s">
        <v>64</v>
      </c>
      <c r="H36" s="228" t="s">
        <v>394</v>
      </c>
      <c r="I36" s="227" t="s">
        <v>446</v>
      </c>
      <c r="J36" s="227" t="s">
        <v>291</v>
      </c>
      <c r="K36" s="227" t="s">
        <v>439</v>
      </c>
      <c r="L36" s="227" t="s">
        <v>143</v>
      </c>
      <c r="M36" s="229" t="s">
        <v>398</v>
      </c>
      <c r="N36" s="230" t="s">
        <v>292</v>
      </c>
      <c r="O36" s="231" t="s">
        <v>399</v>
      </c>
      <c r="P36" s="230" t="s">
        <v>143</v>
      </c>
      <c r="Q36" s="103"/>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245"/>
      <c r="BK36" s="44"/>
      <c r="BL36" s="44"/>
      <c r="BM36" s="44"/>
      <c r="BN36" s="44"/>
      <c r="BO36" s="44"/>
      <c r="BP36" s="245" t="s">
        <v>742</v>
      </c>
      <c r="BQ36" s="266" t="s">
        <v>971</v>
      </c>
      <c r="BR36" s="245">
        <v>0</v>
      </c>
      <c r="BS36" s="103"/>
      <c r="BT36" s="44"/>
      <c r="BU36" s="44"/>
      <c r="BV36" s="44"/>
      <c r="BW36" s="44"/>
      <c r="BX36" s="44"/>
      <c r="BY36" s="44"/>
      <c r="BZ36" s="103"/>
      <c r="CA36" s="103"/>
      <c r="CB36" s="103"/>
      <c r="CC36" s="103"/>
      <c r="CD36" s="103"/>
      <c r="CE36" s="103"/>
      <c r="CF36" s="44"/>
      <c r="CG36" s="226"/>
      <c r="CH36" s="44"/>
      <c r="CI36" s="376"/>
      <c r="CJ36" s="391"/>
      <c r="CK36" s="391" t="s">
        <v>101</v>
      </c>
      <c r="CL36" s="44"/>
      <c r="CM36" s="103"/>
      <c r="CN36" s="103"/>
      <c r="CO36" s="7"/>
      <c r="CP36" s="7"/>
    </row>
    <row r="37" spans="1:94" ht="49.95" hidden="1" customHeight="1" x14ac:dyDescent="0.3">
      <c r="A37" s="44" t="s">
        <v>785</v>
      </c>
      <c r="B37" s="51" t="s">
        <v>889</v>
      </c>
      <c r="C37" s="44" t="s">
        <v>974</v>
      </c>
      <c r="D37" s="49" t="s">
        <v>100</v>
      </c>
      <c r="E37" s="44" t="s">
        <v>100</v>
      </c>
      <c r="F37" s="44" t="s">
        <v>606</v>
      </c>
      <c r="G37" s="227" t="s">
        <v>64</v>
      </c>
      <c r="H37" s="228" t="s">
        <v>394</v>
      </c>
      <c r="I37" s="246" t="s">
        <v>446</v>
      </c>
      <c r="J37" s="227" t="s">
        <v>292</v>
      </c>
      <c r="K37" s="227" t="s">
        <v>399</v>
      </c>
      <c r="L37" s="227" t="s">
        <v>143</v>
      </c>
      <c r="M37" s="229" t="s">
        <v>398</v>
      </c>
      <c r="N37" s="230" t="s">
        <v>291</v>
      </c>
      <c r="O37" s="231" t="s">
        <v>439</v>
      </c>
      <c r="P37" s="230" t="s">
        <v>143</v>
      </c>
      <c r="Q37" s="56" t="s">
        <v>972</v>
      </c>
      <c r="R37" s="44"/>
      <c r="S37" s="225" t="s">
        <v>100</v>
      </c>
      <c r="T37" s="225" t="s">
        <v>100</v>
      </c>
      <c r="U37" s="225" t="s">
        <v>100</v>
      </c>
      <c r="V37" s="225" t="s">
        <v>100</v>
      </c>
      <c r="W37" s="225" t="s">
        <v>100</v>
      </c>
      <c r="X37" s="43" t="s">
        <v>103</v>
      </c>
      <c r="Y37" s="225">
        <v>0</v>
      </c>
      <c r="Z37" s="225" t="s">
        <v>100</v>
      </c>
      <c r="AA37" s="225" t="s">
        <v>100</v>
      </c>
      <c r="AB37" s="225" t="s">
        <v>100</v>
      </c>
      <c r="AC37" s="225" t="s">
        <v>100</v>
      </c>
      <c r="AD37" s="225" t="s">
        <v>100</v>
      </c>
      <c r="AE37" s="43" t="s">
        <v>103</v>
      </c>
      <c r="AF37" s="225" t="s">
        <v>100</v>
      </c>
      <c r="AG37" s="225" t="s">
        <v>100</v>
      </c>
      <c r="AH37" s="225" t="s">
        <v>100</v>
      </c>
      <c r="AI37" s="225" t="s">
        <v>100</v>
      </c>
      <c r="AJ37" s="225" t="s">
        <v>100</v>
      </c>
      <c r="AK37" s="225" t="s">
        <v>100</v>
      </c>
      <c r="AL37" s="225" t="s">
        <v>100</v>
      </c>
      <c r="AM37" s="225" t="s">
        <v>100</v>
      </c>
      <c r="AN37" s="225" t="s">
        <v>100</v>
      </c>
      <c r="AO37" s="225" t="s">
        <v>100</v>
      </c>
      <c r="AP37" s="225" t="s">
        <v>100</v>
      </c>
      <c r="AQ37" s="225" t="s">
        <v>100</v>
      </c>
      <c r="AR37" s="225" t="s">
        <v>100</v>
      </c>
      <c r="AS37" s="225" t="s">
        <v>100</v>
      </c>
      <c r="AT37" s="225" t="s">
        <v>100</v>
      </c>
      <c r="AU37" s="225" t="s">
        <v>100</v>
      </c>
      <c r="AV37" s="225" t="s">
        <v>100</v>
      </c>
      <c r="AW37" s="225" t="s">
        <v>100</v>
      </c>
      <c r="AX37" s="225" t="s">
        <v>100</v>
      </c>
      <c r="AY37" s="225" t="s">
        <v>100</v>
      </c>
      <c r="AZ37" s="225" t="s">
        <v>100</v>
      </c>
      <c r="BA37" s="225" t="s">
        <v>100</v>
      </c>
      <c r="BB37" s="225" t="s">
        <v>100</v>
      </c>
      <c r="BC37" s="226" t="s">
        <v>100</v>
      </c>
      <c r="BD37" s="226" t="s">
        <v>100</v>
      </c>
      <c r="BE37" s="226" t="s">
        <v>100</v>
      </c>
      <c r="BF37" s="226" t="s">
        <v>100</v>
      </c>
      <c r="BG37" s="226" t="s">
        <v>100</v>
      </c>
      <c r="BH37" s="43" t="s">
        <v>103</v>
      </c>
      <c r="BI37" s="43" t="s">
        <v>101</v>
      </c>
      <c r="BJ37" s="235" t="s">
        <v>101</v>
      </c>
      <c r="BK37" s="103" t="s">
        <v>692</v>
      </c>
      <c r="BL37" s="103" t="s">
        <v>701</v>
      </c>
      <c r="BM37" s="103" t="s">
        <v>700</v>
      </c>
      <c r="BN37" s="44"/>
      <c r="BO37" s="44"/>
      <c r="BP37" s="245" t="s">
        <v>742</v>
      </c>
      <c r="BQ37" s="276" t="s">
        <v>973</v>
      </c>
      <c r="BR37" s="245">
        <v>1</v>
      </c>
      <c r="BS37" s="103"/>
      <c r="BT37" s="44"/>
      <c r="BU37" s="44"/>
      <c r="BV37" s="44"/>
      <c r="BW37" s="44"/>
      <c r="BX37" s="44"/>
      <c r="BY37" s="44"/>
      <c r="BZ37" s="103"/>
      <c r="CA37" s="103"/>
      <c r="CB37" s="103"/>
      <c r="CC37" s="103"/>
      <c r="CD37" s="103"/>
      <c r="CE37" s="103"/>
      <c r="CF37" s="44"/>
      <c r="CG37" s="226" t="s">
        <v>101</v>
      </c>
      <c r="CH37" s="44" t="s">
        <v>100</v>
      </c>
      <c r="CI37" s="376"/>
      <c r="CJ37" s="103"/>
      <c r="CK37" s="391"/>
      <c r="CL37" s="44"/>
      <c r="CM37" s="103"/>
      <c r="CN37" s="103"/>
      <c r="CO37" s="7"/>
      <c r="CP37" s="7"/>
    </row>
    <row r="38" spans="1:94" ht="46.5" customHeight="1" x14ac:dyDescent="0.3">
      <c r="A38" s="44" t="s">
        <v>130</v>
      </c>
      <c r="B38" s="243" t="s">
        <v>100</v>
      </c>
      <c r="C38" s="250" t="s">
        <v>857</v>
      </c>
      <c r="D38" s="44"/>
      <c r="E38" s="44" t="s">
        <v>100</v>
      </c>
      <c r="F38" s="44" t="s">
        <v>627</v>
      </c>
      <c r="G38" s="227" t="s">
        <v>144</v>
      </c>
      <c r="H38" s="228" t="s">
        <v>394</v>
      </c>
      <c r="I38" s="227" t="s">
        <v>145</v>
      </c>
      <c r="J38" s="227" t="s">
        <v>140</v>
      </c>
      <c r="K38" s="227" t="s">
        <v>433</v>
      </c>
      <c r="L38" s="227" t="s">
        <v>141</v>
      </c>
      <c r="M38" s="229" t="s">
        <v>398</v>
      </c>
      <c r="N38" s="230" t="s">
        <v>107</v>
      </c>
      <c r="O38" s="231" t="s">
        <v>447</v>
      </c>
      <c r="P38" s="230" t="s">
        <v>146</v>
      </c>
      <c r="Q38" s="267" t="s">
        <v>855</v>
      </c>
      <c r="R38" s="44"/>
      <c r="S38" s="174" t="s">
        <v>103</v>
      </c>
      <c r="T38" s="225" t="s">
        <v>100</v>
      </c>
      <c r="U38" s="225" t="s">
        <v>100</v>
      </c>
      <c r="V38" s="225" t="s">
        <v>100</v>
      </c>
      <c r="W38" s="174" t="s">
        <v>103</v>
      </c>
      <c r="X38" s="174" t="s">
        <v>103</v>
      </c>
      <c r="Y38" s="225" t="s">
        <v>100</v>
      </c>
      <c r="Z38" s="225" t="s">
        <v>100</v>
      </c>
      <c r="AA38" s="225" t="s">
        <v>100</v>
      </c>
      <c r="AB38" s="225" t="s">
        <v>100</v>
      </c>
      <c r="AC38" s="174" t="s">
        <v>103</v>
      </c>
      <c r="AD38" s="174" t="s">
        <v>103</v>
      </c>
      <c r="AE38" s="174" t="s">
        <v>103</v>
      </c>
      <c r="AF38" s="174" t="s">
        <v>103</v>
      </c>
      <c r="AG38" s="174" t="s">
        <v>103</v>
      </c>
      <c r="AH38" s="225">
        <v>0</v>
      </c>
      <c r="AI38" s="225">
        <v>0</v>
      </c>
      <c r="AJ38" s="225">
        <v>0</v>
      </c>
      <c r="AK38" s="225">
        <v>0</v>
      </c>
      <c r="AL38" s="225">
        <v>0</v>
      </c>
      <c r="AM38" s="225">
        <v>0</v>
      </c>
      <c r="AN38" s="225">
        <v>0</v>
      </c>
      <c r="AO38" s="225">
        <v>0</v>
      </c>
      <c r="AP38" s="225">
        <v>0</v>
      </c>
      <c r="AQ38" s="225">
        <v>0</v>
      </c>
      <c r="AR38" s="225">
        <v>0</v>
      </c>
      <c r="AS38" s="225">
        <v>0</v>
      </c>
      <c r="AT38" s="225">
        <v>0</v>
      </c>
      <c r="AU38" s="225">
        <v>0</v>
      </c>
      <c r="AV38" s="225">
        <v>0</v>
      </c>
      <c r="AW38" s="225">
        <v>0</v>
      </c>
      <c r="AX38" s="225">
        <v>0</v>
      </c>
      <c r="AY38" s="225">
        <v>0</v>
      </c>
      <c r="AZ38" s="103" t="s">
        <v>121</v>
      </c>
      <c r="BA38" s="103" t="s">
        <v>121</v>
      </c>
      <c r="BB38" s="103" t="s">
        <v>121</v>
      </c>
      <c r="BC38" s="226" t="s">
        <v>100</v>
      </c>
      <c r="BD38" s="43" t="s">
        <v>103</v>
      </c>
      <c r="BE38" s="43" t="s">
        <v>101</v>
      </c>
      <c r="BF38" s="43" t="s">
        <v>101</v>
      </c>
      <c r="BG38" s="43" t="s">
        <v>101</v>
      </c>
      <c r="BH38" s="43" t="s">
        <v>103</v>
      </c>
      <c r="BI38" s="43" t="s">
        <v>101</v>
      </c>
      <c r="BJ38" s="235" t="s">
        <v>101</v>
      </c>
      <c r="BK38" s="44">
        <v>1</v>
      </c>
      <c r="BL38" s="44">
        <v>240000</v>
      </c>
      <c r="BM38" s="44" t="s">
        <v>683</v>
      </c>
      <c r="BN38" s="44"/>
      <c r="BO38" s="44"/>
      <c r="BP38" s="245" t="s">
        <v>742</v>
      </c>
      <c r="BQ38" s="244" t="s">
        <v>856</v>
      </c>
      <c r="BR38" s="245" t="s">
        <v>101</v>
      </c>
      <c r="BS38" s="103" t="s">
        <v>641</v>
      </c>
      <c r="BT38" s="312">
        <v>0</v>
      </c>
      <c r="BU38" s="312">
        <v>0</v>
      </c>
      <c r="BV38" s="312">
        <v>0</v>
      </c>
      <c r="BW38" s="44">
        <v>0</v>
      </c>
      <c r="BX38" s="45" t="s">
        <v>101</v>
      </c>
      <c r="BY38" s="435" t="s">
        <v>101</v>
      </c>
      <c r="BZ38" s="103"/>
      <c r="CA38" s="103"/>
      <c r="CB38" s="103"/>
      <c r="CC38" s="103"/>
      <c r="CD38" s="103" t="s">
        <v>1154</v>
      </c>
      <c r="CE38" s="103" t="s">
        <v>1349</v>
      </c>
      <c r="CF38" s="226" t="s">
        <v>101</v>
      </c>
      <c r="CG38" s="226" t="s">
        <v>100</v>
      </c>
      <c r="CH38" s="44"/>
      <c r="CI38" s="56" t="s">
        <v>1434</v>
      </c>
      <c r="CJ38" s="103" t="s">
        <v>1348</v>
      </c>
      <c r="CK38" s="391" t="s">
        <v>100</v>
      </c>
      <c r="CL38" s="44"/>
      <c r="CM38" s="103"/>
      <c r="CN38" s="103" t="s">
        <v>1490</v>
      </c>
      <c r="CO38" s="7"/>
      <c r="CP38" s="7"/>
    </row>
    <row r="39" spans="1:94" ht="15" hidden="1" customHeight="1" x14ac:dyDescent="0.3">
      <c r="A39" s="44" t="s">
        <v>130</v>
      </c>
      <c r="B39" s="295" t="s">
        <v>101</v>
      </c>
      <c r="C39" s="44"/>
      <c r="D39" s="44"/>
      <c r="E39" s="44" t="s">
        <v>100</v>
      </c>
      <c r="F39" s="44" t="s">
        <v>741</v>
      </c>
      <c r="G39" s="227" t="s">
        <v>147</v>
      </c>
      <c r="H39" s="228" t="s">
        <v>394</v>
      </c>
      <c r="I39" s="227" t="s">
        <v>148</v>
      </c>
      <c r="J39" s="227" t="s">
        <v>114</v>
      </c>
      <c r="K39" s="227" t="s">
        <v>448</v>
      </c>
      <c r="L39" s="227" t="s">
        <v>149</v>
      </c>
      <c r="M39" s="229" t="s">
        <v>398</v>
      </c>
      <c r="N39" s="230" t="s">
        <v>115</v>
      </c>
      <c r="O39" s="231" t="s">
        <v>449</v>
      </c>
      <c r="P39" s="230" t="s">
        <v>150</v>
      </c>
      <c r="Q39" s="103"/>
      <c r="R39" s="44"/>
      <c r="S39" s="225" t="s">
        <v>100</v>
      </c>
      <c r="T39" s="225" t="s">
        <v>100</v>
      </c>
      <c r="U39" s="225" t="s">
        <v>100</v>
      </c>
      <c r="V39" s="225" t="s">
        <v>100</v>
      </c>
      <c r="W39" s="225" t="s">
        <v>100</v>
      </c>
      <c r="X39" s="225" t="s">
        <v>100</v>
      </c>
      <c r="Y39" s="225" t="s">
        <v>100</v>
      </c>
      <c r="Z39" s="225" t="s">
        <v>100</v>
      </c>
      <c r="AA39" s="225" t="s">
        <v>100</v>
      </c>
      <c r="AB39" s="225" t="s">
        <v>100</v>
      </c>
      <c r="AC39" s="225" t="s">
        <v>100</v>
      </c>
      <c r="AD39" s="225" t="s">
        <v>100</v>
      </c>
      <c r="AE39" s="225" t="s">
        <v>100</v>
      </c>
      <c r="AF39" s="225" t="s">
        <v>100</v>
      </c>
      <c r="AG39" s="225" t="s">
        <v>100</v>
      </c>
      <c r="AH39" s="225" t="s">
        <v>100</v>
      </c>
      <c r="AI39" s="225" t="s">
        <v>100</v>
      </c>
      <c r="AJ39" s="225" t="s">
        <v>100</v>
      </c>
      <c r="AK39" s="225" t="s">
        <v>100</v>
      </c>
      <c r="AL39" s="225" t="s">
        <v>100</v>
      </c>
      <c r="AM39" s="225" t="s">
        <v>100</v>
      </c>
      <c r="AN39" s="225" t="s">
        <v>100</v>
      </c>
      <c r="AO39" s="225" t="s">
        <v>100</v>
      </c>
      <c r="AP39" s="225" t="s">
        <v>100</v>
      </c>
      <c r="AQ39" s="225" t="s">
        <v>100</v>
      </c>
      <c r="AR39" s="225" t="s">
        <v>100</v>
      </c>
      <c r="AS39" s="225" t="s">
        <v>100</v>
      </c>
      <c r="AT39" s="225" t="s">
        <v>100</v>
      </c>
      <c r="AU39" s="225" t="s">
        <v>100</v>
      </c>
      <c r="AV39" s="225" t="s">
        <v>100</v>
      </c>
      <c r="AW39" s="225" t="s">
        <v>100</v>
      </c>
      <c r="AX39" s="225" t="s">
        <v>100</v>
      </c>
      <c r="AY39" s="225" t="s">
        <v>100</v>
      </c>
      <c r="AZ39" s="225" t="s">
        <v>100</v>
      </c>
      <c r="BA39" s="225" t="s">
        <v>100</v>
      </c>
      <c r="BB39" s="225" t="s">
        <v>100</v>
      </c>
      <c r="BC39" s="226" t="s">
        <v>101</v>
      </c>
      <c r="BD39" s="44"/>
      <c r="BE39" s="44"/>
      <c r="BF39" s="44"/>
      <c r="BG39" s="44"/>
      <c r="BH39" s="44"/>
      <c r="BI39" s="44"/>
      <c r="BJ39" s="245"/>
      <c r="BK39" s="44"/>
      <c r="BL39" s="44"/>
      <c r="BM39" s="44"/>
      <c r="BN39" s="44"/>
      <c r="BO39" s="44"/>
      <c r="BP39" s="245" t="s">
        <v>742</v>
      </c>
      <c r="BQ39" s="203" t="s">
        <v>783</v>
      </c>
      <c r="BR39" s="245"/>
      <c r="BS39" s="103"/>
      <c r="BT39" s="44"/>
      <c r="BU39" s="44"/>
      <c r="BV39" s="44"/>
      <c r="BW39" s="44"/>
      <c r="BX39" s="44"/>
      <c r="BY39" s="44"/>
      <c r="BZ39" s="103"/>
      <c r="CA39" s="103"/>
      <c r="CB39" s="103"/>
      <c r="CC39" s="103"/>
      <c r="CD39" s="103"/>
      <c r="CE39" s="103"/>
      <c r="CF39" s="44"/>
      <c r="CG39" s="226"/>
      <c r="CH39" s="44"/>
      <c r="CI39" s="376"/>
      <c r="CJ39" s="103"/>
      <c r="CK39" s="391" t="s">
        <v>101</v>
      </c>
      <c r="CL39" s="44"/>
      <c r="CM39" s="103"/>
      <c r="CN39" s="103"/>
      <c r="CO39" s="7"/>
      <c r="CP39" s="7"/>
    </row>
    <row r="40" spans="1:94" ht="15" hidden="1" customHeight="1" x14ac:dyDescent="0.3">
      <c r="A40" s="44" t="s">
        <v>130</v>
      </c>
      <c r="B40" s="295" t="s">
        <v>101</v>
      </c>
      <c r="C40" s="44"/>
      <c r="D40" s="44"/>
      <c r="E40" s="44" t="s">
        <v>100</v>
      </c>
      <c r="F40" s="44" t="s">
        <v>741</v>
      </c>
      <c r="G40" s="227" t="s">
        <v>147</v>
      </c>
      <c r="H40" s="228" t="s">
        <v>394</v>
      </c>
      <c r="I40" s="227" t="s">
        <v>148</v>
      </c>
      <c r="J40" s="227" t="s">
        <v>115</v>
      </c>
      <c r="K40" s="227" t="s">
        <v>449</v>
      </c>
      <c r="L40" s="227" t="s">
        <v>150</v>
      </c>
      <c r="M40" s="229" t="s">
        <v>398</v>
      </c>
      <c r="N40" s="230" t="s">
        <v>114</v>
      </c>
      <c r="O40" s="231" t="s">
        <v>448</v>
      </c>
      <c r="P40" s="230" t="s">
        <v>149</v>
      </c>
      <c r="Q40" s="103"/>
      <c r="R40" s="44"/>
      <c r="S40" s="225" t="s">
        <v>100</v>
      </c>
      <c r="T40" s="225" t="s">
        <v>100</v>
      </c>
      <c r="U40" s="225" t="s">
        <v>100</v>
      </c>
      <c r="V40" s="225" t="s">
        <v>100</v>
      </c>
      <c r="W40" s="225" t="s">
        <v>100</v>
      </c>
      <c r="X40" s="225" t="s">
        <v>100</v>
      </c>
      <c r="Y40" s="225" t="s">
        <v>100</v>
      </c>
      <c r="Z40" s="225" t="s">
        <v>100</v>
      </c>
      <c r="AA40" s="225" t="s">
        <v>100</v>
      </c>
      <c r="AB40" s="225" t="s">
        <v>100</v>
      </c>
      <c r="AC40" s="225" t="s">
        <v>100</v>
      </c>
      <c r="AD40" s="225" t="s">
        <v>100</v>
      </c>
      <c r="AE40" s="225" t="s">
        <v>100</v>
      </c>
      <c r="AF40" s="225" t="s">
        <v>100</v>
      </c>
      <c r="AG40" s="225" t="s">
        <v>100</v>
      </c>
      <c r="AH40" s="225" t="s">
        <v>100</v>
      </c>
      <c r="AI40" s="225" t="s">
        <v>100</v>
      </c>
      <c r="AJ40" s="225" t="s">
        <v>100</v>
      </c>
      <c r="AK40" s="225" t="s">
        <v>100</v>
      </c>
      <c r="AL40" s="225" t="s">
        <v>100</v>
      </c>
      <c r="AM40" s="225" t="s">
        <v>100</v>
      </c>
      <c r="AN40" s="225" t="s">
        <v>100</v>
      </c>
      <c r="AO40" s="225" t="s">
        <v>100</v>
      </c>
      <c r="AP40" s="225" t="s">
        <v>100</v>
      </c>
      <c r="AQ40" s="225" t="s">
        <v>100</v>
      </c>
      <c r="AR40" s="225" t="s">
        <v>100</v>
      </c>
      <c r="AS40" s="225" t="s">
        <v>100</v>
      </c>
      <c r="AT40" s="225" t="s">
        <v>100</v>
      </c>
      <c r="AU40" s="225" t="s">
        <v>100</v>
      </c>
      <c r="AV40" s="225" t="s">
        <v>100</v>
      </c>
      <c r="AW40" s="225" t="s">
        <v>100</v>
      </c>
      <c r="AX40" s="225" t="s">
        <v>100</v>
      </c>
      <c r="AY40" s="225" t="s">
        <v>100</v>
      </c>
      <c r="AZ40" s="225" t="s">
        <v>100</v>
      </c>
      <c r="BA40" s="225" t="s">
        <v>100</v>
      </c>
      <c r="BB40" s="225" t="s">
        <v>100</v>
      </c>
      <c r="BC40" s="226" t="s">
        <v>100</v>
      </c>
      <c r="BD40" s="44"/>
      <c r="BE40" s="44"/>
      <c r="BF40" s="44"/>
      <c r="BG40" s="44"/>
      <c r="BH40" s="44"/>
      <c r="BI40" s="44"/>
      <c r="BJ40" s="245"/>
      <c r="BK40" s="44"/>
      <c r="BL40" s="44"/>
      <c r="BM40" s="44"/>
      <c r="BN40" s="44"/>
      <c r="BO40" s="44"/>
      <c r="BP40" s="245" t="s">
        <v>742</v>
      </c>
      <c r="BQ40" s="203" t="s">
        <v>783</v>
      </c>
      <c r="BR40" s="245"/>
      <c r="BS40" s="103"/>
      <c r="BT40" s="44"/>
      <c r="BU40" s="44"/>
      <c r="BV40" s="44"/>
      <c r="BW40" s="44"/>
      <c r="BX40" s="44"/>
      <c r="BY40" s="44"/>
      <c r="BZ40" s="103"/>
      <c r="CA40" s="103"/>
      <c r="CB40" s="103" t="s">
        <v>101</v>
      </c>
      <c r="CC40" s="103"/>
      <c r="CD40" s="103"/>
      <c r="CE40" s="391" t="s">
        <v>101</v>
      </c>
      <c r="CF40" s="44"/>
      <c r="CG40" s="226"/>
      <c r="CH40" s="44"/>
      <c r="CI40" s="378" t="s">
        <v>1500</v>
      </c>
      <c r="CJ40" s="399" t="s">
        <v>1499</v>
      </c>
      <c r="CK40" s="391" t="str">
        <f>Table9[[#This Row],[Congested?]]</f>
        <v>no</v>
      </c>
      <c r="CL40" s="44"/>
      <c r="CM40" s="103"/>
      <c r="CN40" s="103"/>
      <c r="CO40" s="7"/>
      <c r="CP40" s="7"/>
    </row>
    <row r="41" spans="1:94" ht="49.95" hidden="1" customHeight="1" x14ac:dyDescent="0.3">
      <c r="A41" s="44" t="s">
        <v>323</v>
      </c>
      <c r="B41" s="44"/>
      <c r="C41" s="44"/>
      <c r="D41" s="44"/>
      <c r="E41" s="44" t="s">
        <v>101</v>
      </c>
      <c r="F41" s="44" t="s">
        <v>606</v>
      </c>
      <c r="G41" s="227" t="s">
        <v>281</v>
      </c>
      <c r="H41" s="228" t="s">
        <v>394</v>
      </c>
      <c r="I41" s="227" t="s">
        <v>450</v>
      </c>
      <c r="J41" s="227" t="s">
        <v>292</v>
      </c>
      <c r="K41" s="227" t="s">
        <v>399</v>
      </c>
      <c r="L41" s="227" t="s">
        <v>143</v>
      </c>
      <c r="M41" s="229" t="s">
        <v>398</v>
      </c>
      <c r="N41" s="230" t="s">
        <v>284</v>
      </c>
      <c r="O41" s="231" t="s">
        <v>451</v>
      </c>
      <c r="P41" s="230" t="s">
        <v>303</v>
      </c>
      <c r="Q41" s="56" t="s">
        <v>319</v>
      </c>
      <c r="R41" s="49"/>
      <c r="S41" s="225">
        <v>0</v>
      </c>
      <c r="T41" s="225">
        <v>0</v>
      </c>
      <c r="U41" s="225">
        <v>0</v>
      </c>
      <c r="V41" s="225">
        <v>0</v>
      </c>
      <c r="W41" s="225">
        <v>0</v>
      </c>
      <c r="X41" s="225">
        <v>0</v>
      </c>
      <c r="Y41" s="225">
        <v>0</v>
      </c>
      <c r="Z41" s="225">
        <v>0</v>
      </c>
      <c r="AA41" s="225">
        <v>0</v>
      </c>
      <c r="AB41" s="225">
        <v>0</v>
      </c>
      <c r="AC41" s="225">
        <v>0</v>
      </c>
      <c r="AD41" s="225">
        <v>0</v>
      </c>
      <c r="AE41" s="225">
        <v>0</v>
      </c>
      <c r="AF41" s="225">
        <v>0</v>
      </c>
      <c r="AG41" s="225">
        <v>0</v>
      </c>
      <c r="AH41" s="225">
        <v>0</v>
      </c>
      <c r="AI41" s="225">
        <v>0</v>
      </c>
      <c r="AJ41" s="225">
        <v>0</v>
      </c>
      <c r="AK41" s="225">
        <v>0</v>
      </c>
      <c r="AL41" s="225">
        <v>0</v>
      </c>
      <c r="AM41" s="225">
        <v>0</v>
      </c>
      <c r="AN41" s="225">
        <v>0</v>
      </c>
      <c r="AO41" s="225">
        <v>0</v>
      </c>
      <c r="AP41" s="225">
        <v>0</v>
      </c>
      <c r="AQ41" s="225">
        <v>0</v>
      </c>
      <c r="AR41" s="225">
        <v>0</v>
      </c>
      <c r="AS41" s="225">
        <v>0</v>
      </c>
      <c r="AT41" s="225">
        <v>0</v>
      </c>
      <c r="AU41" s="225">
        <v>0</v>
      </c>
      <c r="AV41" s="225">
        <v>0</v>
      </c>
      <c r="AW41" s="225">
        <v>0</v>
      </c>
      <c r="AX41" s="225">
        <v>0</v>
      </c>
      <c r="AY41" s="225">
        <v>0</v>
      </c>
      <c r="AZ41" s="225">
        <v>0</v>
      </c>
      <c r="BA41" s="225">
        <v>0</v>
      </c>
      <c r="BB41" s="225">
        <v>0</v>
      </c>
      <c r="BC41" s="236" t="s">
        <v>101</v>
      </c>
      <c r="BD41" s="44"/>
      <c r="BE41" s="44"/>
      <c r="BF41" s="44"/>
      <c r="BG41" s="44"/>
      <c r="BH41" s="44"/>
      <c r="BI41" s="44"/>
      <c r="BJ41" s="245"/>
      <c r="BK41" s="44"/>
      <c r="BL41" s="44"/>
      <c r="BM41" s="44"/>
      <c r="BN41" s="44"/>
      <c r="BO41" s="44"/>
      <c r="BP41" s="245">
        <v>0</v>
      </c>
      <c r="BQ41" s="44"/>
      <c r="BR41" s="245">
        <v>1</v>
      </c>
      <c r="BS41" s="103"/>
      <c r="BT41" s="44"/>
      <c r="BU41" s="44"/>
      <c r="BV41" s="44"/>
      <c r="BW41" s="44"/>
      <c r="BX41" s="44"/>
      <c r="BY41" s="44"/>
      <c r="BZ41" s="103"/>
      <c r="CA41" s="103"/>
      <c r="CB41" s="103"/>
      <c r="CC41" s="103"/>
      <c r="CD41" s="103"/>
      <c r="CE41" s="103"/>
      <c r="CF41" s="44"/>
      <c r="CG41" s="226"/>
      <c r="CH41" s="44"/>
      <c r="CI41" s="376"/>
      <c r="CJ41" s="103"/>
      <c r="CK41" s="391"/>
      <c r="CL41" s="44"/>
      <c r="CM41" s="103"/>
      <c r="CN41" s="103"/>
      <c r="CO41" s="7"/>
      <c r="CP41" s="7"/>
    </row>
    <row r="42" spans="1:94" ht="15" hidden="1" customHeight="1" x14ac:dyDescent="0.3">
      <c r="A42" s="44" t="s">
        <v>130</v>
      </c>
      <c r="B42" s="295" t="s">
        <v>101</v>
      </c>
      <c r="C42" s="44"/>
      <c r="D42" s="44"/>
      <c r="E42" s="44" t="s">
        <v>100</v>
      </c>
      <c r="F42" s="44" t="s">
        <v>606</v>
      </c>
      <c r="G42" s="227" t="s">
        <v>452</v>
      </c>
      <c r="H42" s="228" t="s">
        <v>394</v>
      </c>
      <c r="I42" s="227" t="s">
        <v>453</v>
      </c>
      <c r="J42" s="227" t="s">
        <v>300</v>
      </c>
      <c r="K42" s="227" t="s">
        <v>454</v>
      </c>
      <c r="L42" s="227" t="s">
        <v>455</v>
      </c>
      <c r="M42" s="229" t="s">
        <v>398</v>
      </c>
      <c r="N42" s="230" t="s">
        <v>456</v>
      </c>
      <c r="O42" s="231" t="s">
        <v>457</v>
      </c>
      <c r="P42" s="230" t="s">
        <v>458</v>
      </c>
      <c r="Q42" s="103"/>
      <c r="R42" s="44"/>
      <c r="S42" s="225" t="s">
        <v>100</v>
      </c>
      <c r="T42" s="225" t="s">
        <v>100</v>
      </c>
      <c r="U42" s="225" t="s">
        <v>100</v>
      </c>
      <c r="V42" s="225" t="s">
        <v>100</v>
      </c>
      <c r="W42" s="225" t="s">
        <v>100</v>
      </c>
      <c r="X42" s="225" t="s">
        <v>100</v>
      </c>
      <c r="Y42" s="225" t="s">
        <v>100</v>
      </c>
      <c r="Z42" s="225" t="s">
        <v>100</v>
      </c>
      <c r="AA42" s="225" t="s">
        <v>100</v>
      </c>
      <c r="AB42" s="225" t="s">
        <v>100</v>
      </c>
      <c r="AC42" s="225" t="s">
        <v>100</v>
      </c>
      <c r="AD42" s="225" t="s">
        <v>100</v>
      </c>
      <c r="AE42" s="225" t="s">
        <v>100</v>
      </c>
      <c r="AF42" s="225" t="s">
        <v>100</v>
      </c>
      <c r="AG42" s="225" t="s">
        <v>100</v>
      </c>
      <c r="AH42" s="225" t="s">
        <v>100</v>
      </c>
      <c r="AI42" s="225" t="s">
        <v>100</v>
      </c>
      <c r="AJ42" s="225" t="s">
        <v>100</v>
      </c>
      <c r="AK42" s="225" t="s">
        <v>100</v>
      </c>
      <c r="AL42" s="225" t="s">
        <v>100</v>
      </c>
      <c r="AM42" s="225" t="s">
        <v>100</v>
      </c>
      <c r="AN42" s="225" t="s">
        <v>100</v>
      </c>
      <c r="AO42" s="225" t="s">
        <v>100</v>
      </c>
      <c r="AP42" s="225" t="s">
        <v>100</v>
      </c>
      <c r="AQ42" s="225" t="s">
        <v>100</v>
      </c>
      <c r="AR42" s="225" t="s">
        <v>100</v>
      </c>
      <c r="AS42" s="225" t="s">
        <v>100</v>
      </c>
      <c r="AT42" s="225" t="s">
        <v>100</v>
      </c>
      <c r="AU42" s="225" t="s">
        <v>100</v>
      </c>
      <c r="AV42" s="225" t="s">
        <v>100</v>
      </c>
      <c r="AW42" s="225" t="s">
        <v>100</v>
      </c>
      <c r="AX42" s="225" t="s">
        <v>100</v>
      </c>
      <c r="AY42" s="225" t="s">
        <v>100</v>
      </c>
      <c r="AZ42" s="225" t="s">
        <v>100</v>
      </c>
      <c r="BA42" s="225" t="s">
        <v>100</v>
      </c>
      <c r="BB42" s="225" t="s">
        <v>100</v>
      </c>
      <c r="BC42" s="226" t="s">
        <v>100</v>
      </c>
      <c r="BD42" s="43" t="s">
        <v>101</v>
      </c>
      <c r="BE42" s="43" t="s">
        <v>101</v>
      </c>
      <c r="BF42" s="43" t="s">
        <v>101</v>
      </c>
      <c r="BG42" s="43" t="s">
        <v>101</v>
      </c>
      <c r="BH42" s="43" t="s">
        <v>101</v>
      </c>
      <c r="BI42" s="43" t="s">
        <v>101</v>
      </c>
      <c r="BJ42" s="235" t="s">
        <v>101</v>
      </c>
      <c r="BK42" s="44"/>
      <c r="BL42" s="44"/>
      <c r="BM42" s="44"/>
      <c r="BN42" s="44"/>
      <c r="BO42" s="44"/>
      <c r="BP42" s="245" t="s">
        <v>742</v>
      </c>
      <c r="BQ42" s="203" t="s">
        <v>783</v>
      </c>
      <c r="BR42" s="245">
        <v>4</v>
      </c>
      <c r="BS42" s="103"/>
      <c r="BT42" s="44"/>
      <c r="BU42" s="44"/>
      <c r="BV42" s="44"/>
      <c r="BW42" s="44"/>
      <c r="BX42" s="44"/>
      <c r="BY42" s="44"/>
      <c r="BZ42" s="103"/>
      <c r="CA42" s="103"/>
      <c r="CB42" s="103"/>
      <c r="CC42" s="103"/>
      <c r="CD42" s="103"/>
      <c r="CE42" s="103"/>
      <c r="CF42" s="44"/>
      <c r="CG42" s="226"/>
      <c r="CH42" s="44"/>
      <c r="CI42" s="376"/>
      <c r="CJ42" s="103"/>
      <c r="CK42" s="391" t="s">
        <v>101</v>
      </c>
      <c r="CL42" s="44"/>
      <c r="CM42" s="103"/>
      <c r="CN42" s="103"/>
      <c r="CO42" s="7"/>
      <c r="CP42" s="7"/>
    </row>
    <row r="43" spans="1:94" ht="24" hidden="1" customHeight="1" x14ac:dyDescent="0.3">
      <c r="A43" s="44" t="s">
        <v>130</v>
      </c>
      <c r="B43" s="295" t="s">
        <v>101</v>
      </c>
      <c r="C43" s="44"/>
      <c r="D43" s="44"/>
      <c r="E43" s="44" t="s">
        <v>100</v>
      </c>
      <c r="F43" s="44" t="s">
        <v>741</v>
      </c>
      <c r="G43" s="227" t="s">
        <v>459</v>
      </c>
      <c r="H43" s="228" t="s">
        <v>394</v>
      </c>
      <c r="I43" s="227" t="s">
        <v>460</v>
      </c>
      <c r="J43" s="227" t="s">
        <v>114</v>
      </c>
      <c r="K43" s="227" t="s">
        <v>448</v>
      </c>
      <c r="L43" s="227" t="s">
        <v>149</v>
      </c>
      <c r="M43" s="229" t="s">
        <v>398</v>
      </c>
      <c r="N43" s="230" t="s">
        <v>295</v>
      </c>
      <c r="O43" s="231" t="s">
        <v>461</v>
      </c>
      <c r="P43" s="230" t="s">
        <v>339</v>
      </c>
      <c r="Q43" s="103"/>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245"/>
      <c r="BK43" s="44"/>
      <c r="BL43" s="44"/>
      <c r="BM43" s="44"/>
      <c r="BN43" s="44"/>
      <c r="BO43" s="44"/>
      <c r="BP43" s="245" t="s">
        <v>742</v>
      </c>
      <c r="BQ43" s="203"/>
      <c r="BR43" s="245"/>
      <c r="BS43" s="103"/>
      <c r="BT43" s="44"/>
      <c r="BU43" s="44"/>
      <c r="BV43" s="44"/>
      <c r="BW43" s="44"/>
      <c r="BX43" s="44"/>
      <c r="BY43" s="44"/>
      <c r="BZ43" s="103"/>
      <c r="CA43" s="103"/>
      <c r="CB43" s="103"/>
      <c r="CC43" s="103"/>
      <c r="CD43" s="103"/>
      <c r="CE43" s="103"/>
      <c r="CF43" s="44"/>
      <c r="CG43" s="226"/>
      <c r="CH43" s="44"/>
      <c r="CI43" s="376"/>
      <c r="CJ43" s="103"/>
      <c r="CK43" s="391" t="s">
        <v>101</v>
      </c>
      <c r="CL43" s="44"/>
      <c r="CM43" s="103"/>
      <c r="CN43" s="103"/>
      <c r="CO43" s="7"/>
      <c r="CP43" s="7"/>
    </row>
    <row r="44" spans="1:94" ht="49.95" customHeight="1" x14ac:dyDescent="0.3">
      <c r="A44" s="44" t="s">
        <v>130</v>
      </c>
      <c r="B44" s="243" t="s">
        <v>100</v>
      </c>
      <c r="C44" s="44" t="s">
        <v>907</v>
      </c>
      <c r="D44" s="44"/>
      <c r="E44" s="44" t="s">
        <v>100</v>
      </c>
      <c r="F44" s="44" t="s">
        <v>606</v>
      </c>
      <c r="G44" s="227" t="s">
        <v>282</v>
      </c>
      <c r="H44" s="228" t="s">
        <v>394</v>
      </c>
      <c r="I44" s="227" t="s">
        <v>462</v>
      </c>
      <c r="J44" s="227" t="s">
        <v>291</v>
      </c>
      <c r="K44" s="227" t="s">
        <v>439</v>
      </c>
      <c r="L44" s="227" t="s">
        <v>143</v>
      </c>
      <c r="M44" s="229" t="s">
        <v>398</v>
      </c>
      <c r="N44" s="230" t="s">
        <v>300</v>
      </c>
      <c r="O44" s="231" t="s">
        <v>454</v>
      </c>
      <c r="P44" s="230" t="s">
        <v>455</v>
      </c>
      <c r="Q44" s="103"/>
      <c r="R44" s="44"/>
      <c r="S44" s="225">
        <v>0</v>
      </c>
      <c r="T44" s="225">
        <v>0</v>
      </c>
      <c r="U44" s="225">
        <v>0</v>
      </c>
      <c r="V44" s="225">
        <v>0</v>
      </c>
      <c r="W44" s="225">
        <v>0</v>
      </c>
      <c r="X44" s="225">
        <v>0</v>
      </c>
      <c r="Y44" s="225">
        <v>0</v>
      </c>
      <c r="Z44" s="225">
        <v>0</v>
      </c>
      <c r="AA44" s="174" t="s">
        <v>103</v>
      </c>
      <c r="AB44" s="225" t="s">
        <v>100</v>
      </c>
      <c r="AC44" s="225" t="s">
        <v>100</v>
      </c>
      <c r="AD44" s="225" t="s">
        <v>100</v>
      </c>
      <c r="AE44" s="225">
        <v>0</v>
      </c>
      <c r="AF44" s="225">
        <v>0</v>
      </c>
      <c r="AG44" s="225">
        <v>0</v>
      </c>
      <c r="AH44" s="225">
        <v>0</v>
      </c>
      <c r="AI44" s="225">
        <v>0</v>
      </c>
      <c r="AJ44" s="225">
        <v>0</v>
      </c>
      <c r="AK44" s="225">
        <v>0</v>
      </c>
      <c r="AL44" s="225">
        <v>0</v>
      </c>
      <c r="AM44" s="225">
        <v>0</v>
      </c>
      <c r="AN44" s="225">
        <v>0</v>
      </c>
      <c r="AO44" s="225">
        <v>0</v>
      </c>
      <c r="AP44" s="225">
        <v>0</v>
      </c>
      <c r="AQ44" s="225">
        <v>0</v>
      </c>
      <c r="AR44" s="225">
        <v>0</v>
      </c>
      <c r="AS44" s="225">
        <v>0</v>
      </c>
      <c r="AT44" s="225">
        <v>0</v>
      </c>
      <c r="AU44" s="225">
        <v>0</v>
      </c>
      <c r="AV44" s="225">
        <v>0</v>
      </c>
      <c r="AW44" s="225">
        <v>0</v>
      </c>
      <c r="AX44" s="225">
        <v>0</v>
      </c>
      <c r="AY44" s="225">
        <v>0</v>
      </c>
      <c r="AZ44" s="225">
        <v>0</v>
      </c>
      <c r="BA44" s="225">
        <v>0</v>
      </c>
      <c r="BB44" s="225">
        <v>0</v>
      </c>
      <c r="BC44" s="226" t="s">
        <v>100</v>
      </c>
      <c r="BD44" s="226" t="s">
        <v>100</v>
      </c>
      <c r="BE44" s="226" t="s">
        <v>100</v>
      </c>
      <c r="BF44" s="226" t="s">
        <v>100</v>
      </c>
      <c r="BG44" s="226" t="s">
        <v>100</v>
      </c>
      <c r="BH44" s="43" t="s">
        <v>103</v>
      </c>
      <c r="BI44" s="43" t="s">
        <v>101</v>
      </c>
      <c r="BJ44" s="235" t="s">
        <v>101</v>
      </c>
      <c r="BK44" s="44"/>
      <c r="BL44" s="44"/>
      <c r="BM44" s="44"/>
      <c r="BN44" s="44"/>
      <c r="BO44" s="44"/>
      <c r="BP44" s="245">
        <v>2</v>
      </c>
      <c r="BQ44" s="103" t="s">
        <v>975</v>
      </c>
      <c r="BR44" s="245">
        <v>2</v>
      </c>
      <c r="BS44" s="103"/>
      <c r="BT44" s="312">
        <v>0</v>
      </c>
      <c r="BU44" s="312">
        <v>3986611.8136986303</v>
      </c>
      <c r="BV44" s="312">
        <v>0</v>
      </c>
      <c r="BW44" s="44">
        <v>0</v>
      </c>
      <c r="BX44" s="45" t="s">
        <v>100</v>
      </c>
      <c r="BY44" s="44" t="s">
        <v>1726</v>
      </c>
      <c r="BZ44" s="103"/>
      <c r="CA44" s="71" t="s">
        <v>1584</v>
      </c>
      <c r="CB44" s="42" t="s">
        <v>1373</v>
      </c>
      <c r="CC44" s="42" t="s">
        <v>1374</v>
      </c>
      <c r="CD44" s="373" t="s">
        <v>1375</v>
      </c>
      <c r="CE44" s="103"/>
      <c r="CF44" s="226" t="s">
        <v>100</v>
      </c>
      <c r="CG44" s="226" t="s">
        <v>101</v>
      </c>
      <c r="CH44" s="44" t="s">
        <v>100</v>
      </c>
      <c r="CI44" s="56" t="s">
        <v>1548</v>
      </c>
      <c r="CJ44" s="391" t="s">
        <v>1536</v>
      </c>
      <c r="CK44" s="391" t="s">
        <v>100</v>
      </c>
      <c r="CL44" s="44"/>
      <c r="CM44" s="103"/>
      <c r="CN44" s="103" t="s">
        <v>1490</v>
      </c>
      <c r="CO44" s="7"/>
      <c r="CP44" s="7"/>
    </row>
    <row r="45" spans="1:94" ht="49.95" hidden="1" customHeight="1" x14ac:dyDescent="0.3">
      <c r="A45" s="44" t="s">
        <v>323</v>
      </c>
      <c r="B45" s="44"/>
      <c r="C45" s="44"/>
      <c r="D45" s="44"/>
      <c r="E45" s="44" t="s">
        <v>101</v>
      </c>
      <c r="F45" s="44" t="s">
        <v>606</v>
      </c>
      <c r="G45" s="227" t="s">
        <v>282</v>
      </c>
      <c r="H45" s="228" t="s">
        <v>394</v>
      </c>
      <c r="I45" s="227" t="s">
        <v>463</v>
      </c>
      <c r="J45" s="227" t="s">
        <v>292</v>
      </c>
      <c r="K45" s="227" t="s">
        <v>399</v>
      </c>
      <c r="L45" s="227" t="s">
        <v>143</v>
      </c>
      <c r="M45" s="229" t="s">
        <v>398</v>
      </c>
      <c r="N45" s="230" t="s">
        <v>300</v>
      </c>
      <c r="O45" s="231" t="s">
        <v>454</v>
      </c>
      <c r="P45" s="230" t="s">
        <v>455</v>
      </c>
      <c r="Q45" s="56" t="s">
        <v>319</v>
      </c>
      <c r="R45" s="49"/>
      <c r="S45" s="225">
        <v>0</v>
      </c>
      <c r="T45" s="225">
        <v>0</v>
      </c>
      <c r="U45" s="225">
        <v>0</v>
      </c>
      <c r="V45" s="225">
        <v>0</v>
      </c>
      <c r="W45" s="225">
        <v>0</v>
      </c>
      <c r="X45" s="225">
        <v>0</v>
      </c>
      <c r="Y45" s="225">
        <v>0</v>
      </c>
      <c r="Z45" s="225">
        <v>0</v>
      </c>
      <c r="AA45" s="225">
        <v>0</v>
      </c>
      <c r="AB45" s="225">
        <v>0</v>
      </c>
      <c r="AC45" s="225">
        <v>0</v>
      </c>
      <c r="AD45" s="225">
        <v>0</v>
      </c>
      <c r="AE45" s="225">
        <v>0</v>
      </c>
      <c r="AF45" s="225">
        <v>0</v>
      </c>
      <c r="AG45" s="225">
        <v>0</v>
      </c>
      <c r="AH45" s="225">
        <v>0</v>
      </c>
      <c r="AI45" s="225">
        <v>0</v>
      </c>
      <c r="AJ45" s="225">
        <v>0</v>
      </c>
      <c r="AK45" s="225">
        <v>0</v>
      </c>
      <c r="AL45" s="225">
        <v>0</v>
      </c>
      <c r="AM45" s="225">
        <v>0</v>
      </c>
      <c r="AN45" s="225">
        <v>0</v>
      </c>
      <c r="AO45" s="225">
        <v>0</v>
      </c>
      <c r="AP45" s="225">
        <v>0</v>
      </c>
      <c r="AQ45" s="225">
        <v>0</v>
      </c>
      <c r="AR45" s="225">
        <v>0</v>
      </c>
      <c r="AS45" s="225">
        <v>0</v>
      </c>
      <c r="AT45" s="225">
        <v>0</v>
      </c>
      <c r="AU45" s="225">
        <v>0</v>
      </c>
      <c r="AV45" s="225">
        <v>0</v>
      </c>
      <c r="AW45" s="225">
        <v>0</v>
      </c>
      <c r="AX45" s="225">
        <v>0</v>
      </c>
      <c r="AY45" s="225">
        <v>0</v>
      </c>
      <c r="AZ45" s="225">
        <v>0</v>
      </c>
      <c r="BA45" s="225">
        <v>0</v>
      </c>
      <c r="BB45" s="225">
        <v>0</v>
      </c>
      <c r="BC45" s="226" t="s">
        <v>100</v>
      </c>
      <c r="BD45" s="43" t="s">
        <v>103</v>
      </c>
      <c r="BE45" s="43" t="s">
        <v>103</v>
      </c>
      <c r="BF45" s="43" t="s">
        <v>103</v>
      </c>
      <c r="BG45" s="43" t="s">
        <v>101</v>
      </c>
      <c r="BH45" s="43" t="s">
        <v>101</v>
      </c>
      <c r="BI45" s="43" t="s">
        <v>101</v>
      </c>
      <c r="BJ45" s="235" t="s">
        <v>101</v>
      </c>
      <c r="BK45" s="44"/>
      <c r="BL45" s="44"/>
      <c r="BM45" s="44"/>
      <c r="BN45" s="44"/>
      <c r="BO45" s="44"/>
      <c r="BP45" s="245">
        <v>0</v>
      </c>
      <c r="BQ45" s="44"/>
      <c r="BR45" s="245">
        <v>1</v>
      </c>
      <c r="BS45" s="103"/>
      <c r="BT45" s="44"/>
      <c r="BU45" s="44"/>
      <c r="BV45" s="44"/>
      <c r="BW45" s="44"/>
      <c r="BX45" s="44"/>
      <c r="BY45" s="44"/>
      <c r="BZ45" s="103"/>
      <c r="CA45" s="103"/>
      <c r="CB45" s="103"/>
      <c r="CC45" s="103"/>
      <c r="CD45" s="103"/>
      <c r="CE45" s="103"/>
      <c r="CF45" s="226"/>
      <c r="CG45" s="226"/>
      <c r="CH45" s="44"/>
      <c r="CI45" s="376"/>
      <c r="CJ45" s="103"/>
      <c r="CK45" s="391"/>
      <c r="CL45" s="44"/>
      <c r="CM45" s="103"/>
      <c r="CN45" s="103"/>
      <c r="CO45" s="7"/>
      <c r="CP45" s="7"/>
    </row>
    <row r="46" spans="1:94" ht="49.95" hidden="1" customHeight="1" x14ac:dyDescent="0.3">
      <c r="A46" s="44" t="s">
        <v>130</v>
      </c>
      <c r="B46" s="309" t="s">
        <v>1149</v>
      </c>
      <c r="C46" s="44" t="s">
        <v>868</v>
      </c>
      <c r="D46" s="44"/>
      <c r="E46" s="44" t="s">
        <v>100</v>
      </c>
      <c r="F46" s="44" t="s">
        <v>606</v>
      </c>
      <c r="G46" s="227" t="s">
        <v>282</v>
      </c>
      <c r="H46" s="228" t="s">
        <v>394</v>
      </c>
      <c r="I46" s="227" t="s">
        <v>462</v>
      </c>
      <c r="J46" s="227" t="s">
        <v>300</v>
      </c>
      <c r="K46" s="227" t="s">
        <v>454</v>
      </c>
      <c r="L46" s="227" t="s">
        <v>455</v>
      </c>
      <c r="M46" s="229" t="s">
        <v>398</v>
      </c>
      <c r="N46" s="230" t="s">
        <v>291</v>
      </c>
      <c r="O46" s="231" t="s">
        <v>439</v>
      </c>
      <c r="P46" s="230" t="s">
        <v>143</v>
      </c>
      <c r="Q46" s="56" t="s">
        <v>1146</v>
      </c>
      <c r="R46" s="44"/>
      <c r="S46" s="174" t="s">
        <v>103</v>
      </c>
      <c r="T46" s="225" t="s">
        <v>100</v>
      </c>
      <c r="U46" s="225" t="s">
        <v>100</v>
      </c>
      <c r="V46" s="225" t="s">
        <v>100</v>
      </c>
      <c r="W46" s="225" t="s">
        <v>100</v>
      </c>
      <c r="X46" s="225" t="s">
        <v>100</v>
      </c>
      <c r="Y46" s="225" t="s">
        <v>100</v>
      </c>
      <c r="Z46" s="225" t="s">
        <v>100</v>
      </c>
      <c r="AA46" s="225" t="s">
        <v>100</v>
      </c>
      <c r="AB46" s="225" t="s">
        <v>100</v>
      </c>
      <c r="AC46" s="225" t="s">
        <v>100</v>
      </c>
      <c r="AD46" s="225" t="s">
        <v>100</v>
      </c>
      <c r="AE46" s="225" t="s">
        <v>100</v>
      </c>
      <c r="AF46" s="225" t="s">
        <v>100</v>
      </c>
      <c r="AG46" s="225" t="s">
        <v>100</v>
      </c>
      <c r="AH46" s="225" t="s">
        <v>100</v>
      </c>
      <c r="AI46" s="225" t="s">
        <v>100</v>
      </c>
      <c r="AJ46" s="225" t="s">
        <v>100</v>
      </c>
      <c r="AK46" s="225" t="s">
        <v>100</v>
      </c>
      <c r="AL46" s="225" t="s">
        <v>100</v>
      </c>
      <c r="AM46" s="225" t="s">
        <v>100</v>
      </c>
      <c r="AN46" s="225" t="s">
        <v>100</v>
      </c>
      <c r="AO46" s="225" t="s">
        <v>100</v>
      </c>
      <c r="AP46" s="225" t="s">
        <v>100</v>
      </c>
      <c r="AQ46" s="225" t="s">
        <v>100</v>
      </c>
      <c r="AR46" s="225" t="s">
        <v>100</v>
      </c>
      <c r="AS46" s="225" t="s">
        <v>100</v>
      </c>
      <c r="AT46" s="225" t="s">
        <v>100</v>
      </c>
      <c r="AU46" s="225" t="s">
        <v>100</v>
      </c>
      <c r="AV46" s="225" t="s">
        <v>100</v>
      </c>
      <c r="AW46" s="225" t="s">
        <v>100</v>
      </c>
      <c r="AX46" s="225" t="s">
        <v>100</v>
      </c>
      <c r="AY46" s="225" t="s">
        <v>100</v>
      </c>
      <c r="AZ46" s="225" t="s">
        <v>100</v>
      </c>
      <c r="BA46" s="103" t="s">
        <v>121</v>
      </c>
      <c r="BB46" s="103" t="s">
        <v>121</v>
      </c>
      <c r="BC46" s="44"/>
      <c r="BD46" s="44"/>
      <c r="BE46" s="44"/>
      <c r="BF46" s="44"/>
      <c r="BG46" s="44"/>
      <c r="BH46" s="44"/>
      <c r="BI46" s="44"/>
      <c r="BJ46" s="245"/>
      <c r="BK46" s="44"/>
      <c r="BL46" s="44"/>
      <c r="BM46" s="44"/>
      <c r="BN46" s="44"/>
      <c r="BO46" s="44"/>
      <c r="BP46" s="245" t="s">
        <v>742</v>
      </c>
      <c r="BQ46" s="244" t="s">
        <v>867</v>
      </c>
      <c r="BR46" s="245"/>
      <c r="BS46" s="103"/>
      <c r="BT46" s="44"/>
      <c r="BU46" s="44"/>
      <c r="BV46" s="44"/>
      <c r="BW46" s="44"/>
      <c r="BX46" s="44"/>
      <c r="BY46" s="44"/>
      <c r="BZ46" s="103"/>
      <c r="CA46" s="103"/>
      <c r="CB46" s="103"/>
      <c r="CC46" s="103"/>
      <c r="CD46" s="103"/>
      <c r="CE46" s="103"/>
      <c r="CF46" s="226"/>
      <c r="CG46" s="226"/>
      <c r="CH46" s="44"/>
      <c r="CI46" s="376"/>
      <c r="CJ46" s="103" t="s">
        <v>1498</v>
      </c>
      <c r="CK46" s="44" t="s">
        <v>1149</v>
      </c>
      <c r="CL46" s="44"/>
      <c r="CM46" s="103"/>
      <c r="CN46" s="103"/>
      <c r="CO46" s="7"/>
      <c r="CP46" s="7"/>
    </row>
    <row r="47" spans="1:94" ht="49.95" hidden="1" customHeight="1" x14ac:dyDescent="0.3">
      <c r="A47" s="44" t="s">
        <v>130</v>
      </c>
      <c r="B47" s="309" t="s">
        <v>1149</v>
      </c>
      <c r="C47" s="44" t="s">
        <v>868</v>
      </c>
      <c r="D47" s="44"/>
      <c r="E47" s="44" t="s">
        <v>100</v>
      </c>
      <c r="F47" s="44" t="s">
        <v>606</v>
      </c>
      <c r="G47" s="227" t="s">
        <v>282</v>
      </c>
      <c r="H47" s="228" t="s">
        <v>394</v>
      </c>
      <c r="I47" s="227" t="s">
        <v>463</v>
      </c>
      <c r="J47" s="227" t="s">
        <v>300</v>
      </c>
      <c r="K47" s="227" t="s">
        <v>454</v>
      </c>
      <c r="L47" s="227" t="s">
        <v>455</v>
      </c>
      <c r="M47" s="229" t="s">
        <v>398</v>
      </c>
      <c r="N47" s="230" t="s">
        <v>292</v>
      </c>
      <c r="O47" s="231" t="s">
        <v>399</v>
      </c>
      <c r="P47" s="230" t="s">
        <v>143</v>
      </c>
      <c r="Q47" s="56" t="s">
        <v>1146</v>
      </c>
      <c r="R47" s="44"/>
      <c r="S47" s="174" t="s">
        <v>103</v>
      </c>
      <c r="T47" s="225" t="s">
        <v>100</v>
      </c>
      <c r="U47" s="225" t="s">
        <v>100</v>
      </c>
      <c r="V47" s="225" t="s">
        <v>100</v>
      </c>
      <c r="W47" s="225" t="s">
        <v>100</v>
      </c>
      <c r="X47" s="225" t="s">
        <v>100</v>
      </c>
      <c r="Y47" s="225" t="s">
        <v>100</v>
      </c>
      <c r="Z47" s="225" t="s">
        <v>100</v>
      </c>
      <c r="AA47" s="225" t="s">
        <v>100</v>
      </c>
      <c r="AB47" s="225" t="s">
        <v>100</v>
      </c>
      <c r="AC47" s="225" t="s">
        <v>100</v>
      </c>
      <c r="AD47" s="225" t="s">
        <v>100</v>
      </c>
      <c r="AE47" s="225" t="s">
        <v>100</v>
      </c>
      <c r="AF47" s="225" t="s">
        <v>100</v>
      </c>
      <c r="AG47" s="225" t="s">
        <v>100</v>
      </c>
      <c r="AH47" s="225" t="s">
        <v>100</v>
      </c>
      <c r="AI47" s="225" t="s">
        <v>100</v>
      </c>
      <c r="AJ47" s="225" t="s">
        <v>100</v>
      </c>
      <c r="AK47" s="225" t="s">
        <v>100</v>
      </c>
      <c r="AL47" s="225" t="s">
        <v>100</v>
      </c>
      <c r="AM47" s="225" t="s">
        <v>100</v>
      </c>
      <c r="AN47" s="225" t="s">
        <v>100</v>
      </c>
      <c r="AO47" s="225" t="s">
        <v>100</v>
      </c>
      <c r="AP47" s="225" t="s">
        <v>100</v>
      </c>
      <c r="AQ47" s="225" t="s">
        <v>100</v>
      </c>
      <c r="AR47" s="225" t="s">
        <v>100</v>
      </c>
      <c r="AS47" s="225" t="s">
        <v>100</v>
      </c>
      <c r="AT47" s="225" t="s">
        <v>100</v>
      </c>
      <c r="AU47" s="225" t="s">
        <v>100</v>
      </c>
      <c r="AV47" s="225" t="s">
        <v>100</v>
      </c>
      <c r="AW47" s="225" t="s">
        <v>100</v>
      </c>
      <c r="AX47" s="225" t="s">
        <v>100</v>
      </c>
      <c r="AY47" s="225" t="s">
        <v>100</v>
      </c>
      <c r="AZ47" s="225" t="s">
        <v>100</v>
      </c>
      <c r="BA47" s="103" t="s">
        <v>121</v>
      </c>
      <c r="BB47" s="103" t="s">
        <v>121</v>
      </c>
      <c r="BC47" s="44"/>
      <c r="BD47" s="44"/>
      <c r="BE47" s="44"/>
      <c r="BF47" s="44"/>
      <c r="BG47" s="44"/>
      <c r="BH47" s="44"/>
      <c r="BI47" s="44"/>
      <c r="BJ47" s="245"/>
      <c r="BK47" s="44"/>
      <c r="BL47" s="44"/>
      <c r="BM47" s="44"/>
      <c r="BN47" s="44"/>
      <c r="BO47" s="44"/>
      <c r="BP47" s="245" t="s">
        <v>742</v>
      </c>
      <c r="BQ47" s="244" t="s">
        <v>867</v>
      </c>
      <c r="BR47" s="245"/>
      <c r="BS47" s="103"/>
      <c r="BT47" s="44"/>
      <c r="BU47" s="44"/>
      <c r="BV47" s="44"/>
      <c r="BW47" s="44"/>
      <c r="BX47" s="44"/>
      <c r="BY47" s="44"/>
      <c r="BZ47" s="103"/>
      <c r="CA47" s="103"/>
      <c r="CB47" s="103"/>
      <c r="CC47" s="103"/>
      <c r="CD47" s="103"/>
      <c r="CE47" s="103"/>
      <c r="CF47" s="226"/>
      <c r="CG47" s="226"/>
      <c r="CH47" s="44"/>
      <c r="CI47" s="376"/>
      <c r="CJ47" s="103" t="s">
        <v>1498</v>
      </c>
      <c r="CK47" s="44" t="s">
        <v>1149</v>
      </c>
      <c r="CL47" s="44"/>
      <c r="CM47" s="103"/>
      <c r="CN47" s="103"/>
      <c r="CO47" s="7"/>
      <c r="CP47" s="7"/>
    </row>
    <row r="48" spans="1:94" ht="49.95" hidden="1" customHeight="1" x14ac:dyDescent="0.3">
      <c r="A48" s="44" t="s">
        <v>323</v>
      </c>
      <c r="B48" s="44"/>
      <c r="C48" s="44"/>
      <c r="D48" s="44"/>
      <c r="E48" s="44" t="s">
        <v>101</v>
      </c>
      <c r="F48" s="44" t="s">
        <v>606</v>
      </c>
      <c r="G48" s="227" t="s">
        <v>66</v>
      </c>
      <c r="H48" s="228" t="s">
        <v>394</v>
      </c>
      <c r="I48" s="227" t="s">
        <v>464</v>
      </c>
      <c r="J48" s="227" t="s">
        <v>292</v>
      </c>
      <c r="K48" s="227" t="s">
        <v>399</v>
      </c>
      <c r="L48" s="227" t="s">
        <v>143</v>
      </c>
      <c r="M48" s="229" t="s">
        <v>398</v>
      </c>
      <c r="N48" s="230" t="s">
        <v>284</v>
      </c>
      <c r="O48" s="231" t="s">
        <v>451</v>
      </c>
      <c r="P48" s="230" t="s">
        <v>303</v>
      </c>
      <c r="Q48" s="56" t="s">
        <v>319</v>
      </c>
      <c r="R48" s="49"/>
      <c r="S48" s="225">
        <v>0</v>
      </c>
      <c r="T48" s="225">
        <v>0</v>
      </c>
      <c r="U48" s="225">
        <v>0</v>
      </c>
      <c r="V48" s="225">
        <v>0</v>
      </c>
      <c r="W48" s="225">
        <v>0</v>
      </c>
      <c r="X48" s="225">
        <v>0</v>
      </c>
      <c r="Y48" s="225">
        <v>0</v>
      </c>
      <c r="Z48" s="225">
        <v>0</v>
      </c>
      <c r="AA48" s="225">
        <v>0</v>
      </c>
      <c r="AB48" s="225">
        <v>0</v>
      </c>
      <c r="AC48" s="225">
        <v>0</v>
      </c>
      <c r="AD48" s="225">
        <v>0</v>
      </c>
      <c r="AE48" s="225">
        <v>0</v>
      </c>
      <c r="AF48" s="225">
        <v>0</v>
      </c>
      <c r="AG48" s="225">
        <v>0</v>
      </c>
      <c r="AH48" s="225">
        <v>0</v>
      </c>
      <c r="AI48" s="225">
        <v>0</v>
      </c>
      <c r="AJ48" s="225">
        <v>0</v>
      </c>
      <c r="AK48" s="225">
        <v>0</v>
      </c>
      <c r="AL48" s="225">
        <v>0</v>
      </c>
      <c r="AM48" s="225">
        <v>0</v>
      </c>
      <c r="AN48" s="225">
        <v>0</v>
      </c>
      <c r="AO48" s="225">
        <v>0</v>
      </c>
      <c r="AP48" s="225">
        <v>0</v>
      </c>
      <c r="AQ48" s="225">
        <v>0</v>
      </c>
      <c r="AR48" s="225">
        <v>0</v>
      </c>
      <c r="AS48" s="225">
        <v>0</v>
      </c>
      <c r="AT48" s="225">
        <v>0</v>
      </c>
      <c r="AU48" s="225">
        <v>0</v>
      </c>
      <c r="AV48" s="225">
        <v>0</v>
      </c>
      <c r="AW48" s="225">
        <v>0</v>
      </c>
      <c r="AX48" s="225">
        <v>0</v>
      </c>
      <c r="AY48" s="225">
        <v>0</v>
      </c>
      <c r="AZ48" s="225">
        <v>0</v>
      </c>
      <c r="BA48" s="225">
        <v>0</v>
      </c>
      <c r="BB48" s="225">
        <v>0</v>
      </c>
      <c r="BC48" s="236" t="s">
        <v>101</v>
      </c>
      <c r="BD48" s="44"/>
      <c r="BE48" s="44"/>
      <c r="BF48" s="44"/>
      <c r="BG48" s="44"/>
      <c r="BH48" s="44"/>
      <c r="BI48" s="44"/>
      <c r="BJ48" s="245"/>
      <c r="BK48" s="44"/>
      <c r="BL48" s="44"/>
      <c r="BM48" s="44"/>
      <c r="BN48" s="44"/>
      <c r="BO48" s="44"/>
      <c r="BP48" s="245">
        <v>0</v>
      </c>
      <c r="BQ48" s="44"/>
      <c r="BR48" s="245">
        <v>1</v>
      </c>
      <c r="BS48" s="103" t="s">
        <v>106</v>
      </c>
      <c r="BT48" s="44"/>
      <c r="BU48" s="44"/>
      <c r="BV48" s="44"/>
      <c r="BW48" s="44"/>
      <c r="BX48" s="44"/>
      <c r="BY48" s="44"/>
      <c r="BZ48" s="103"/>
      <c r="CA48" s="103"/>
      <c r="CB48" s="103"/>
      <c r="CC48" s="103"/>
      <c r="CD48" s="103"/>
      <c r="CE48" s="103"/>
      <c r="CF48" s="226"/>
      <c r="CG48" s="226"/>
      <c r="CH48" s="44"/>
      <c r="CI48" s="376"/>
      <c r="CJ48" s="103"/>
      <c r="CK48" s="391"/>
      <c r="CL48" s="44"/>
      <c r="CM48" s="103"/>
      <c r="CN48" s="103"/>
      <c r="CO48" s="7"/>
      <c r="CP48" s="7"/>
    </row>
    <row r="49" spans="1:94" ht="15" hidden="1" customHeight="1" x14ac:dyDescent="0.3">
      <c r="A49" s="44" t="s">
        <v>323</v>
      </c>
      <c r="B49" s="44"/>
      <c r="C49" s="44"/>
      <c r="D49" s="44"/>
      <c r="E49" s="44" t="s">
        <v>101</v>
      </c>
      <c r="F49" s="44" t="s">
        <v>606</v>
      </c>
      <c r="G49" s="227" t="s">
        <v>66</v>
      </c>
      <c r="H49" s="228" t="s">
        <v>394</v>
      </c>
      <c r="I49" s="227" t="s">
        <v>465</v>
      </c>
      <c r="J49" s="227" t="s">
        <v>180</v>
      </c>
      <c r="K49" s="227" t="s">
        <v>424</v>
      </c>
      <c r="L49" s="227" t="s">
        <v>128</v>
      </c>
      <c r="M49" s="229" t="s">
        <v>398</v>
      </c>
      <c r="N49" s="230" t="s">
        <v>284</v>
      </c>
      <c r="O49" s="231" t="s">
        <v>451</v>
      </c>
      <c r="P49" s="230" t="s">
        <v>303</v>
      </c>
      <c r="Q49" s="56" t="s">
        <v>753</v>
      </c>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245"/>
      <c r="BK49" s="44"/>
      <c r="BL49" s="44"/>
      <c r="BM49" s="44"/>
      <c r="BN49" s="44"/>
      <c r="BO49" s="44"/>
      <c r="BP49" s="245" t="s">
        <v>742</v>
      </c>
      <c r="BQ49" s="203" t="s">
        <v>869</v>
      </c>
      <c r="BR49" s="245"/>
      <c r="BS49" s="103" t="s">
        <v>642</v>
      </c>
      <c r="BT49" s="44"/>
      <c r="BU49" s="44"/>
      <c r="BV49" s="44"/>
      <c r="BW49" s="44"/>
      <c r="BX49" s="44"/>
      <c r="BY49" s="44"/>
      <c r="BZ49" s="103"/>
      <c r="CA49" s="103"/>
      <c r="CB49" s="103"/>
      <c r="CC49" s="103"/>
      <c r="CD49" s="103"/>
      <c r="CE49" s="103"/>
      <c r="CF49" s="226"/>
      <c r="CG49" s="226"/>
      <c r="CH49" s="44"/>
      <c r="CI49" s="376"/>
      <c r="CJ49" s="103"/>
      <c r="CK49" s="391"/>
      <c r="CL49" s="44"/>
      <c r="CM49" s="103"/>
      <c r="CN49" s="103"/>
      <c r="CO49" s="7"/>
      <c r="CP49" s="7"/>
    </row>
    <row r="50" spans="1:94" ht="49.95" hidden="1" customHeight="1" x14ac:dyDescent="0.3">
      <c r="A50" s="44" t="s">
        <v>323</v>
      </c>
      <c r="B50" s="44"/>
      <c r="C50" s="44"/>
      <c r="D50" s="44"/>
      <c r="E50" s="44" t="s">
        <v>101</v>
      </c>
      <c r="F50" s="44" t="s">
        <v>606</v>
      </c>
      <c r="G50" s="227" t="s">
        <v>283</v>
      </c>
      <c r="H50" s="228" t="s">
        <v>394</v>
      </c>
      <c r="I50" s="227" t="s">
        <v>466</v>
      </c>
      <c r="J50" s="227" t="s">
        <v>292</v>
      </c>
      <c r="K50" s="227" t="s">
        <v>399</v>
      </c>
      <c r="L50" s="227" t="s">
        <v>143</v>
      </c>
      <c r="M50" s="229" t="s">
        <v>398</v>
      </c>
      <c r="N50" s="230" t="s">
        <v>284</v>
      </c>
      <c r="O50" s="231" t="s">
        <v>451</v>
      </c>
      <c r="P50" s="230" t="s">
        <v>303</v>
      </c>
      <c r="Q50" s="56" t="s">
        <v>319</v>
      </c>
      <c r="R50" s="49"/>
      <c r="S50" s="225">
        <v>0</v>
      </c>
      <c r="T50" s="225">
        <v>0</v>
      </c>
      <c r="U50" s="225">
        <v>0</v>
      </c>
      <c r="V50" s="225">
        <v>0</v>
      </c>
      <c r="W50" s="225">
        <v>0</v>
      </c>
      <c r="X50" s="225">
        <v>0</v>
      </c>
      <c r="Y50" s="225">
        <v>0</v>
      </c>
      <c r="Z50" s="225">
        <v>0</v>
      </c>
      <c r="AA50" s="225">
        <v>0</v>
      </c>
      <c r="AB50" s="225">
        <v>0</v>
      </c>
      <c r="AC50" s="225">
        <v>0</v>
      </c>
      <c r="AD50" s="225">
        <v>0</v>
      </c>
      <c r="AE50" s="225">
        <v>0</v>
      </c>
      <c r="AF50" s="225">
        <v>0</v>
      </c>
      <c r="AG50" s="225">
        <v>0</v>
      </c>
      <c r="AH50" s="225">
        <v>0</v>
      </c>
      <c r="AI50" s="225">
        <v>0</v>
      </c>
      <c r="AJ50" s="225">
        <v>0</v>
      </c>
      <c r="AK50" s="225">
        <v>0</v>
      </c>
      <c r="AL50" s="225">
        <v>0</v>
      </c>
      <c r="AM50" s="225">
        <v>0</v>
      </c>
      <c r="AN50" s="225">
        <v>0</v>
      </c>
      <c r="AO50" s="225">
        <v>0</v>
      </c>
      <c r="AP50" s="225">
        <v>0</v>
      </c>
      <c r="AQ50" s="225">
        <v>0</v>
      </c>
      <c r="AR50" s="225">
        <v>0</v>
      </c>
      <c r="AS50" s="225">
        <v>0</v>
      </c>
      <c r="AT50" s="225">
        <v>0</v>
      </c>
      <c r="AU50" s="225">
        <v>0</v>
      </c>
      <c r="AV50" s="225">
        <v>0</v>
      </c>
      <c r="AW50" s="225">
        <v>0</v>
      </c>
      <c r="AX50" s="225">
        <v>0</v>
      </c>
      <c r="AY50" s="225">
        <v>0</v>
      </c>
      <c r="AZ50" s="225">
        <v>0</v>
      </c>
      <c r="BA50" s="225">
        <v>0</v>
      </c>
      <c r="BB50" s="225">
        <v>0</v>
      </c>
      <c r="BC50" s="44" t="s">
        <v>121</v>
      </c>
      <c r="BD50" s="44"/>
      <c r="BE50" s="44"/>
      <c r="BF50" s="43" t="s">
        <v>103</v>
      </c>
      <c r="BG50" s="44"/>
      <c r="BH50" s="44"/>
      <c r="BI50" s="44"/>
      <c r="BJ50" s="235" t="s">
        <v>101</v>
      </c>
      <c r="BK50" s="44"/>
      <c r="BL50" s="44"/>
      <c r="BM50" s="44"/>
      <c r="BN50" s="44"/>
      <c r="BO50" s="44"/>
      <c r="BP50" s="245">
        <v>0</v>
      </c>
      <c r="BQ50" s="44"/>
      <c r="BR50" s="245">
        <v>0</v>
      </c>
      <c r="BS50" s="103" t="s">
        <v>106</v>
      </c>
      <c r="BT50" s="44"/>
      <c r="BU50" s="44"/>
      <c r="BV50" s="44"/>
      <c r="BW50" s="44"/>
      <c r="BX50" s="44"/>
      <c r="BY50" s="44"/>
      <c r="BZ50" s="103"/>
      <c r="CA50" s="103"/>
      <c r="CB50" s="103"/>
      <c r="CC50" s="103"/>
      <c r="CD50" s="103"/>
      <c r="CE50" s="103"/>
      <c r="CF50" s="226"/>
      <c r="CG50" s="226"/>
      <c r="CH50" s="44"/>
      <c r="CI50" s="376"/>
      <c r="CJ50" s="103"/>
      <c r="CK50" s="391"/>
      <c r="CL50" s="44"/>
      <c r="CM50" s="103"/>
      <c r="CN50" s="103"/>
      <c r="CO50" s="7"/>
      <c r="CP50" s="7"/>
    </row>
    <row r="51" spans="1:94" ht="49.95" customHeight="1" x14ac:dyDescent="0.3">
      <c r="A51" s="44" t="s">
        <v>785</v>
      </c>
      <c r="B51" s="243" t="s">
        <v>100</v>
      </c>
      <c r="C51" s="44" t="s">
        <v>917</v>
      </c>
      <c r="D51" s="44"/>
      <c r="E51" s="44" t="s">
        <v>100</v>
      </c>
      <c r="F51" s="44" t="s">
        <v>606</v>
      </c>
      <c r="G51" s="227" t="s">
        <v>67</v>
      </c>
      <c r="H51" s="228" t="s">
        <v>394</v>
      </c>
      <c r="I51" s="227" t="s">
        <v>467</v>
      </c>
      <c r="J51" s="227" t="s">
        <v>291</v>
      </c>
      <c r="K51" s="227" t="s">
        <v>439</v>
      </c>
      <c r="L51" s="227" t="s">
        <v>143</v>
      </c>
      <c r="M51" s="229" t="s">
        <v>398</v>
      </c>
      <c r="N51" s="230" t="s">
        <v>280</v>
      </c>
      <c r="O51" s="231" t="s">
        <v>430</v>
      </c>
      <c r="P51" s="230" t="s">
        <v>143</v>
      </c>
      <c r="Q51" s="103"/>
      <c r="R51" s="44"/>
      <c r="S51" s="225">
        <v>0</v>
      </c>
      <c r="T51" s="225">
        <v>0</v>
      </c>
      <c r="U51" s="225">
        <v>0</v>
      </c>
      <c r="V51" s="225">
        <v>0</v>
      </c>
      <c r="W51" s="225">
        <v>0</v>
      </c>
      <c r="X51" s="225">
        <v>0</v>
      </c>
      <c r="Y51" s="225">
        <v>0</v>
      </c>
      <c r="Z51" s="225">
        <v>0</v>
      </c>
      <c r="AA51" s="225">
        <v>0</v>
      </c>
      <c r="AB51" s="225">
        <v>0</v>
      </c>
      <c r="AC51" s="225">
        <v>0</v>
      </c>
      <c r="AD51" s="225">
        <v>0</v>
      </c>
      <c r="AE51" s="225">
        <v>0</v>
      </c>
      <c r="AF51" s="225" t="s">
        <v>100</v>
      </c>
      <c r="AG51" s="225" t="s">
        <v>100</v>
      </c>
      <c r="AH51" s="225" t="s">
        <v>100</v>
      </c>
      <c r="AI51" s="225" t="s">
        <v>100</v>
      </c>
      <c r="AJ51" s="225" t="s">
        <v>100</v>
      </c>
      <c r="AK51" s="225" t="s">
        <v>100</v>
      </c>
      <c r="AL51" s="225" t="s">
        <v>100</v>
      </c>
      <c r="AM51" s="225" t="s">
        <v>100</v>
      </c>
      <c r="AN51" s="225" t="s">
        <v>100</v>
      </c>
      <c r="AO51" s="225" t="s">
        <v>100</v>
      </c>
      <c r="AP51" s="225" t="s">
        <v>100</v>
      </c>
      <c r="AQ51" s="225" t="s">
        <v>100</v>
      </c>
      <c r="AR51" s="225" t="s">
        <v>100</v>
      </c>
      <c r="AS51" s="225" t="s">
        <v>100</v>
      </c>
      <c r="AT51" s="225" t="s">
        <v>100</v>
      </c>
      <c r="AU51" s="225" t="s">
        <v>100</v>
      </c>
      <c r="AV51" s="225" t="s">
        <v>100</v>
      </c>
      <c r="AW51" s="225" t="s">
        <v>100</v>
      </c>
      <c r="AX51" s="225" t="s">
        <v>100</v>
      </c>
      <c r="AY51" s="225" t="s">
        <v>100</v>
      </c>
      <c r="AZ51" s="225" t="s">
        <v>100</v>
      </c>
      <c r="BA51" s="225" t="s">
        <v>100</v>
      </c>
      <c r="BB51" s="225" t="s">
        <v>100</v>
      </c>
      <c r="BC51" s="226" t="s">
        <v>100</v>
      </c>
      <c r="BD51" s="226" t="s">
        <v>100</v>
      </c>
      <c r="BE51" s="226" t="s">
        <v>100</v>
      </c>
      <c r="BF51" s="226" t="s">
        <v>100</v>
      </c>
      <c r="BG51" s="226" t="s">
        <v>100</v>
      </c>
      <c r="BH51" s="43" t="s">
        <v>103</v>
      </c>
      <c r="BI51" s="43" t="s">
        <v>101</v>
      </c>
      <c r="BJ51" s="235" t="s">
        <v>101</v>
      </c>
      <c r="BK51" s="44"/>
      <c r="BL51" s="44"/>
      <c r="BM51" s="44"/>
      <c r="BN51" s="44"/>
      <c r="BO51" s="44"/>
      <c r="BP51" s="245">
        <v>0</v>
      </c>
      <c r="BQ51" s="56" t="s">
        <v>799</v>
      </c>
      <c r="BR51" s="245">
        <v>2</v>
      </c>
      <c r="BS51" s="103" t="s">
        <v>106</v>
      </c>
      <c r="BT51" s="312">
        <v>0</v>
      </c>
      <c r="BU51" s="312">
        <v>467440.43835616438</v>
      </c>
      <c r="BV51" s="312">
        <v>0</v>
      </c>
      <c r="BW51" s="44">
        <v>0</v>
      </c>
      <c r="BX51" s="45" t="s">
        <v>100</v>
      </c>
      <c r="BY51" s="435" t="s">
        <v>101</v>
      </c>
      <c r="BZ51" s="103"/>
      <c r="CA51" s="103"/>
      <c r="CB51" s="103"/>
      <c r="CC51" s="103"/>
      <c r="CD51" s="103"/>
      <c r="CE51" s="103"/>
      <c r="CF51" s="226" t="s">
        <v>100</v>
      </c>
      <c r="CG51" s="226" t="s">
        <v>100</v>
      </c>
      <c r="CH51" s="44" t="s">
        <v>100</v>
      </c>
      <c r="CI51" s="266" t="s">
        <v>1541</v>
      </c>
      <c r="CJ51" s="391" t="s">
        <v>1537</v>
      </c>
      <c r="CK51" s="409" t="s">
        <v>1543</v>
      </c>
      <c r="CL51" s="44"/>
      <c r="CM51" s="103"/>
      <c r="CN51" s="391" t="s">
        <v>1542</v>
      </c>
      <c r="CO51" s="7"/>
      <c r="CP51" s="7"/>
    </row>
    <row r="52" spans="1:94" ht="49.95" hidden="1" customHeight="1" x14ac:dyDescent="0.3">
      <c r="A52" s="44" t="s">
        <v>323</v>
      </c>
      <c r="B52" s="44"/>
      <c r="C52" s="44"/>
      <c r="D52" s="44"/>
      <c r="E52" s="44" t="s">
        <v>101</v>
      </c>
      <c r="F52" s="44" t="s">
        <v>606</v>
      </c>
      <c r="G52" s="227" t="s">
        <v>67</v>
      </c>
      <c r="H52" s="228" t="s">
        <v>394</v>
      </c>
      <c r="I52" s="227" t="s">
        <v>467</v>
      </c>
      <c r="J52" s="227" t="s">
        <v>280</v>
      </c>
      <c r="K52" s="227" t="s">
        <v>430</v>
      </c>
      <c r="L52" s="227" t="s">
        <v>143</v>
      </c>
      <c r="M52" s="229" t="s">
        <v>398</v>
      </c>
      <c r="N52" s="230" t="s">
        <v>291</v>
      </c>
      <c r="O52" s="231" t="s">
        <v>439</v>
      </c>
      <c r="P52" s="230" t="s">
        <v>143</v>
      </c>
      <c r="Q52" s="56" t="s">
        <v>319</v>
      </c>
      <c r="R52" s="49"/>
      <c r="S52" s="225">
        <v>0</v>
      </c>
      <c r="T52" s="225">
        <v>0</v>
      </c>
      <c r="U52" s="225">
        <v>0</v>
      </c>
      <c r="V52" s="225">
        <v>0</v>
      </c>
      <c r="W52" s="225">
        <v>0</v>
      </c>
      <c r="X52" s="225">
        <v>0</v>
      </c>
      <c r="Y52" s="225">
        <v>0</v>
      </c>
      <c r="Z52" s="225">
        <v>0</v>
      </c>
      <c r="AA52" s="225">
        <v>0</v>
      </c>
      <c r="AB52" s="225">
        <v>0</v>
      </c>
      <c r="AC52" s="225">
        <v>0</v>
      </c>
      <c r="AD52" s="225">
        <v>0</v>
      </c>
      <c r="AE52" s="225">
        <v>0</v>
      </c>
      <c r="AF52" s="225">
        <v>0</v>
      </c>
      <c r="AG52" s="225">
        <v>0</v>
      </c>
      <c r="AH52" s="225">
        <v>0</v>
      </c>
      <c r="AI52" s="225">
        <v>0</v>
      </c>
      <c r="AJ52" s="225">
        <v>0</v>
      </c>
      <c r="AK52" s="225">
        <v>0</v>
      </c>
      <c r="AL52" s="225">
        <v>0</v>
      </c>
      <c r="AM52" s="225">
        <v>0</v>
      </c>
      <c r="AN52" s="225">
        <v>0</v>
      </c>
      <c r="AO52" s="225">
        <v>0</v>
      </c>
      <c r="AP52" s="225">
        <v>0</v>
      </c>
      <c r="AQ52" s="225">
        <v>0</v>
      </c>
      <c r="AR52" s="225">
        <v>0</v>
      </c>
      <c r="AS52" s="225">
        <v>0</v>
      </c>
      <c r="AT52" s="225">
        <v>0</v>
      </c>
      <c r="AU52" s="225">
        <v>0</v>
      </c>
      <c r="AV52" s="225">
        <v>0</v>
      </c>
      <c r="AW52" s="225">
        <v>0</v>
      </c>
      <c r="AX52" s="225">
        <v>0</v>
      </c>
      <c r="AY52" s="225">
        <v>0</v>
      </c>
      <c r="AZ52" s="225">
        <v>0</v>
      </c>
      <c r="BA52" s="225">
        <v>0</v>
      </c>
      <c r="BB52" s="225">
        <v>0</v>
      </c>
      <c r="BC52" s="226" t="s">
        <v>100</v>
      </c>
      <c r="BD52" s="226" t="s">
        <v>100</v>
      </c>
      <c r="BE52" s="226" t="s">
        <v>100</v>
      </c>
      <c r="BF52" s="226" t="s">
        <v>100</v>
      </c>
      <c r="BG52" s="226" t="s">
        <v>100</v>
      </c>
      <c r="BH52" s="43" t="s">
        <v>103</v>
      </c>
      <c r="BI52" s="43" t="s">
        <v>101</v>
      </c>
      <c r="BJ52" s="235" t="s">
        <v>101</v>
      </c>
      <c r="BK52" s="44"/>
      <c r="BL52" s="44"/>
      <c r="BM52" s="44"/>
      <c r="BN52" s="44"/>
      <c r="BO52" s="44"/>
      <c r="BP52" s="245">
        <v>0</v>
      </c>
      <c r="BQ52" s="44"/>
      <c r="BR52" s="245">
        <v>2</v>
      </c>
      <c r="BS52" s="103" t="s">
        <v>245</v>
      </c>
      <c r="BT52" s="44"/>
      <c r="BU52" s="44"/>
      <c r="BV52" s="44"/>
      <c r="BW52" s="44"/>
      <c r="BX52" s="44"/>
      <c r="BY52" s="44"/>
      <c r="BZ52" s="103"/>
      <c r="CA52" s="103"/>
      <c r="CB52" s="103"/>
      <c r="CC52" s="103"/>
      <c r="CD52" s="103"/>
      <c r="CE52" s="103"/>
      <c r="CF52" s="226"/>
      <c r="CG52" s="226"/>
      <c r="CH52" s="44"/>
      <c r="CI52" s="376"/>
      <c r="CJ52" s="103"/>
      <c r="CK52" s="391"/>
      <c r="CL52" s="44"/>
      <c r="CM52" s="103"/>
      <c r="CN52" s="103"/>
      <c r="CO52" s="7"/>
      <c r="CP52" s="7"/>
    </row>
    <row r="53" spans="1:94" ht="49.95" hidden="1" customHeight="1" x14ac:dyDescent="0.3">
      <c r="A53" s="44" t="s">
        <v>323</v>
      </c>
      <c r="B53" s="44"/>
      <c r="C53" s="44"/>
      <c r="D53" s="44"/>
      <c r="E53" s="44" t="s">
        <v>101</v>
      </c>
      <c r="F53" s="44" t="s">
        <v>606</v>
      </c>
      <c r="G53" s="227" t="s">
        <v>68</v>
      </c>
      <c r="H53" s="228" t="s">
        <v>394</v>
      </c>
      <c r="I53" s="227" t="s">
        <v>468</v>
      </c>
      <c r="J53" s="227" t="s">
        <v>292</v>
      </c>
      <c r="K53" s="227" t="s">
        <v>399</v>
      </c>
      <c r="L53" s="227" t="s">
        <v>143</v>
      </c>
      <c r="M53" s="229" t="s">
        <v>398</v>
      </c>
      <c r="N53" s="230" t="s">
        <v>469</v>
      </c>
      <c r="O53" s="231" t="s">
        <v>470</v>
      </c>
      <c r="P53" s="230" t="s">
        <v>143</v>
      </c>
      <c r="Q53" s="56" t="s">
        <v>319</v>
      </c>
      <c r="R53" s="49"/>
      <c r="S53" s="225">
        <v>0</v>
      </c>
      <c r="T53" s="225">
        <v>0</v>
      </c>
      <c r="U53" s="225">
        <v>0</v>
      </c>
      <c r="V53" s="225">
        <v>0</v>
      </c>
      <c r="W53" s="225">
        <v>0</v>
      </c>
      <c r="X53" s="225">
        <v>0</v>
      </c>
      <c r="Y53" s="225">
        <v>0</v>
      </c>
      <c r="Z53" s="225">
        <v>0</v>
      </c>
      <c r="AA53" s="225">
        <v>0</v>
      </c>
      <c r="AB53" s="225">
        <v>0</v>
      </c>
      <c r="AC53" s="225">
        <v>0</v>
      </c>
      <c r="AD53" s="225">
        <v>0</v>
      </c>
      <c r="AE53" s="225">
        <v>0</v>
      </c>
      <c r="AF53" s="225">
        <v>0</v>
      </c>
      <c r="AG53" s="225">
        <v>0</v>
      </c>
      <c r="AH53" s="225">
        <v>0</v>
      </c>
      <c r="AI53" s="225">
        <v>0</v>
      </c>
      <c r="AJ53" s="225">
        <v>0</v>
      </c>
      <c r="AK53" s="225">
        <v>0</v>
      </c>
      <c r="AL53" s="225">
        <v>0</v>
      </c>
      <c r="AM53" s="225">
        <v>0</v>
      </c>
      <c r="AN53" s="225">
        <v>0</v>
      </c>
      <c r="AO53" s="225">
        <v>0</v>
      </c>
      <c r="AP53" s="225">
        <v>0</v>
      </c>
      <c r="AQ53" s="225">
        <v>0</v>
      </c>
      <c r="AR53" s="225">
        <v>0</v>
      </c>
      <c r="AS53" s="225">
        <v>0</v>
      </c>
      <c r="AT53" s="225">
        <v>0</v>
      </c>
      <c r="AU53" s="225">
        <v>0</v>
      </c>
      <c r="AV53" s="225">
        <v>0</v>
      </c>
      <c r="AW53" s="225">
        <v>0</v>
      </c>
      <c r="AX53" s="225">
        <v>0</v>
      </c>
      <c r="AY53" s="225">
        <v>0</v>
      </c>
      <c r="AZ53" s="225">
        <v>0</v>
      </c>
      <c r="BA53" s="225">
        <v>0</v>
      </c>
      <c r="BB53" s="225">
        <v>0</v>
      </c>
      <c r="BC53" s="226" t="s">
        <v>100</v>
      </c>
      <c r="BD53" s="43" t="s">
        <v>103</v>
      </c>
      <c r="BE53" s="43" t="s">
        <v>103</v>
      </c>
      <c r="BF53" s="43" t="s">
        <v>103</v>
      </c>
      <c r="BG53" s="43" t="s">
        <v>101</v>
      </c>
      <c r="BH53" s="43" t="s">
        <v>101</v>
      </c>
      <c r="BI53" s="43" t="s">
        <v>101</v>
      </c>
      <c r="BJ53" s="43" t="s">
        <v>101</v>
      </c>
      <c r="BK53" s="44"/>
      <c r="BL53" s="44"/>
      <c r="BM53" s="44"/>
      <c r="BN53" s="44"/>
      <c r="BO53" s="44"/>
      <c r="BP53" s="245">
        <v>0</v>
      </c>
      <c r="BQ53" s="44"/>
      <c r="BR53" s="245">
        <v>1</v>
      </c>
      <c r="BS53" s="103"/>
      <c r="BT53" s="44"/>
      <c r="BU53" s="44"/>
      <c r="BV53" s="44"/>
      <c r="BW53" s="44"/>
      <c r="BX53" s="44"/>
      <c r="BY53" s="44"/>
      <c r="BZ53" s="103"/>
      <c r="CA53" s="103"/>
      <c r="CB53" s="103"/>
      <c r="CC53" s="103"/>
      <c r="CD53" s="103"/>
      <c r="CE53" s="103"/>
      <c r="CF53" s="226"/>
      <c r="CG53" s="226"/>
      <c r="CH53" s="44"/>
      <c r="CI53" s="376"/>
      <c r="CJ53" s="103"/>
      <c r="CK53" s="391"/>
      <c r="CL53" s="44"/>
      <c r="CM53" s="103"/>
      <c r="CN53" s="103"/>
      <c r="CO53" s="7"/>
      <c r="CP53" s="7"/>
    </row>
    <row r="54" spans="1:94" ht="49.95" hidden="1" customHeight="1" x14ac:dyDescent="0.3">
      <c r="A54" s="44" t="s">
        <v>323</v>
      </c>
      <c r="B54" s="44"/>
      <c r="C54" s="44"/>
      <c r="D54" s="44"/>
      <c r="E54" s="44" t="s">
        <v>101</v>
      </c>
      <c r="F54" s="44" t="s">
        <v>606</v>
      </c>
      <c r="G54" s="227" t="s">
        <v>68</v>
      </c>
      <c r="H54" s="228" t="s">
        <v>394</v>
      </c>
      <c r="I54" s="227" t="s">
        <v>468</v>
      </c>
      <c r="J54" s="227" t="s">
        <v>469</v>
      </c>
      <c r="K54" s="227" t="s">
        <v>470</v>
      </c>
      <c r="L54" s="227" t="s">
        <v>143</v>
      </c>
      <c r="M54" s="229" t="s">
        <v>398</v>
      </c>
      <c r="N54" s="230" t="s">
        <v>292</v>
      </c>
      <c r="O54" s="231" t="s">
        <v>399</v>
      </c>
      <c r="P54" s="230" t="s">
        <v>143</v>
      </c>
      <c r="Q54" s="56" t="s">
        <v>319</v>
      </c>
      <c r="R54" s="49"/>
      <c r="S54" s="225">
        <v>0</v>
      </c>
      <c r="T54" s="225">
        <v>0</v>
      </c>
      <c r="U54" s="225">
        <v>0</v>
      </c>
      <c r="V54" s="225">
        <v>0</v>
      </c>
      <c r="W54" s="225">
        <v>0</v>
      </c>
      <c r="X54" s="225">
        <v>0</v>
      </c>
      <c r="Y54" s="225">
        <v>0</v>
      </c>
      <c r="Z54" s="225">
        <v>0</v>
      </c>
      <c r="AA54" s="225">
        <v>0</v>
      </c>
      <c r="AB54" s="225">
        <v>0</v>
      </c>
      <c r="AC54" s="225">
        <v>0</v>
      </c>
      <c r="AD54" s="225">
        <v>0</v>
      </c>
      <c r="AE54" s="225">
        <v>0</v>
      </c>
      <c r="AF54" s="225">
        <v>0</v>
      </c>
      <c r="AG54" s="225">
        <v>0</v>
      </c>
      <c r="AH54" s="225">
        <v>0</v>
      </c>
      <c r="AI54" s="225">
        <v>0</v>
      </c>
      <c r="AJ54" s="225">
        <v>0</v>
      </c>
      <c r="AK54" s="225">
        <v>0</v>
      </c>
      <c r="AL54" s="225">
        <v>0</v>
      </c>
      <c r="AM54" s="225">
        <v>0</v>
      </c>
      <c r="AN54" s="225">
        <v>0</v>
      </c>
      <c r="AO54" s="225">
        <v>0</v>
      </c>
      <c r="AP54" s="225">
        <v>0</v>
      </c>
      <c r="AQ54" s="225">
        <v>0</v>
      </c>
      <c r="AR54" s="225">
        <v>0</v>
      </c>
      <c r="AS54" s="225">
        <v>0</v>
      </c>
      <c r="AT54" s="225">
        <v>0</v>
      </c>
      <c r="AU54" s="225">
        <v>0</v>
      </c>
      <c r="AV54" s="225">
        <v>0</v>
      </c>
      <c r="AW54" s="225">
        <v>0</v>
      </c>
      <c r="AX54" s="225">
        <v>0</v>
      </c>
      <c r="AY54" s="225">
        <v>0</v>
      </c>
      <c r="AZ54" s="225">
        <v>0</v>
      </c>
      <c r="BA54" s="225">
        <v>0</v>
      </c>
      <c r="BB54" s="225">
        <v>0</v>
      </c>
      <c r="BC54" s="226" t="s">
        <v>100</v>
      </c>
      <c r="BD54" s="43" t="s">
        <v>103</v>
      </c>
      <c r="BE54" s="43" t="s">
        <v>103</v>
      </c>
      <c r="BF54" s="43" t="s">
        <v>103</v>
      </c>
      <c r="BG54" s="43" t="s">
        <v>103</v>
      </c>
      <c r="BH54" s="43" t="s">
        <v>103</v>
      </c>
      <c r="BI54" s="43" t="s">
        <v>101</v>
      </c>
      <c r="BJ54" s="43" t="s">
        <v>101</v>
      </c>
      <c r="BK54" s="44"/>
      <c r="BL54" s="44"/>
      <c r="BM54" s="44"/>
      <c r="BN54" s="44"/>
      <c r="BO54" s="44"/>
      <c r="BP54" s="245">
        <v>0</v>
      </c>
      <c r="BQ54" s="44"/>
      <c r="BR54" s="245">
        <v>2</v>
      </c>
      <c r="BS54" s="103"/>
      <c r="BT54" s="44"/>
      <c r="BU54" s="44"/>
      <c r="BV54" s="44"/>
      <c r="BW54" s="44"/>
      <c r="BX54" s="44"/>
      <c r="BY54" s="44"/>
      <c r="BZ54" s="103"/>
      <c r="CA54" s="103"/>
      <c r="CB54" s="103"/>
      <c r="CC54" s="103"/>
      <c r="CD54" s="103"/>
      <c r="CE54" s="103"/>
      <c r="CF54" s="226"/>
      <c r="CG54" s="226"/>
      <c r="CH54" s="44"/>
      <c r="CI54" s="376"/>
      <c r="CJ54" s="103"/>
      <c r="CK54" s="391"/>
      <c r="CL54" s="44"/>
      <c r="CM54" s="103"/>
      <c r="CN54" s="103"/>
      <c r="CO54" s="7"/>
      <c r="CP54" s="7"/>
    </row>
    <row r="55" spans="1:94" ht="33.6" hidden="1" customHeight="1" x14ac:dyDescent="0.3">
      <c r="A55" s="44" t="s">
        <v>130</v>
      </c>
      <c r="B55" s="241" t="s">
        <v>826</v>
      </c>
      <c r="C55" s="44"/>
      <c r="D55" s="44"/>
      <c r="E55" s="44" t="s">
        <v>100</v>
      </c>
      <c r="F55" s="44" t="s">
        <v>606</v>
      </c>
      <c r="G55" s="227" t="s">
        <v>151</v>
      </c>
      <c r="H55" s="228" t="s">
        <v>394</v>
      </c>
      <c r="I55" s="227" t="s">
        <v>152</v>
      </c>
      <c r="J55" s="227" t="s">
        <v>105</v>
      </c>
      <c r="K55" s="227" t="s">
        <v>403</v>
      </c>
      <c r="L55" s="227" t="s">
        <v>135</v>
      </c>
      <c r="M55" s="229" t="s">
        <v>398</v>
      </c>
      <c r="N55" s="230" t="s">
        <v>142</v>
      </c>
      <c r="O55" s="231" t="s">
        <v>434</v>
      </c>
      <c r="P55" s="230" t="s">
        <v>143</v>
      </c>
      <c r="Q55" s="103"/>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245"/>
      <c r="BK55" s="44"/>
      <c r="BL55" s="44"/>
      <c r="BM55" s="44"/>
      <c r="BN55" s="44"/>
      <c r="BO55" s="44"/>
      <c r="BP55" s="245" t="s">
        <v>742</v>
      </c>
      <c r="BQ55" s="203" t="s">
        <v>772</v>
      </c>
      <c r="BR55" s="245"/>
      <c r="BS55" s="103" t="s">
        <v>106</v>
      </c>
      <c r="BT55" s="44"/>
      <c r="BU55" s="44"/>
      <c r="BV55" s="44"/>
      <c r="BW55" s="44"/>
      <c r="BX55" s="44"/>
      <c r="BY55" s="44"/>
      <c r="BZ55" s="103"/>
      <c r="CA55" s="103"/>
      <c r="CB55" s="103"/>
      <c r="CC55" s="103"/>
      <c r="CD55" s="103"/>
      <c r="CE55" s="103"/>
      <c r="CF55" s="226"/>
      <c r="CG55" s="226"/>
      <c r="CH55" s="44"/>
      <c r="CI55" s="376"/>
      <c r="CJ55" s="391"/>
      <c r="CK55" s="44" t="s">
        <v>826</v>
      </c>
      <c r="CL55" s="44"/>
      <c r="CM55" s="103"/>
      <c r="CN55" s="103"/>
      <c r="CO55" s="7"/>
      <c r="CP55" s="7"/>
    </row>
    <row r="56" spans="1:94" ht="30" hidden="1" customHeight="1" x14ac:dyDescent="0.3">
      <c r="A56" s="44" t="s">
        <v>130</v>
      </c>
      <c r="B56" s="295" t="s">
        <v>101</v>
      </c>
      <c r="C56" s="44"/>
      <c r="D56" s="44"/>
      <c r="E56" s="44" t="s">
        <v>100</v>
      </c>
      <c r="F56" s="44" t="s">
        <v>606</v>
      </c>
      <c r="G56" s="227" t="s">
        <v>151</v>
      </c>
      <c r="H56" s="228" t="s">
        <v>394</v>
      </c>
      <c r="I56" s="227" t="s">
        <v>152</v>
      </c>
      <c r="J56" s="227" t="s">
        <v>142</v>
      </c>
      <c r="K56" s="227" t="s">
        <v>434</v>
      </c>
      <c r="L56" s="227" t="s">
        <v>143</v>
      </c>
      <c r="M56" s="229" t="s">
        <v>398</v>
      </c>
      <c r="N56" s="230" t="s">
        <v>105</v>
      </c>
      <c r="O56" s="231" t="s">
        <v>403</v>
      </c>
      <c r="P56" s="230" t="s">
        <v>135</v>
      </c>
      <c r="Q56" s="103"/>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245"/>
      <c r="BK56" s="44"/>
      <c r="BL56" s="44"/>
      <c r="BM56" s="44"/>
      <c r="BN56" s="44"/>
      <c r="BO56" s="44"/>
      <c r="BP56" s="245" t="s">
        <v>742</v>
      </c>
      <c r="BQ56" s="266" t="s">
        <v>772</v>
      </c>
      <c r="BR56" s="245">
        <v>0</v>
      </c>
      <c r="BS56" s="103" t="s">
        <v>106</v>
      </c>
      <c r="BT56" s="44"/>
      <c r="BU56" s="44"/>
      <c r="BV56" s="44"/>
      <c r="BW56" s="44"/>
      <c r="BX56" s="44"/>
      <c r="BY56" s="44"/>
      <c r="BZ56" s="103"/>
      <c r="CA56" s="103"/>
      <c r="CB56" s="103"/>
      <c r="CC56" s="103"/>
      <c r="CD56" s="103"/>
      <c r="CE56" s="103"/>
      <c r="CF56" s="226"/>
      <c r="CG56" s="226"/>
      <c r="CH56" s="44"/>
      <c r="CI56" s="376"/>
      <c r="CJ56" s="103"/>
      <c r="CK56" s="391"/>
      <c r="CL56" s="44"/>
      <c r="CM56" s="103"/>
      <c r="CN56" s="103"/>
      <c r="CO56" s="7"/>
      <c r="CP56" s="7"/>
    </row>
    <row r="57" spans="1:94" ht="222" hidden="1" customHeight="1" x14ac:dyDescent="0.3">
      <c r="A57" s="44" t="s">
        <v>130</v>
      </c>
      <c r="B57" s="51" t="s">
        <v>889</v>
      </c>
      <c r="C57" s="44" t="s">
        <v>834</v>
      </c>
      <c r="D57" s="44"/>
      <c r="E57" s="44" t="s">
        <v>100</v>
      </c>
      <c r="F57" s="44" t="s">
        <v>606</v>
      </c>
      <c r="G57" s="227" t="s">
        <v>233</v>
      </c>
      <c r="H57" s="228" t="s">
        <v>394</v>
      </c>
      <c r="I57" s="227" t="s">
        <v>472</v>
      </c>
      <c r="J57" s="227" t="s">
        <v>105</v>
      </c>
      <c r="K57" s="227" t="s">
        <v>403</v>
      </c>
      <c r="L57" s="227" t="s">
        <v>135</v>
      </c>
      <c r="M57" s="229" t="s">
        <v>398</v>
      </c>
      <c r="N57" s="230" t="s">
        <v>285</v>
      </c>
      <c r="O57" s="231" t="s">
        <v>425</v>
      </c>
      <c r="P57" s="230" t="s">
        <v>143</v>
      </c>
      <c r="Q57" s="103"/>
      <c r="R57" s="44"/>
      <c r="S57" s="225" t="s">
        <v>100</v>
      </c>
      <c r="T57" s="225" t="s">
        <v>100</v>
      </c>
      <c r="U57" s="225" t="s">
        <v>100</v>
      </c>
      <c r="V57" s="225" t="s">
        <v>100</v>
      </c>
      <c r="W57" s="225" t="s">
        <v>100</v>
      </c>
      <c r="X57" s="225" t="s">
        <v>100</v>
      </c>
      <c r="Y57" s="225" t="s">
        <v>100</v>
      </c>
      <c r="Z57" s="225" t="s">
        <v>100</v>
      </c>
      <c r="AA57" s="225" t="s">
        <v>100</v>
      </c>
      <c r="AB57" s="225" t="s">
        <v>100</v>
      </c>
      <c r="AC57" s="225" t="s">
        <v>100</v>
      </c>
      <c r="AD57" s="225" t="s">
        <v>100</v>
      </c>
      <c r="AE57" s="225" t="s">
        <v>100</v>
      </c>
      <c r="AF57" s="225" t="s">
        <v>100</v>
      </c>
      <c r="AG57" s="225" t="s">
        <v>100</v>
      </c>
      <c r="AH57" s="225" t="s">
        <v>100</v>
      </c>
      <c r="AI57" s="225" t="s">
        <v>100</v>
      </c>
      <c r="AJ57" s="225" t="s">
        <v>100</v>
      </c>
      <c r="AK57" s="225" t="s">
        <v>100</v>
      </c>
      <c r="AL57" s="225" t="s">
        <v>100</v>
      </c>
      <c r="AM57" s="225" t="s">
        <v>100</v>
      </c>
      <c r="AN57" s="225" t="s">
        <v>100</v>
      </c>
      <c r="AO57" s="225" t="s">
        <v>100</v>
      </c>
      <c r="AP57" s="225" t="s">
        <v>100</v>
      </c>
      <c r="AQ57" s="225" t="s">
        <v>100</v>
      </c>
      <c r="AR57" s="225" t="s">
        <v>100</v>
      </c>
      <c r="AS57" s="225" t="s">
        <v>100</v>
      </c>
      <c r="AT57" s="225" t="s">
        <v>100</v>
      </c>
      <c r="AU57" s="225" t="s">
        <v>100</v>
      </c>
      <c r="AV57" s="225" t="s">
        <v>100</v>
      </c>
      <c r="AW57" s="225" t="s">
        <v>100</v>
      </c>
      <c r="AX57" s="225" t="s">
        <v>100</v>
      </c>
      <c r="AY57" s="225" t="s">
        <v>100</v>
      </c>
      <c r="AZ57" s="225" t="s">
        <v>100</v>
      </c>
      <c r="BA57" s="225" t="s">
        <v>121</v>
      </c>
      <c r="BB57" s="225" t="s">
        <v>121</v>
      </c>
      <c r="BC57" s="226" t="s">
        <v>101</v>
      </c>
      <c r="BD57" s="44"/>
      <c r="BE57" s="44"/>
      <c r="BF57" s="44"/>
      <c r="BG57" s="44"/>
      <c r="BH57" s="44"/>
      <c r="BI57" s="44"/>
      <c r="BJ57" s="245"/>
      <c r="BK57" s="44"/>
      <c r="BL57" s="44"/>
      <c r="BM57" s="44"/>
      <c r="BN57" s="44"/>
      <c r="BO57" s="44"/>
      <c r="BP57" s="245" t="s">
        <v>742</v>
      </c>
      <c r="BQ57" s="244" t="s">
        <v>870</v>
      </c>
      <c r="BR57" s="245"/>
      <c r="BS57" s="103" t="s">
        <v>106</v>
      </c>
      <c r="BT57" s="44">
        <v>0</v>
      </c>
      <c r="BU57" s="44">
        <v>0</v>
      </c>
      <c r="BV57" s="44">
        <v>0</v>
      </c>
      <c r="BW57" s="44">
        <v>0</v>
      </c>
      <c r="BX57" s="45" t="s">
        <v>101</v>
      </c>
      <c r="BY57" s="44"/>
      <c r="BZ57" s="103"/>
      <c r="CA57" s="103"/>
      <c r="CB57" s="103"/>
      <c r="CC57" s="103"/>
      <c r="CD57" s="103"/>
      <c r="CE57" s="103"/>
      <c r="CF57" s="226" t="s">
        <v>101</v>
      </c>
      <c r="CG57" s="226" t="s">
        <v>101</v>
      </c>
      <c r="CH57" s="44"/>
      <c r="CI57" s="376" t="s">
        <v>1480</v>
      </c>
      <c r="CJ57" s="391" t="s">
        <v>1473</v>
      </c>
      <c r="CK57" s="421" t="s">
        <v>1705</v>
      </c>
      <c r="CL57" s="44"/>
      <c r="CM57" s="103"/>
      <c r="CN57" s="56" t="s">
        <v>1702</v>
      </c>
      <c r="CO57" s="7"/>
      <c r="CP57" s="7"/>
    </row>
    <row r="58" spans="1:94" ht="32.4" hidden="1" customHeight="1" x14ac:dyDescent="0.3">
      <c r="A58" s="44" t="s">
        <v>130</v>
      </c>
      <c r="B58" s="295" t="s">
        <v>101</v>
      </c>
      <c r="C58" s="44"/>
      <c r="D58" s="44"/>
      <c r="E58" s="44" t="s">
        <v>100</v>
      </c>
      <c r="F58" s="44" t="s">
        <v>606</v>
      </c>
      <c r="G58" s="227" t="s">
        <v>233</v>
      </c>
      <c r="H58" s="228" t="s">
        <v>394</v>
      </c>
      <c r="I58" s="227" t="s">
        <v>473</v>
      </c>
      <c r="J58" s="227" t="s">
        <v>105</v>
      </c>
      <c r="K58" s="227" t="s">
        <v>403</v>
      </c>
      <c r="L58" s="227" t="s">
        <v>135</v>
      </c>
      <c r="M58" s="229" t="s">
        <v>398</v>
      </c>
      <c r="N58" s="230" t="s">
        <v>292</v>
      </c>
      <c r="O58" s="231" t="s">
        <v>399</v>
      </c>
      <c r="P58" s="230" t="s">
        <v>143</v>
      </c>
      <c r="Q58" s="103"/>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245"/>
      <c r="BK58" s="44"/>
      <c r="BL58" s="44"/>
      <c r="BM58" s="44"/>
      <c r="BN58" s="44"/>
      <c r="BO58" s="44"/>
      <c r="BP58" s="245" t="s">
        <v>742</v>
      </c>
      <c r="BQ58" s="203" t="s">
        <v>772</v>
      </c>
      <c r="BR58" s="245"/>
      <c r="BS58" s="103" t="s">
        <v>106</v>
      </c>
      <c r="BT58" s="44"/>
      <c r="BU58" s="44"/>
      <c r="BV58" s="44"/>
      <c r="BW58" s="44"/>
      <c r="BX58" s="44"/>
      <c r="BY58" s="44"/>
      <c r="BZ58" s="103"/>
      <c r="CA58" s="103"/>
      <c r="CB58" s="103"/>
      <c r="CC58" s="103"/>
      <c r="CD58" s="103"/>
      <c r="CE58" s="103"/>
      <c r="CF58" s="226"/>
      <c r="CG58" s="226"/>
      <c r="CH58" s="44"/>
      <c r="CI58" s="376"/>
      <c r="CJ58" s="391"/>
      <c r="CK58" s="44" t="s">
        <v>101</v>
      </c>
      <c r="CL58" s="44"/>
      <c r="CM58" s="103"/>
      <c r="CN58" s="103"/>
      <c r="CO58" s="7"/>
      <c r="CP58" s="7"/>
    </row>
    <row r="59" spans="1:94" ht="31.2" hidden="1" customHeight="1" x14ac:dyDescent="0.3">
      <c r="A59" s="44" t="s">
        <v>130</v>
      </c>
      <c r="B59" s="295" t="s">
        <v>101</v>
      </c>
      <c r="C59" s="44"/>
      <c r="D59" s="44"/>
      <c r="E59" s="44" t="s">
        <v>100</v>
      </c>
      <c r="F59" s="44" t="s">
        <v>606</v>
      </c>
      <c r="G59" s="227" t="s">
        <v>233</v>
      </c>
      <c r="H59" s="228" t="s">
        <v>394</v>
      </c>
      <c r="I59" s="227" t="s">
        <v>474</v>
      </c>
      <c r="J59" s="227" t="s">
        <v>105</v>
      </c>
      <c r="K59" s="227" t="s">
        <v>403</v>
      </c>
      <c r="L59" s="227" t="s">
        <v>135</v>
      </c>
      <c r="M59" s="229" t="s">
        <v>398</v>
      </c>
      <c r="N59" s="230" t="s">
        <v>280</v>
      </c>
      <c r="O59" s="231" t="s">
        <v>430</v>
      </c>
      <c r="P59" s="230" t="s">
        <v>143</v>
      </c>
      <c r="Q59" s="103"/>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245"/>
      <c r="BK59" s="44"/>
      <c r="BL59" s="44"/>
      <c r="BM59" s="44"/>
      <c r="BN59" s="44"/>
      <c r="BO59" s="44"/>
      <c r="BP59" s="245" t="s">
        <v>742</v>
      </c>
      <c r="BQ59" s="203" t="s">
        <v>772</v>
      </c>
      <c r="BR59" s="245"/>
      <c r="BS59" s="103" t="s">
        <v>106</v>
      </c>
      <c r="BT59" s="44"/>
      <c r="BU59" s="44"/>
      <c r="BV59" s="44"/>
      <c r="BW59" s="44"/>
      <c r="BX59" s="44"/>
      <c r="BY59" s="44"/>
      <c r="BZ59" s="103"/>
      <c r="CA59" s="103"/>
      <c r="CB59" s="103"/>
      <c r="CC59" s="103"/>
      <c r="CD59" s="103"/>
      <c r="CE59" s="103"/>
      <c r="CF59" s="226"/>
      <c r="CG59" s="226"/>
      <c r="CH59" s="44"/>
      <c r="CI59" s="376"/>
      <c r="CJ59" s="391"/>
      <c r="CK59" s="44" t="s">
        <v>101</v>
      </c>
      <c r="CL59" s="44"/>
      <c r="CM59" s="103"/>
      <c r="CN59" s="103"/>
      <c r="CO59" s="7"/>
      <c r="CP59" s="7"/>
    </row>
    <row r="60" spans="1:94" ht="49.95" customHeight="1" x14ac:dyDescent="0.3">
      <c r="A60" s="44" t="s">
        <v>130</v>
      </c>
      <c r="B60" s="243" t="s">
        <v>100</v>
      </c>
      <c r="C60" s="44" t="s">
        <v>977</v>
      </c>
      <c r="D60" s="44"/>
      <c r="E60" s="44" t="s">
        <v>100</v>
      </c>
      <c r="F60" s="44" t="s">
        <v>606</v>
      </c>
      <c r="G60" s="227" t="s">
        <v>233</v>
      </c>
      <c r="H60" s="228" t="s">
        <v>394</v>
      </c>
      <c r="I60" s="227" t="s">
        <v>472</v>
      </c>
      <c r="J60" s="227" t="s">
        <v>285</v>
      </c>
      <c r="K60" s="227" t="s">
        <v>425</v>
      </c>
      <c r="L60" s="227" t="s">
        <v>143</v>
      </c>
      <c r="M60" s="229" t="s">
        <v>398</v>
      </c>
      <c r="N60" s="230" t="s">
        <v>105</v>
      </c>
      <c r="O60" s="231" t="s">
        <v>403</v>
      </c>
      <c r="P60" s="230" t="s">
        <v>135</v>
      </c>
      <c r="Q60" s="103"/>
      <c r="R60" s="44"/>
      <c r="S60" s="225">
        <v>0</v>
      </c>
      <c r="T60" s="225">
        <v>0</v>
      </c>
      <c r="U60" s="225">
        <v>0</v>
      </c>
      <c r="V60" s="225">
        <v>0</v>
      </c>
      <c r="W60" s="225">
        <v>0</v>
      </c>
      <c r="X60" s="225">
        <v>0</v>
      </c>
      <c r="Y60" s="225">
        <v>0</v>
      </c>
      <c r="Z60" s="225">
        <v>0</v>
      </c>
      <c r="AA60" s="225">
        <v>0</v>
      </c>
      <c r="AB60" s="225">
        <v>0</v>
      </c>
      <c r="AC60" s="225">
        <v>0</v>
      </c>
      <c r="AD60" s="225">
        <v>0</v>
      </c>
      <c r="AE60" s="225">
        <v>0</v>
      </c>
      <c r="AF60" s="225">
        <v>0</v>
      </c>
      <c r="AG60" s="225">
        <v>0</v>
      </c>
      <c r="AH60" s="225">
        <v>0</v>
      </c>
      <c r="AI60" s="225">
        <v>0</v>
      </c>
      <c r="AJ60" s="225">
        <v>0</v>
      </c>
      <c r="AK60" s="225">
        <v>0</v>
      </c>
      <c r="AL60" s="225">
        <v>0</v>
      </c>
      <c r="AM60" s="225">
        <v>0</v>
      </c>
      <c r="AN60" s="225">
        <v>0</v>
      </c>
      <c r="AO60" s="225">
        <v>0</v>
      </c>
      <c r="AP60" s="225">
        <v>0</v>
      </c>
      <c r="AQ60" s="225">
        <v>0</v>
      </c>
      <c r="AR60" s="225">
        <v>0</v>
      </c>
      <c r="AS60" s="225">
        <v>0</v>
      </c>
      <c r="AT60" s="225">
        <v>0</v>
      </c>
      <c r="AU60" s="225">
        <v>0</v>
      </c>
      <c r="AV60" s="225">
        <v>0</v>
      </c>
      <c r="AW60" s="225">
        <v>0</v>
      </c>
      <c r="AX60" s="225">
        <v>0</v>
      </c>
      <c r="AY60" s="225">
        <v>0</v>
      </c>
      <c r="AZ60" s="225">
        <v>0</v>
      </c>
      <c r="BA60" s="225">
        <v>0</v>
      </c>
      <c r="BB60" s="225">
        <v>0</v>
      </c>
      <c r="BC60" s="226" t="s">
        <v>100</v>
      </c>
      <c r="BD60" s="43" t="s">
        <v>101</v>
      </c>
      <c r="BE60" s="43" t="s">
        <v>101</v>
      </c>
      <c r="BF60" s="43" t="s">
        <v>103</v>
      </c>
      <c r="BG60" s="43" t="s">
        <v>101</v>
      </c>
      <c r="BH60" s="43" t="s">
        <v>101</v>
      </c>
      <c r="BI60" s="43" t="s">
        <v>101</v>
      </c>
      <c r="BJ60" s="43" t="s">
        <v>101</v>
      </c>
      <c r="BK60" s="44"/>
      <c r="BL60" s="44"/>
      <c r="BM60" s="44"/>
      <c r="BN60" s="44"/>
      <c r="BO60" s="44"/>
      <c r="BP60" s="245">
        <v>0</v>
      </c>
      <c r="BQ60" s="103" t="s">
        <v>976</v>
      </c>
      <c r="BR60" s="245">
        <v>1</v>
      </c>
      <c r="BS60" s="103" t="s">
        <v>106</v>
      </c>
      <c r="BT60" s="312">
        <v>0</v>
      </c>
      <c r="BU60" s="312">
        <v>0</v>
      </c>
      <c r="BV60" s="312">
        <v>0</v>
      </c>
      <c r="BW60" s="44">
        <v>0</v>
      </c>
      <c r="BX60" s="45" t="s">
        <v>101</v>
      </c>
      <c r="BY60" s="44" t="s">
        <v>1727</v>
      </c>
      <c r="BZ60" s="103"/>
      <c r="CA60" s="55" t="s">
        <v>1352</v>
      </c>
      <c r="CB60" s="103" t="s">
        <v>1590</v>
      </c>
      <c r="CC60" s="415" t="s">
        <v>1589</v>
      </c>
      <c r="CD60" s="375" t="s">
        <v>1375</v>
      </c>
      <c r="CE60" s="418" t="s">
        <v>1591</v>
      </c>
      <c r="CF60" s="226" t="s">
        <v>100</v>
      </c>
      <c r="CG60" s="226" t="s">
        <v>101</v>
      </c>
      <c r="CH60" s="44" t="s">
        <v>100</v>
      </c>
      <c r="CI60" s="376" t="s">
        <v>1606</v>
      </c>
      <c r="CJ60" s="415" t="s">
        <v>1583</v>
      </c>
      <c r="CK60" s="391" t="s">
        <v>100</v>
      </c>
      <c r="CL60" s="44"/>
      <c r="CM60" s="103"/>
      <c r="CN60" s="103" t="s">
        <v>1490</v>
      </c>
      <c r="CO60" s="7"/>
      <c r="CP60" s="7"/>
    </row>
    <row r="61" spans="1:94" ht="100.95" hidden="1" customHeight="1" x14ac:dyDescent="0.3">
      <c r="A61" s="44" t="s">
        <v>130</v>
      </c>
      <c r="B61" s="295" t="s">
        <v>101</v>
      </c>
      <c r="C61" s="44"/>
      <c r="D61" s="44"/>
      <c r="E61" s="44" t="s">
        <v>100</v>
      </c>
      <c r="F61" s="44" t="s">
        <v>606</v>
      </c>
      <c r="G61" s="227" t="s">
        <v>233</v>
      </c>
      <c r="H61" s="228" t="s">
        <v>394</v>
      </c>
      <c r="I61" s="227" t="s">
        <v>473</v>
      </c>
      <c r="J61" s="227" t="s">
        <v>292</v>
      </c>
      <c r="K61" s="227" t="s">
        <v>399</v>
      </c>
      <c r="L61" s="227" t="s">
        <v>143</v>
      </c>
      <c r="M61" s="229" t="s">
        <v>398</v>
      </c>
      <c r="N61" s="230" t="s">
        <v>105</v>
      </c>
      <c r="O61" s="231" t="s">
        <v>403</v>
      </c>
      <c r="P61" s="230" t="s">
        <v>135</v>
      </c>
      <c r="Q61" s="103"/>
      <c r="R61" s="44"/>
      <c r="S61" s="225" t="s">
        <v>100</v>
      </c>
      <c r="T61" s="225" t="s">
        <v>100</v>
      </c>
      <c r="U61" s="225" t="s">
        <v>100</v>
      </c>
      <c r="V61" s="225" t="s">
        <v>100</v>
      </c>
      <c r="W61" s="225" t="s">
        <v>100</v>
      </c>
      <c r="X61" s="174" t="s">
        <v>103</v>
      </c>
      <c r="Y61" s="174" t="s">
        <v>103</v>
      </c>
      <c r="Z61" s="174" t="s">
        <v>103</v>
      </c>
      <c r="AA61" s="225" t="s">
        <v>100</v>
      </c>
      <c r="AB61" s="225" t="s">
        <v>100</v>
      </c>
      <c r="AC61" s="225" t="s">
        <v>100</v>
      </c>
      <c r="AD61" s="225" t="s">
        <v>100</v>
      </c>
      <c r="AE61" s="174" t="s">
        <v>103</v>
      </c>
      <c r="AF61" s="225" t="s">
        <v>100</v>
      </c>
      <c r="AG61" s="225" t="s">
        <v>100</v>
      </c>
      <c r="AH61" s="225" t="s">
        <v>100</v>
      </c>
      <c r="AI61" s="225" t="s">
        <v>100</v>
      </c>
      <c r="AJ61" s="225" t="s">
        <v>100</v>
      </c>
      <c r="AK61" s="225" t="s">
        <v>100</v>
      </c>
      <c r="AL61" s="225" t="s">
        <v>100</v>
      </c>
      <c r="AM61" s="225" t="s">
        <v>100</v>
      </c>
      <c r="AN61" s="225" t="s">
        <v>100</v>
      </c>
      <c r="AO61" s="225" t="s">
        <v>100</v>
      </c>
      <c r="AP61" s="225" t="s">
        <v>100</v>
      </c>
      <c r="AQ61" s="225" t="s">
        <v>100</v>
      </c>
      <c r="AR61" s="225" t="s">
        <v>100</v>
      </c>
      <c r="AS61" s="225" t="s">
        <v>100</v>
      </c>
      <c r="AT61" s="225" t="s">
        <v>100</v>
      </c>
      <c r="AU61" s="225" t="s">
        <v>100</v>
      </c>
      <c r="AV61" s="225" t="s">
        <v>100</v>
      </c>
      <c r="AW61" s="225" t="s">
        <v>100</v>
      </c>
      <c r="AX61" s="225" t="s">
        <v>100</v>
      </c>
      <c r="AY61" s="225" t="s">
        <v>100</v>
      </c>
      <c r="AZ61" s="225" t="s">
        <v>100</v>
      </c>
      <c r="BA61" s="225" t="s">
        <v>100</v>
      </c>
      <c r="BB61" s="225" t="s">
        <v>100</v>
      </c>
      <c r="BC61" s="226" t="s">
        <v>100</v>
      </c>
      <c r="BD61" s="43" t="s">
        <v>101</v>
      </c>
      <c r="BE61" s="43" t="s">
        <v>103</v>
      </c>
      <c r="BF61" s="43" t="s">
        <v>101</v>
      </c>
      <c r="BG61" s="43" t="s">
        <v>103</v>
      </c>
      <c r="BH61" s="43" t="s">
        <v>101</v>
      </c>
      <c r="BI61" s="43" t="s">
        <v>101</v>
      </c>
      <c r="BJ61" s="43" t="s">
        <v>101</v>
      </c>
      <c r="BK61" s="103" t="s">
        <v>675</v>
      </c>
      <c r="BL61" s="103" t="s">
        <v>710</v>
      </c>
      <c r="BM61" s="103" t="s">
        <v>711</v>
      </c>
      <c r="BN61" s="44"/>
      <c r="BO61" s="44"/>
      <c r="BP61" s="245" t="s">
        <v>742</v>
      </c>
      <c r="BQ61" s="266" t="s">
        <v>951</v>
      </c>
      <c r="BR61" s="245">
        <v>0</v>
      </c>
      <c r="BS61" s="103" t="s">
        <v>106</v>
      </c>
      <c r="BT61" s="44"/>
      <c r="BU61" s="44"/>
      <c r="BV61" s="44"/>
      <c r="BW61" s="44"/>
      <c r="BX61" s="44"/>
      <c r="BY61" s="44"/>
      <c r="BZ61" s="103"/>
      <c r="CA61" s="103"/>
      <c r="CB61" s="103"/>
      <c r="CC61" s="103"/>
      <c r="CD61" s="103"/>
      <c r="CE61" s="103"/>
      <c r="CF61" s="226"/>
      <c r="CG61" s="226"/>
      <c r="CH61" s="44"/>
      <c r="CI61" s="376"/>
      <c r="CJ61" s="103"/>
      <c r="CK61" s="391"/>
      <c r="CL61" s="44"/>
      <c r="CM61" s="103"/>
      <c r="CN61" s="103"/>
      <c r="CO61" s="7"/>
      <c r="CP61" s="7"/>
    </row>
    <row r="62" spans="1:94" ht="49.95" hidden="1" customHeight="1" x14ac:dyDescent="0.3">
      <c r="A62" s="44" t="s">
        <v>323</v>
      </c>
      <c r="B62" s="44"/>
      <c r="C62" s="44"/>
      <c r="D62" s="44"/>
      <c r="E62" s="44" t="s">
        <v>101</v>
      </c>
      <c r="F62" s="44" t="s">
        <v>606</v>
      </c>
      <c r="G62" s="227" t="s">
        <v>233</v>
      </c>
      <c r="H62" s="228" t="s">
        <v>394</v>
      </c>
      <c r="I62" s="227" t="s">
        <v>474</v>
      </c>
      <c r="J62" s="227" t="s">
        <v>280</v>
      </c>
      <c r="K62" s="227" t="s">
        <v>430</v>
      </c>
      <c r="L62" s="227" t="s">
        <v>143</v>
      </c>
      <c r="M62" s="229" t="s">
        <v>398</v>
      </c>
      <c r="N62" s="230" t="s">
        <v>105</v>
      </c>
      <c r="O62" s="231" t="s">
        <v>403</v>
      </c>
      <c r="P62" s="230" t="s">
        <v>135</v>
      </c>
      <c r="Q62" s="56" t="s">
        <v>319</v>
      </c>
      <c r="R62" s="49"/>
      <c r="S62" s="225">
        <v>0</v>
      </c>
      <c r="T62" s="225">
        <v>0</v>
      </c>
      <c r="U62" s="225">
        <v>0</v>
      </c>
      <c r="V62" s="225">
        <v>0</v>
      </c>
      <c r="W62" s="225">
        <v>0</v>
      </c>
      <c r="X62" s="225">
        <v>0</v>
      </c>
      <c r="Y62" s="225">
        <v>0</v>
      </c>
      <c r="Z62" s="225">
        <v>0</v>
      </c>
      <c r="AA62" s="225">
        <v>0</v>
      </c>
      <c r="AB62" s="225">
        <v>0</v>
      </c>
      <c r="AC62" s="225">
        <v>0</v>
      </c>
      <c r="AD62" s="225">
        <v>0</v>
      </c>
      <c r="AE62" s="225">
        <v>0</v>
      </c>
      <c r="AF62" s="225">
        <v>0</v>
      </c>
      <c r="AG62" s="225">
        <v>0</v>
      </c>
      <c r="AH62" s="225">
        <v>0</v>
      </c>
      <c r="AI62" s="225">
        <v>0</v>
      </c>
      <c r="AJ62" s="225">
        <v>0</v>
      </c>
      <c r="AK62" s="225">
        <v>0</v>
      </c>
      <c r="AL62" s="225">
        <v>0</v>
      </c>
      <c r="AM62" s="225">
        <v>0</v>
      </c>
      <c r="AN62" s="225">
        <v>0</v>
      </c>
      <c r="AO62" s="225">
        <v>0</v>
      </c>
      <c r="AP62" s="225">
        <v>0</v>
      </c>
      <c r="AQ62" s="225">
        <v>0</v>
      </c>
      <c r="AR62" s="225">
        <v>0</v>
      </c>
      <c r="AS62" s="225">
        <v>0</v>
      </c>
      <c r="AT62" s="225">
        <v>0</v>
      </c>
      <c r="AU62" s="225">
        <v>0</v>
      </c>
      <c r="AV62" s="225">
        <v>0</v>
      </c>
      <c r="AW62" s="225">
        <v>0</v>
      </c>
      <c r="AX62" s="225">
        <v>0</v>
      </c>
      <c r="AY62" s="225">
        <v>0</v>
      </c>
      <c r="AZ62" s="225">
        <v>0</v>
      </c>
      <c r="BA62" s="225">
        <v>0</v>
      </c>
      <c r="BB62" s="225">
        <v>0</v>
      </c>
      <c r="BC62" s="226" t="s">
        <v>100</v>
      </c>
      <c r="BD62" s="43" t="s">
        <v>101</v>
      </c>
      <c r="BE62" s="43" t="s">
        <v>101</v>
      </c>
      <c r="BF62" s="43" t="s">
        <v>101</v>
      </c>
      <c r="BG62" s="43" t="s">
        <v>101</v>
      </c>
      <c r="BH62" s="43" t="s">
        <v>101</v>
      </c>
      <c r="BI62" s="43" t="s">
        <v>101</v>
      </c>
      <c r="BJ62" s="43" t="s">
        <v>101</v>
      </c>
      <c r="BK62" s="44"/>
      <c r="BL62" s="44"/>
      <c r="BM62" s="44"/>
      <c r="BN62" s="44"/>
      <c r="BO62" s="44"/>
      <c r="BP62" s="245">
        <v>0</v>
      </c>
      <c r="BQ62" s="44"/>
      <c r="BR62" s="245">
        <v>0</v>
      </c>
      <c r="BS62" s="103" t="s">
        <v>245</v>
      </c>
      <c r="BT62" s="44"/>
      <c r="BU62" s="44"/>
      <c r="BV62" s="44"/>
      <c r="BW62" s="44"/>
      <c r="BX62" s="44"/>
      <c r="BY62" s="44"/>
      <c r="BZ62" s="103"/>
      <c r="CA62" s="103"/>
      <c r="CB62" s="103"/>
      <c r="CC62" s="103"/>
      <c r="CD62" s="103"/>
      <c r="CE62" s="103"/>
      <c r="CF62" s="226"/>
      <c r="CG62" s="226"/>
      <c r="CH62" s="44"/>
      <c r="CI62" s="376"/>
      <c r="CJ62" s="103"/>
      <c r="CK62" s="391"/>
      <c r="CL62" s="44"/>
      <c r="CM62" s="103"/>
      <c r="CN62" s="103"/>
      <c r="CO62" s="7"/>
      <c r="CP62" s="7"/>
    </row>
    <row r="63" spans="1:94" ht="30" hidden="1" customHeight="1" x14ac:dyDescent="0.3">
      <c r="A63" s="44" t="s">
        <v>785</v>
      </c>
      <c r="B63" s="295" t="s">
        <v>101</v>
      </c>
      <c r="C63" s="44"/>
      <c r="D63" s="44"/>
      <c r="E63" s="44" t="s">
        <v>100</v>
      </c>
      <c r="F63" s="44" t="s">
        <v>606</v>
      </c>
      <c r="G63" s="227" t="s">
        <v>240</v>
      </c>
      <c r="H63" s="228" t="s">
        <v>394</v>
      </c>
      <c r="I63" s="227" t="s">
        <v>475</v>
      </c>
      <c r="J63" s="227" t="s">
        <v>142</v>
      </c>
      <c r="K63" s="227" t="s">
        <v>434</v>
      </c>
      <c r="L63" s="227" t="s">
        <v>143</v>
      </c>
      <c r="M63" s="229" t="s">
        <v>398</v>
      </c>
      <c r="N63" s="230" t="s">
        <v>476</v>
      </c>
      <c r="O63" s="231" t="s">
        <v>477</v>
      </c>
      <c r="P63" s="230" t="s">
        <v>143</v>
      </c>
      <c r="Q63" s="103"/>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245"/>
      <c r="BK63" s="44"/>
      <c r="BL63" s="44"/>
      <c r="BM63" s="44"/>
      <c r="BN63" s="44"/>
      <c r="BO63" s="44"/>
      <c r="BP63" s="245" t="s">
        <v>742</v>
      </c>
      <c r="BQ63" s="103" t="s">
        <v>978</v>
      </c>
      <c r="BR63" s="245">
        <v>2</v>
      </c>
      <c r="BS63" s="103" t="s">
        <v>106</v>
      </c>
      <c r="BT63" s="44"/>
      <c r="BU63" s="44"/>
      <c r="BV63" s="44"/>
      <c r="BW63" s="44"/>
      <c r="BX63" s="44"/>
      <c r="BY63" s="44"/>
      <c r="BZ63" s="103"/>
      <c r="CA63" s="103"/>
      <c r="CB63" s="103"/>
      <c r="CC63" s="103"/>
      <c r="CD63" s="103"/>
      <c r="CE63" s="103"/>
      <c r="CF63" s="226"/>
      <c r="CG63" s="226"/>
      <c r="CH63" s="44"/>
      <c r="CI63" s="376"/>
      <c r="CJ63" s="103"/>
      <c r="CK63" s="391"/>
      <c r="CL63" s="44"/>
      <c r="CM63" s="103"/>
      <c r="CN63" s="103"/>
      <c r="CO63" s="7"/>
      <c r="CP63" s="7"/>
    </row>
    <row r="64" spans="1:94" ht="49.95" hidden="1" customHeight="1" x14ac:dyDescent="0.3">
      <c r="A64" s="44" t="s">
        <v>323</v>
      </c>
      <c r="B64" s="44"/>
      <c r="C64" s="44"/>
      <c r="D64" s="44"/>
      <c r="E64" s="44" t="s">
        <v>101</v>
      </c>
      <c r="F64" s="44" t="s">
        <v>606</v>
      </c>
      <c r="G64" s="227" t="s">
        <v>240</v>
      </c>
      <c r="H64" s="228" t="s">
        <v>394</v>
      </c>
      <c r="I64" s="227" t="s">
        <v>475</v>
      </c>
      <c r="J64" s="227" t="s">
        <v>476</v>
      </c>
      <c r="K64" s="227" t="s">
        <v>477</v>
      </c>
      <c r="L64" s="227" t="s">
        <v>143</v>
      </c>
      <c r="M64" s="229" t="s">
        <v>398</v>
      </c>
      <c r="N64" s="230" t="s">
        <v>142</v>
      </c>
      <c r="O64" s="231" t="s">
        <v>434</v>
      </c>
      <c r="P64" s="230" t="s">
        <v>143</v>
      </c>
      <c r="Q64" s="56" t="s">
        <v>319</v>
      </c>
      <c r="R64" s="49"/>
      <c r="S64" s="174" t="s">
        <v>103</v>
      </c>
      <c r="T64" s="174" t="s">
        <v>103</v>
      </c>
      <c r="U64" s="174" t="s">
        <v>103</v>
      </c>
      <c r="V64" s="225" t="s">
        <v>100</v>
      </c>
      <c r="W64" s="225" t="s">
        <v>100</v>
      </c>
      <c r="X64" s="225" t="s">
        <v>100</v>
      </c>
      <c r="Y64" s="225" t="s">
        <v>100</v>
      </c>
      <c r="Z64" s="225" t="s">
        <v>100</v>
      </c>
      <c r="AA64" s="225" t="s">
        <v>100</v>
      </c>
      <c r="AB64" s="225" t="s">
        <v>100</v>
      </c>
      <c r="AC64" s="225" t="s">
        <v>100</v>
      </c>
      <c r="AD64" s="225" t="s">
        <v>100</v>
      </c>
      <c r="AE64" s="225" t="s">
        <v>100</v>
      </c>
      <c r="AF64" s="225" t="s">
        <v>100</v>
      </c>
      <c r="AG64" s="174" t="s">
        <v>103</v>
      </c>
      <c r="AH64" s="225">
        <v>0</v>
      </c>
      <c r="AI64" s="225">
        <v>0</v>
      </c>
      <c r="AJ64" s="225">
        <v>0</v>
      </c>
      <c r="AK64" s="225">
        <v>0</v>
      </c>
      <c r="AL64" s="225">
        <v>0</v>
      </c>
      <c r="AM64" s="225">
        <v>0</v>
      </c>
      <c r="AN64" s="225">
        <v>0</v>
      </c>
      <c r="AO64" s="225">
        <v>0</v>
      </c>
      <c r="AP64" s="225">
        <v>0</v>
      </c>
      <c r="AQ64" s="225">
        <v>0</v>
      </c>
      <c r="AR64" s="225">
        <v>0</v>
      </c>
      <c r="AS64" s="225">
        <v>0</v>
      </c>
      <c r="AT64" s="225">
        <v>0</v>
      </c>
      <c r="AU64" s="225">
        <v>0</v>
      </c>
      <c r="AV64" s="225">
        <v>0</v>
      </c>
      <c r="AW64" s="225">
        <v>0</v>
      </c>
      <c r="AX64" s="225">
        <v>0</v>
      </c>
      <c r="AY64" s="225">
        <v>0</v>
      </c>
      <c r="AZ64" s="225">
        <v>0</v>
      </c>
      <c r="BA64" s="225">
        <v>0</v>
      </c>
      <c r="BB64" s="225">
        <v>0</v>
      </c>
      <c r="BC64" s="226" t="s">
        <v>100</v>
      </c>
      <c r="BD64" s="43" t="s">
        <v>101</v>
      </c>
      <c r="BE64" s="43" t="s">
        <v>101</v>
      </c>
      <c r="BF64" s="43" t="s">
        <v>101</v>
      </c>
      <c r="BG64" s="43" t="s">
        <v>101</v>
      </c>
      <c r="BH64" s="43" t="s">
        <v>101</v>
      </c>
      <c r="BI64" s="43" t="s">
        <v>101</v>
      </c>
      <c r="BJ64" s="43" t="s">
        <v>121</v>
      </c>
      <c r="BK64" s="44"/>
      <c r="BL64" s="44"/>
      <c r="BM64" s="44"/>
      <c r="BN64" s="44"/>
      <c r="BO64" s="44"/>
      <c r="BP64" s="245">
        <v>0</v>
      </c>
      <c r="BQ64" s="49" t="s">
        <v>799</v>
      </c>
      <c r="BR64" s="245">
        <v>2</v>
      </c>
      <c r="BS64" s="103" t="s">
        <v>644</v>
      </c>
      <c r="BT64" s="44"/>
      <c r="BU64" s="44"/>
      <c r="BV64" s="44"/>
      <c r="BW64" s="44"/>
      <c r="BX64" s="44"/>
      <c r="BY64" s="44"/>
      <c r="BZ64" s="103"/>
      <c r="CA64" s="103"/>
      <c r="CB64" s="103"/>
      <c r="CC64" s="103"/>
      <c r="CD64" s="103"/>
      <c r="CE64" s="103"/>
      <c r="CF64" s="226"/>
      <c r="CG64" s="226"/>
      <c r="CH64" s="44"/>
      <c r="CI64" s="376"/>
      <c r="CJ64" s="103"/>
      <c r="CK64" s="391"/>
      <c r="CL64" s="44"/>
      <c r="CM64" s="103"/>
      <c r="CN64" s="103"/>
      <c r="CO64" s="7"/>
      <c r="CP64" s="7"/>
    </row>
    <row r="65" spans="1:94" ht="15" hidden="1" customHeight="1" x14ac:dyDescent="0.3">
      <c r="A65" s="44" t="s">
        <v>130</v>
      </c>
      <c r="B65" s="295" t="s">
        <v>101</v>
      </c>
      <c r="C65" s="44"/>
      <c r="D65" s="44"/>
      <c r="E65" s="44" t="s">
        <v>100</v>
      </c>
      <c r="F65" s="44" t="s">
        <v>606</v>
      </c>
      <c r="G65" s="227" t="s">
        <v>478</v>
      </c>
      <c r="H65" s="228" t="s">
        <v>394</v>
      </c>
      <c r="I65" s="227" t="s">
        <v>479</v>
      </c>
      <c r="J65" s="227" t="s">
        <v>480</v>
      </c>
      <c r="K65" s="227" t="s">
        <v>481</v>
      </c>
      <c r="L65" s="227" t="s">
        <v>482</v>
      </c>
      <c r="M65" s="229" t="s">
        <v>398</v>
      </c>
      <c r="N65" s="230" t="s">
        <v>294</v>
      </c>
      <c r="O65" s="231" t="s">
        <v>483</v>
      </c>
      <c r="P65" s="230" t="s">
        <v>338</v>
      </c>
      <c r="Q65" s="103"/>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245"/>
      <c r="BK65" s="44"/>
      <c r="BL65" s="44"/>
      <c r="BM65" s="44"/>
      <c r="BN65" s="44"/>
      <c r="BO65" s="44"/>
      <c r="BP65" s="245" t="s">
        <v>742</v>
      </c>
      <c r="BQ65" s="203" t="s">
        <v>775</v>
      </c>
      <c r="BR65" s="245" t="s">
        <v>101</v>
      </c>
      <c r="BS65" s="103"/>
      <c r="BT65" s="44"/>
      <c r="BU65" s="44"/>
      <c r="BV65" s="44"/>
      <c r="BW65" s="44"/>
      <c r="BX65" s="44"/>
      <c r="BY65" s="44"/>
      <c r="BZ65" s="103"/>
      <c r="CA65" s="103"/>
      <c r="CB65" s="103"/>
      <c r="CC65" s="103"/>
      <c r="CD65" s="103"/>
      <c r="CE65" s="103"/>
      <c r="CF65" s="226"/>
      <c r="CG65" s="226"/>
      <c r="CH65" s="44"/>
      <c r="CI65" s="376"/>
      <c r="CJ65" s="103"/>
      <c r="CK65" s="391" t="str">
        <f>Table9[[#This Row],[Congested?]]</f>
        <v>no</v>
      </c>
      <c r="CL65" s="44"/>
      <c r="CM65" s="103"/>
      <c r="CN65" s="103"/>
      <c r="CO65" s="7"/>
      <c r="CP65" s="7"/>
    </row>
    <row r="66" spans="1:94" ht="15" hidden="1" customHeight="1" x14ac:dyDescent="0.3">
      <c r="A66" s="44" t="s">
        <v>130</v>
      </c>
      <c r="B66" s="295" t="s">
        <v>101</v>
      </c>
      <c r="C66" s="44"/>
      <c r="D66" s="44"/>
      <c r="E66" s="44" t="s">
        <v>100</v>
      </c>
      <c r="F66" s="44" t="s">
        <v>606</v>
      </c>
      <c r="G66" s="227" t="s">
        <v>478</v>
      </c>
      <c r="H66" s="228" t="s">
        <v>394</v>
      </c>
      <c r="I66" s="227" t="s">
        <v>479</v>
      </c>
      <c r="J66" s="227" t="s">
        <v>294</v>
      </c>
      <c r="K66" s="227" t="s">
        <v>483</v>
      </c>
      <c r="L66" s="227" t="s">
        <v>338</v>
      </c>
      <c r="M66" s="229" t="s">
        <v>398</v>
      </c>
      <c r="N66" s="230" t="s">
        <v>480</v>
      </c>
      <c r="O66" s="231" t="s">
        <v>481</v>
      </c>
      <c r="P66" s="230" t="s">
        <v>482</v>
      </c>
      <c r="Q66" s="103"/>
      <c r="R66" s="44"/>
      <c r="S66" s="225" t="s">
        <v>100</v>
      </c>
      <c r="T66" s="225" t="s">
        <v>100</v>
      </c>
      <c r="U66" s="225" t="s">
        <v>100</v>
      </c>
      <c r="V66" s="225" t="s">
        <v>100</v>
      </c>
      <c r="W66" s="225" t="s">
        <v>100</v>
      </c>
      <c r="X66" s="225" t="s">
        <v>100</v>
      </c>
      <c r="Y66" s="225" t="s">
        <v>100</v>
      </c>
      <c r="Z66" s="225" t="s">
        <v>100</v>
      </c>
      <c r="AA66" s="225" t="s">
        <v>100</v>
      </c>
      <c r="AB66" s="225" t="s">
        <v>100</v>
      </c>
      <c r="AC66" s="225" t="s">
        <v>100</v>
      </c>
      <c r="AD66" s="225" t="s">
        <v>100</v>
      </c>
      <c r="AE66" s="225" t="s">
        <v>100</v>
      </c>
      <c r="AF66" s="225" t="s">
        <v>100</v>
      </c>
      <c r="AG66" s="225" t="s">
        <v>100</v>
      </c>
      <c r="AH66" s="225" t="s">
        <v>100</v>
      </c>
      <c r="AI66" s="225" t="s">
        <v>100</v>
      </c>
      <c r="AJ66" s="225" t="s">
        <v>100</v>
      </c>
      <c r="AK66" s="225" t="s">
        <v>100</v>
      </c>
      <c r="AL66" s="225" t="s">
        <v>100</v>
      </c>
      <c r="AM66" s="225" t="s">
        <v>100</v>
      </c>
      <c r="AN66" s="225" t="s">
        <v>100</v>
      </c>
      <c r="AO66" s="225" t="s">
        <v>100</v>
      </c>
      <c r="AP66" s="225" t="s">
        <v>100</v>
      </c>
      <c r="AQ66" s="225" t="s">
        <v>100</v>
      </c>
      <c r="AR66" s="225" t="s">
        <v>100</v>
      </c>
      <c r="AS66" s="225" t="s">
        <v>100</v>
      </c>
      <c r="AT66" s="225" t="s">
        <v>100</v>
      </c>
      <c r="AU66" s="225" t="s">
        <v>100</v>
      </c>
      <c r="AV66" s="225" t="s">
        <v>100</v>
      </c>
      <c r="AW66" s="225" t="s">
        <v>100</v>
      </c>
      <c r="AX66" s="225" t="s">
        <v>100</v>
      </c>
      <c r="AY66" s="225" t="s">
        <v>100</v>
      </c>
      <c r="AZ66" s="225" t="s">
        <v>100</v>
      </c>
      <c r="BA66" s="225" t="s">
        <v>100</v>
      </c>
      <c r="BB66" s="225" t="s">
        <v>100</v>
      </c>
      <c r="BC66" s="226" t="s">
        <v>100</v>
      </c>
      <c r="BD66" s="226" t="s">
        <v>100</v>
      </c>
      <c r="BE66" s="226" t="s">
        <v>100</v>
      </c>
      <c r="BF66" s="226" t="s">
        <v>100</v>
      </c>
      <c r="BG66" s="226" t="s">
        <v>100</v>
      </c>
      <c r="BH66" s="43" t="s">
        <v>101</v>
      </c>
      <c r="BI66" s="43" t="s">
        <v>101</v>
      </c>
      <c r="BJ66" s="43" t="s">
        <v>101</v>
      </c>
      <c r="BK66" s="44"/>
      <c r="BL66" s="44"/>
      <c r="BM66" s="44"/>
      <c r="BN66" s="44"/>
      <c r="BO66" s="44"/>
      <c r="BP66" s="245" t="s">
        <v>742</v>
      </c>
      <c r="BQ66" s="203" t="s">
        <v>775</v>
      </c>
      <c r="BR66" s="245">
        <v>0</v>
      </c>
      <c r="BS66" s="103"/>
      <c r="BT66" s="44"/>
      <c r="BU66" s="44"/>
      <c r="BV66" s="44"/>
      <c r="BW66" s="44"/>
      <c r="BX66" s="44"/>
      <c r="BY66" s="44"/>
      <c r="BZ66" s="103"/>
      <c r="CA66" s="103"/>
      <c r="CB66" s="103"/>
      <c r="CC66" s="103"/>
      <c r="CD66" s="103"/>
      <c r="CE66" s="103"/>
      <c r="CF66" s="226"/>
      <c r="CG66" s="226"/>
      <c r="CH66" s="44"/>
      <c r="CI66" s="376"/>
      <c r="CJ66" s="103"/>
      <c r="CK66" s="391"/>
      <c r="CL66" s="44"/>
      <c r="CM66" s="103"/>
      <c r="CN66" s="103"/>
      <c r="CO66" s="7"/>
      <c r="CP66" s="7"/>
    </row>
    <row r="67" spans="1:94" ht="15" hidden="1" customHeight="1" x14ac:dyDescent="0.3">
      <c r="A67" s="44" t="s">
        <v>130</v>
      </c>
      <c r="B67" s="295" t="s">
        <v>101</v>
      </c>
      <c r="C67" s="44"/>
      <c r="D67" s="44"/>
      <c r="E67" s="44" t="s">
        <v>100</v>
      </c>
      <c r="F67" s="44" t="s">
        <v>606</v>
      </c>
      <c r="G67" s="227" t="s">
        <v>109</v>
      </c>
      <c r="H67" s="228" t="s">
        <v>394</v>
      </c>
      <c r="I67" s="227" t="s">
        <v>484</v>
      </c>
      <c r="J67" s="227" t="s">
        <v>118</v>
      </c>
      <c r="K67" s="227" t="s">
        <v>485</v>
      </c>
      <c r="L67" s="227" t="s">
        <v>143</v>
      </c>
      <c r="M67" s="229" t="s">
        <v>398</v>
      </c>
      <c r="N67" s="230" t="s">
        <v>107</v>
      </c>
      <c r="O67" s="231" t="s">
        <v>447</v>
      </c>
      <c r="P67" s="230" t="s">
        <v>146</v>
      </c>
      <c r="Q67" s="103"/>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245"/>
      <c r="BK67" s="44"/>
      <c r="BL67" s="44"/>
      <c r="BM67" s="44"/>
      <c r="BN67" s="44"/>
      <c r="BO67" s="44"/>
      <c r="BP67" s="245" t="s">
        <v>742</v>
      </c>
      <c r="BQ67" s="103" t="s">
        <v>775</v>
      </c>
      <c r="BR67" s="245"/>
      <c r="BS67" s="103" t="s">
        <v>647</v>
      </c>
      <c r="BT67" s="44"/>
      <c r="BU67" s="44"/>
      <c r="BV67" s="44"/>
      <c r="BW67" s="44"/>
      <c r="BX67" s="44"/>
      <c r="BY67" s="44"/>
      <c r="BZ67" s="103"/>
      <c r="CA67" s="103"/>
      <c r="CB67" s="103"/>
      <c r="CC67" s="103"/>
      <c r="CD67" s="103"/>
      <c r="CE67" s="103"/>
      <c r="CF67" s="226"/>
      <c r="CG67" s="226"/>
      <c r="CH67" s="44"/>
      <c r="CI67" s="376"/>
      <c r="CJ67" s="103"/>
      <c r="CK67" s="391"/>
      <c r="CL67" s="44"/>
      <c r="CM67" s="103"/>
      <c r="CN67" s="103"/>
      <c r="CO67" s="7"/>
      <c r="CP67" s="7"/>
    </row>
    <row r="68" spans="1:94" ht="49.95" hidden="1" customHeight="1" x14ac:dyDescent="0.3">
      <c r="A68" s="49" t="s">
        <v>1503</v>
      </c>
      <c r="B68" s="44"/>
      <c r="C68" s="44"/>
      <c r="D68" s="49" t="s">
        <v>100</v>
      </c>
      <c r="E68" s="259" t="s">
        <v>101</v>
      </c>
      <c r="F68" s="259" t="s">
        <v>606</v>
      </c>
      <c r="G68" s="260" t="s">
        <v>69</v>
      </c>
      <c r="H68" s="261" t="s">
        <v>394</v>
      </c>
      <c r="I68" s="260" t="s">
        <v>486</v>
      </c>
      <c r="J68" s="260" t="s">
        <v>180</v>
      </c>
      <c r="K68" s="260" t="s">
        <v>424</v>
      </c>
      <c r="L68" s="260" t="s">
        <v>128</v>
      </c>
      <c r="M68" s="261" t="s">
        <v>398</v>
      </c>
      <c r="N68" s="260" t="s">
        <v>280</v>
      </c>
      <c r="O68" s="262" t="s">
        <v>430</v>
      </c>
      <c r="P68" s="260" t="s">
        <v>143</v>
      </c>
      <c r="Q68" s="56" t="s">
        <v>1504</v>
      </c>
      <c r="R68" s="44"/>
      <c r="S68" s="225" t="s">
        <v>100</v>
      </c>
      <c r="T68" s="225" t="s">
        <v>100</v>
      </c>
      <c r="U68" s="225" t="s">
        <v>100</v>
      </c>
      <c r="V68" s="225" t="s">
        <v>100</v>
      </c>
      <c r="W68" s="225" t="s">
        <v>100</v>
      </c>
      <c r="X68" s="225" t="s">
        <v>100</v>
      </c>
      <c r="Y68" s="225" t="s">
        <v>100</v>
      </c>
      <c r="Z68" s="225" t="s">
        <v>100</v>
      </c>
      <c r="AA68" s="225" t="s">
        <v>100</v>
      </c>
      <c r="AB68" s="225" t="s">
        <v>100</v>
      </c>
      <c r="AC68" s="225" t="s">
        <v>100</v>
      </c>
      <c r="AD68" s="225" t="s">
        <v>100</v>
      </c>
      <c r="AE68" s="225" t="s">
        <v>100</v>
      </c>
      <c r="AF68" s="225" t="s">
        <v>100</v>
      </c>
      <c r="AG68" s="225" t="s">
        <v>100</v>
      </c>
      <c r="AH68" s="225" t="s">
        <v>100</v>
      </c>
      <c r="AI68" s="225" t="s">
        <v>100</v>
      </c>
      <c r="AJ68" s="225" t="s">
        <v>100</v>
      </c>
      <c r="AK68" s="225" t="s">
        <v>100</v>
      </c>
      <c r="AL68" s="225" t="s">
        <v>100</v>
      </c>
      <c r="AM68" s="225" t="s">
        <v>100</v>
      </c>
      <c r="AN68" s="225" t="s">
        <v>231</v>
      </c>
      <c r="AO68" s="225" t="s">
        <v>231</v>
      </c>
      <c r="AP68" s="225" t="s">
        <v>231</v>
      </c>
      <c r="AQ68" s="225" t="s">
        <v>100</v>
      </c>
      <c r="AR68" s="225" t="s">
        <v>100</v>
      </c>
      <c r="AS68" s="225" t="s">
        <v>100</v>
      </c>
      <c r="AT68" s="225" t="s">
        <v>100</v>
      </c>
      <c r="AU68" s="225" t="s">
        <v>100</v>
      </c>
      <c r="AV68" s="225" t="s">
        <v>100</v>
      </c>
      <c r="AW68" s="225" t="s">
        <v>100</v>
      </c>
      <c r="AX68" s="225" t="s">
        <v>100</v>
      </c>
      <c r="AY68" s="225" t="s">
        <v>100</v>
      </c>
      <c r="AZ68" s="225" t="s">
        <v>100</v>
      </c>
      <c r="BA68" s="225" t="s">
        <v>100</v>
      </c>
      <c r="BB68" s="225" t="s">
        <v>100</v>
      </c>
      <c r="BC68" s="226" t="s">
        <v>101</v>
      </c>
      <c r="BD68" s="44"/>
      <c r="BE68" s="44"/>
      <c r="BF68" s="44"/>
      <c r="BG68" s="44"/>
      <c r="BH68" s="44"/>
      <c r="BI68" s="44"/>
      <c r="BJ68" s="245"/>
      <c r="BK68" s="44"/>
      <c r="BL68" s="44"/>
      <c r="BM68" s="44"/>
      <c r="BN68" s="44"/>
      <c r="BO68" s="44"/>
      <c r="BP68" s="242">
        <v>0</v>
      </c>
      <c r="BQ68" s="244"/>
      <c r="BR68" s="242">
        <v>0</v>
      </c>
      <c r="BS68" s="103" t="s">
        <v>106</v>
      </c>
      <c r="BT68" s="44"/>
      <c r="BU68" s="44"/>
      <c r="BV68" s="44"/>
      <c r="BW68" s="44"/>
      <c r="BX68" s="45"/>
      <c r="BY68" s="44"/>
      <c r="BZ68" s="103"/>
      <c r="CA68" s="103"/>
      <c r="CB68" s="103"/>
      <c r="CC68" s="103"/>
      <c r="CD68" s="103"/>
      <c r="CE68" s="103"/>
      <c r="CF68" s="226"/>
      <c r="CG68" s="226"/>
      <c r="CH68" s="44"/>
      <c r="CI68" s="376"/>
      <c r="CJ68" s="391" t="s">
        <v>1505</v>
      </c>
      <c r="CK68" s="391"/>
      <c r="CL68" s="44"/>
      <c r="CM68" s="103"/>
      <c r="CN68" s="103"/>
      <c r="CO68" s="7"/>
      <c r="CP68" s="7"/>
    </row>
    <row r="69" spans="1:94" ht="38.4" hidden="1" customHeight="1" x14ac:dyDescent="0.3">
      <c r="A69" s="44" t="s">
        <v>130</v>
      </c>
      <c r="B69" s="295" t="s">
        <v>101</v>
      </c>
      <c r="C69" s="44"/>
      <c r="D69" s="44"/>
      <c r="E69" s="44" t="s">
        <v>100</v>
      </c>
      <c r="F69" s="44" t="s">
        <v>606</v>
      </c>
      <c r="G69" s="227" t="s">
        <v>487</v>
      </c>
      <c r="H69" s="228" t="s">
        <v>394</v>
      </c>
      <c r="I69" s="227" t="s">
        <v>488</v>
      </c>
      <c r="J69" s="227" t="s">
        <v>180</v>
      </c>
      <c r="K69" s="227" t="s">
        <v>424</v>
      </c>
      <c r="L69" s="227" t="s">
        <v>128</v>
      </c>
      <c r="M69" s="229" t="s">
        <v>398</v>
      </c>
      <c r="N69" s="230" t="s">
        <v>105</v>
      </c>
      <c r="O69" s="231" t="s">
        <v>403</v>
      </c>
      <c r="P69" s="230" t="s">
        <v>135</v>
      </c>
      <c r="Q69" s="56" t="s">
        <v>925</v>
      </c>
      <c r="R69" s="44"/>
      <c r="S69" s="174" t="s">
        <v>103</v>
      </c>
      <c r="T69" s="174" t="s">
        <v>103</v>
      </c>
      <c r="U69" s="225" t="s">
        <v>100</v>
      </c>
      <c r="V69" s="225" t="s">
        <v>100</v>
      </c>
      <c r="W69" s="225" t="s">
        <v>100</v>
      </c>
      <c r="X69" s="225" t="s">
        <v>100</v>
      </c>
      <c r="Y69" s="225" t="s">
        <v>100</v>
      </c>
      <c r="Z69" s="225" t="s">
        <v>100</v>
      </c>
      <c r="AA69" s="225" t="s">
        <v>100</v>
      </c>
      <c r="AB69" s="225" t="s">
        <v>100</v>
      </c>
      <c r="AC69" s="225" t="s">
        <v>100</v>
      </c>
      <c r="AD69" s="225" t="s">
        <v>100</v>
      </c>
      <c r="AE69" s="225" t="s">
        <v>100</v>
      </c>
      <c r="AF69" s="225" t="s">
        <v>100</v>
      </c>
      <c r="AG69" s="225" t="s">
        <v>100</v>
      </c>
      <c r="AH69" s="225" t="s">
        <v>100</v>
      </c>
      <c r="AI69" s="225" t="s">
        <v>100</v>
      </c>
      <c r="AJ69" s="225" t="s">
        <v>100</v>
      </c>
      <c r="AK69" s="225" t="s">
        <v>100</v>
      </c>
      <c r="AL69" s="225" t="s">
        <v>100</v>
      </c>
      <c r="AM69" s="225" t="s">
        <v>100</v>
      </c>
      <c r="AN69" s="225" t="s">
        <v>100</v>
      </c>
      <c r="AO69" s="225" t="s">
        <v>100</v>
      </c>
      <c r="AP69" s="225" t="s">
        <v>100</v>
      </c>
      <c r="AQ69" s="225" t="s">
        <v>100</v>
      </c>
      <c r="AR69" s="225" t="s">
        <v>100</v>
      </c>
      <c r="AS69" s="225" t="s">
        <v>100</v>
      </c>
      <c r="AT69" s="225" t="s">
        <v>100</v>
      </c>
      <c r="AU69" s="225" t="s">
        <v>100</v>
      </c>
      <c r="AV69" s="225" t="s">
        <v>100</v>
      </c>
      <c r="AW69" s="225" t="s">
        <v>100</v>
      </c>
      <c r="AX69" s="225" t="s">
        <v>100</v>
      </c>
      <c r="AY69" s="225" t="s">
        <v>100</v>
      </c>
      <c r="AZ69" s="225" t="s">
        <v>100</v>
      </c>
      <c r="BA69" s="225" t="s">
        <v>100</v>
      </c>
      <c r="BB69" s="225" t="s">
        <v>100</v>
      </c>
      <c r="BC69" s="44"/>
      <c r="BD69" s="44"/>
      <c r="BE69" s="44"/>
      <c r="BF69" s="44"/>
      <c r="BG69" s="44"/>
      <c r="BH69" s="44"/>
      <c r="BI69" s="44"/>
      <c r="BJ69" s="245"/>
      <c r="BK69" s="44"/>
      <c r="BL69" s="44"/>
      <c r="BM69" s="44"/>
      <c r="BN69" s="44"/>
      <c r="BO69" s="44"/>
      <c r="BP69" s="245" t="s">
        <v>742</v>
      </c>
      <c r="BQ69" s="268" t="s">
        <v>812</v>
      </c>
      <c r="BR69" s="245"/>
      <c r="BS69" s="103" t="s">
        <v>649</v>
      </c>
      <c r="BT69" s="44"/>
      <c r="BU69" s="44"/>
      <c r="BV69" s="44"/>
      <c r="BW69" s="44"/>
      <c r="BX69" s="44"/>
      <c r="BY69" s="44"/>
      <c r="BZ69" s="103"/>
      <c r="CA69" s="103"/>
      <c r="CB69" s="103"/>
      <c r="CC69" s="103"/>
      <c r="CD69" s="103"/>
      <c r="CE69" s="103"/>
      <c r="CF69" s="226"/>
      <c r="CG69" s="226"/>
      <c r="CH69" s="44"/>
      <c r="CI69" s="376"/>
      <c r="CJ69" s="103"/>
      <c r="CK69" s="391" t="str">
        <f>Table9[[#This Row],[Congested?]]</f>
        <v>no</v>
      </c>
      <c r="CL69" s="44"/>
      <c r="CM69" s="103"/>
      <c r="CN69" s="103"/>
      <c r="CO69" s="7"/>
      <c r="CP69" s="7"/>
    </row>
    <row r="70" spans="1:94" ht="49.95" hidden="1" customHeight="1" x14ac:dyDescent="0.3">
      <c r="A70" s="49" t="s">
        <v>323</v>
      </c>
      <c r="B70" s="243" t="s">
        <v>100</v>
      </c>
      <c r="C70" s="44" t="s">
        <v>917</v>
      </c>
      <c r="D70" s="49" t="s">
        <v>100</v>
      </c>
      <c r="E70" s="44" t="s">
        <v>101</v>
      </c>
      <c r="F70" s="44" t="s">
        <v>606</v>
      </c>
      <c r="G70" s="227" t="s">
        <v>815</v>
      </c>
      <c r="H70" s="228" t="s">
        <v>394</v>
      </c>
      <c r="I70" s="227" t="s">
        <v>488</v>
      </c>
      <c r="J70" s="227" t="s">
        <v>105</v>
      </c>
      <c r="K70" s="227" t="s">
        <v>403</v>
      </c>
      <c r="L70" s="227" t="s">
        <v>135</v>
      </c>
      <c r="M70" s="229" t="s">
        <v>398</v>
      </c>
      <c r="N70" s="230" t="s">
        <v>180</v>
      </c>
      <c r="O70" s="231" t="s">
        <v>424</v>
      </c>
      <c r="P70" s="230" t="s">
        <v>128</v>
      </c>
      <c r="Q70" s="56" t="s">
        <v>814</v>
      </c>
      <c r="R70" s="44"/>
      <c r="S70" s="225" t="s">
        <v>100</v>
      </c>
      <c r="T70" s="225" t="s">
        <v>100</v>
      </c>
      <c r="U70" s="225" t="s">
        <v>100</v>
      </c>
      <c r="V70" s="225" t="s">
        <v>100</v>
      </c>
      <c r="W70" s="225" t="s">
        <v>100</v>
      </c>
      <c r="X70" s="225" t="s">
        <v>100</v>
      </c>
      <c r="Y70" s="225" t="s">
        <v>100</v>
      </c>
      <c r="Z70" s="225" t="s">
        <v>100</v>
      </c>
      <c r="AA70" s="225" t="s">
        <v>100</v>
      </c>
      <c r="AB70" s="225" t="s">
        <v>100</v>
      </c>
      <c r="AC70" s="225" t="s">
        <v>100</v>
      </c>
      <c r="AD70" s="225" t="s">
        <v>100</v>
      </c>
      <c r="AE70" s="225" t="s">
        <v>100</v>
      </c>
      <c r="AF70" s="225" t="s">
        <v>100</v>
      </c>
      <c r="AG70" s="225" t="s">
        <v>100</v>
      </c>
      <c r="AH70" s="225" t="s">
        <v>100</v>
      </c>
      <c r="AI70" s="225" t="s">
        <v>100</v>
      </c>
      <c r="AJ70" s="225" t="s">
        <v>100</v>
      </c>
      <c r="AK70" s="225" t="s">
        <v>100</v>
      </c>
      <c r="AL70" s="225" t="s">
        <v>100</v>
      </c>
      <c r="AM70" s="225" t="s">
        <v>100</v>
      </c>
      <c r="AN70" s="225" t="s">
        <v>100</v>
      </c>
      <c r="AO70" s="225" t="s">
        <v>100</v>
      </c>
      <c r="AP70" s="225" t="s">
        <v>100</v>
      </c>
      <c r="AQ70" s="225" t="s">
        <v>100</v>
      </c>
      <c r="AR70" s="225" t="s">
        <v>100</v>
      </c>
      <c r="AS70" s="225" t="s">
        <v>100</v>
      </c>
      <c r="AT70" s="225" t="s">
        <v>100</v>
      </c>
      <c r="AU70" s="225" t="s">
        <v>100</v>
      </c>
      <c r="AV70" s="225" t="s">
        <v>100</v>
      </c>
      <c r="AW70" s="225" t="s">
        <v>100</v>
      </c>
      <c r="AX70" s="225" t="s">
        <v>100</v>
      </c>
      <c r="AY70" s="225" t="s">
        <v>100</v>
      </c>
      <c r="AZ70" s="225" t="s">
        <v>121</v>
      </c>
      <c r="BA70" s="225" t="s">
        <v>121</v>
      </c>
      <c r="BB70" s="225" t="s">
        <v>121</v>
      </c>
      <c r="BC70" s="226" t="s">
        <v>101</v>
      </c>
      <c r="BD70" s="44"/>
      <c r="BE70" s="44"/>
      <c r="BF70" s="44"/>
      <c r="BG70" s="44"/>
      <c r="BH70" s="44"/>
      <c r="BI70" s="44"/>
      <c r="BJ70" s="245"/>
      <c r="BK70" s="44"/>
      <c r="BL70" s="44"/>
      <c r="BM70" s="44"/>
      <c r="BN70" s="44"/>
      <c r="BO70" s="44"/>
      <c r="BP70" s="245">
        <v>0</v>
      </c>
      <c r="BQ70" s="203" t="s">
        <v>813</v>
      </c>
      <c r="BR70" s="245">
        <v>3</v>
      </c>
      <c r="BS70" s="103" t="s">
        <v>106</v>
      </c>
      <c r="BT70" s="312">
        <v>0</v>
      </c>
      <c r="BU70" s="312">
        <v>0</v>
      </c>
      <c r="BV70" s="312">
        <v>0</v>
      </c>
      <c r="BW70" s="44">
        <v>0</v>
      </c>
      <c r="BX70" s="45" t="s">
        <v>101</v>
      </c>
      <c r="BY70" s="44"/>
      <c r="BZ70" s="103"/>
      <c r="CA70" s="103"/>
      <c r="CB70" s="103"/>
      <c r="CC70" s="103"/>
      <c r="CD70" s="103"/>
      <c r="CE70" s="103"/>
      <c r="CF70" s="226" t="s">
        <v>101</v>
      </c>
      <c r="CG70" s="226" t="s">
        <v>101</v>
      </c>
      <c r="CH70" s="44"/>
      <c r="CI70" s="376" t="s">
        <v>1482</v>
      </c>
      <c r="CJ70" s="391" t="s">
        <v>1473</v>
      </c>
      <c r="CK70" s="297" t="s">
        <v>65</v>
      </c>
      <c r="CL70" s="44"/>
      <c r="CM70" s="103"/>
      <c r="CN70" s="56" t="s">
        <v>1597</v>
      </c>
      <c r="CO70" s="7"/>
      <c r="CP70" s="7"/>
    </row>
    <row r="71" spans="1:94" ht="137.25" hidden="1" customHeight="1" x14ac:dyDescent="0.3">
      <c r="A71" s="44" t="s">
        <v>130</v>
      </c>
      <c r="B71" s="51" t="s">
        <v>889</v>
      </c>
      <c r="C71" s="44" t="s">
        <v>958</v>
      </c>
      <c r="D71" s="44"/>
      <c r="E71" s="44" t="s">
        <v>100</v>
      </c>
      <c r="F71" s="44" t="s">
        <v>606</v>
      </c>
      <c r="G71" s="227" t="s">
        <v>153</v>
      </c>
      <c r="H71" s="228" t="s">
        <v>394</v>
      </c>
      <c r="I71" s="227" t="s">
        <v>154</v>
      </c>
      <c r="J71" s="227" t="s">
        <v>140</v>
      </c>
      <c r="K71" s="227" t="s">
        <v>433</v>
      </c>
      <c r="L71" s="227" t="s">
        <v>141</v>
      </c>
      <c r="M71" s="229" t="s">
        <v>398</v>
      </c>
      <c r="N71" s="230" t="s">
        <v>118</v>
      </c>
      <c r="O71" s="231" t="s">
        <v>485</v>
      </c>
      <c r="P71" s="230" t="s">
        <v>143</v>
      </c>
      <c r="Q71" s="103"/>
      <c r="R71" s="44"/>
      <c r="S71" s="225" t="s">
        <v>100</v>
      </c>
      <c r="T71" s="225" t="s">
        <v>100</v>
      </c>
      <c r="U71" s="225" t="s">
        <v>100</v>
      </c>
      <c r="V71" s="225" t="s">
        <v>100</v>
      </c>
      <c r="W71" s="225" t="s">
        <v>100</v>
      </c>
      <c r="X71" s="225" t="s">
        <v>100</v>
      </c>
      <c r="Y71" s="225" t="s">
        <v>100</v>
      </c>
      <c r="Z71" s="225" t="s">
        <v>100</v>
      </c>
      <c r="AA71" s="225" t="s">
        <v>100</v>
      </c>
      <c r="AB71" s="225" t="s">
        <v>100</v>
      </c>
      <c r="AC71" s="174" t="s">
        <v>103</v>
      </c>
      <c r="AD71" s="225" t="s">
        <v>100</v>
      </c>
      <c r="AE71" s="174" t="s">
        <v>103</v>
      </c>
      <c r="AF71" s="225" t="s">
        <v>100</v>
      </c>
      <c r="AG71" s="174" t="s">
        <v>103</v>
      </c>
      <c r="AH71" s="225" t="s">
        <v>100</v>
      </c>
      <c r="AI71" s="225">
        <v>0</v>
      </c>
      <c r="AJ71" s="225" t="s">
        <v>100</v>
      </c>
      <c r="AK71" s="225" t="s">
        <v>100</v>
      </c>
      <c r="AL71" s="225" t="s">
        <v>100</v>
      </c>
      <c r="AM71" s="225" t="s">
        <v>100</v>
      </c>
      <c r="AN71" s="225" t="s">
        <v>100</v>
      </c>
      <c r="AO71" s="225" t="s">
        <v>100</v>
      </c>
      <c r="AP71" s="225" t="s">
        <v>100</v>
      </c>
      <c r="AQ71" s="225" t="s">
        <v>100</v>
      </c>
      <c r="AR71" s="225" t="s">
        <v>100</v>
      </c>
      <c r="AS71" s="225" t="s">
        <v>100</v>
      </c>
      <c r="AT71" s="225" t="s">
        <v>100</v>
      </c>
      <c r="AU71" s="225" t="s">
        <v>100</v>
      </c>
      <c r="AV71" s="225" t="s">
        <v>100</v>
      </c>
      <c r="AW71" s="225" t="s">
        <v>100</v>
      </c>
      <c r="AX71" s="225" t="s">
        <v>100</v>
      </c>
      <c r="AY71" s="225" t="s">
        <v>100</v>
      </c>
      <c r="AZ71" s="225" t="s">
        <v>100</v>
      </c>
      <c r="BA71" s="225" t="s">
        <v>121</v>
      </c>
      <c r="BB71" s="225" t="s">
        <v>121</v>
      </c>
      <c r="BC71" s="226" t="s">
        <v>100</v>
      </c>
      <c r="BD71" s="43" t="s">
        <v>103</v>
      </c>
      <c r="BE71" s="43" t="s">
        <v>101</v>
      </c>
      <c r="BF71" s="43" t="s">
        <v>101</v>
      </c>
      <c r="BG71" s="43" t="s">
        <v>101</v>
      </c>
      <c r="BH71" s="43" t="s">
        <v>101</v>
      </c>
      <c r="BI71" s="43" t="s">
        <v>101</v>
      </c>
      <c r="BJ71" s="43" t="s">
        <v>101</v>
      </c>
      <c r="BK71" s="44"/>
      <c r="BL71" s="44"/>
      <c r="BM71" s="44"/>
      <c r="BN71" s="44"/>
      <c r="BO71" s="44"/>
      <c r="BP71" s="245">
        <v>2</v>
      </c>
      <c r="BQ71" s="244" t="s">
        <v>872</v>
      </c>
      <c r="BR71" s="245">
        <v>0</v>
      </c>
      <c r="BS71" s="103" t="s">
        <v>106</v>
      </c>
      <c r="BT71" s="44">
        <v>0</v>
      </c>
      <c r="BU71" s="44">
        <v>0</v>
      </c>
      <c r="BV71" s="44">
        <v>0</v>
      </c>
      <c r="BW71" s="44">
        <v>0</v>
      </c>
      <c r="BX71" s="45" t="s">
        <v>101</v>
      </c>
      <c r="BY71" s="44"/>
      <c r="BZ71" s="103"/>
      <c r="CA71" s="103"/>
      <c r="CB71" s="103"/>
      <c r="CC71" s="103"/>
      <c r="CD71" s="103" t="s">
        <v>1154</v>
      </c>
      <c r="CE71" s="103" t="s">
        <v>1349</v>
      </c>
      <c r="CF71" s="226" t="s">
        <v>101</v>
      </c>
      <c r="CG71" s="226" t="s">
        <v>101</v>
      </c>
      <c r="CH71" s="44"/>
      <c r="CI71" s="376" t="s">
        <v>1491</v>
      </c>
      <c r="CJ71" s="103" t="s">
        <v>1348</v>
      </c>
      <c r="CK71" s="295" t="s">
        <v>101</v>
      </c>
      <c r="CL71" s="44"/>
      <c r="CM71" s="103"/>
      <c r="CN71" s="103"/>
      <c r="CO71" s="7"/>
      <c r="CP71" s="7"/>
    </row>
    <row r="72" spans="1:94" ht="106.5" customHeight="1" x14ac:dyDescent="0.3">
      <c r="A72" s="44" t="s">
        <v>130</v>
      </c>
      <c r="B72" s="243" t="s">
        <v>100</v>
      </c>
      <c r="C72" s="44" t="s">
        <v>851</v>
      </c>
      <c r="D72" s="44"/>
      <c r="E72" s="44" t="s">
        <v>100</v>
      </c>
      <c r="F72" s="44" t="s">
        <v>606</v>
      </c>
      <c r="G72" s="227" t="s">
        <v>153</v>
      </c>
      <c r="H72" s="228" t="s">
        <v>394</v>
      </c>
      <c r="I72" s="227" t="s">
        <v>154</v>
      </c>
      <c r="J72" s="227" t="s">
        <v>118</v>
      </c>
      <c r="K72" s="227" t="s">
        <v>485</v>
      </c>
      <c r="L72" s="227" t="s">
        <v>143</v>
      </c>
      <c r="M72" s="229" t="s">
        <v>398</v>
      </c>
      <c r="N72" s="230" t="s">
        <v>140</v>
      </c>
      <c r="O72" s="231" t="s">
        <v>433</v>
      </c>
      <c r="P72" s="230" t="s">
        <v>141</v>
      </c>
      <c r="Q72" s="103"/>
      <c r="R72" s="44"/>
      <c r="S72" s="174" t="s">
        <v>103</v>
      </c>
      <c r="T72" s="225" t="s">
        <v>100</v>
      </c>
      <c r="U72" s="225" t="s">
        <v>100</v>
      </c>
      <c r="V72" s="225" t="s">
        <v>100</v>
      </c>
      <c r="W72" s="225" t="s">
        <v>100</v>
      </c>
      <c r="X72" s="225" t="s">
        <v>100</v>
      </c>
      <c r="Y72" s="225" t="s">
        <v>100</v>
      </c>
      <c r="Z72" s="174" t="s">
        <v>103</v>
      </c>
      <c r="AA72" s="225" t="s">
        <v>100</v>
      </c>
      <c r="AB72" s="225" t="s">
        <v>100</v>
      </c>
      <c r="AC72" s="225" t="s">
        <v>100</v>
      </c>
      <c r="AD72" s="225" t="s">
        <v>100</v>
      </c>
      <c r="AE72" s="225" t="s">
        <v>100</v>
      </c>
      <c r="AF72" s="225" t="s">
        <v>100</v>
      </c>
      <c r="AG72" s="225" t="s">
        <v>100</v>
      </c>
      <c r="AH72" s="225" t="s">
        <v>100</v>
      </c>
      <c r="AI72" s="225" t="s">
        <v>100</v>
      </c>
      <c r="AJ72" s="225" t="s">
        <v>100</v>
      </c>
      <c r="AK72" s="225" t="s">
        <v>100</v>
      </c>
      <c r="AL72" s="225" t="s">
        <v>100</v>
      </c>
      <c r="AM72" s="225" t="s">
        <v>100</v>
      </c>
      <c r="AN72" s="225" t="s">
        <v>100</v>
      </c>
      <c r="AO72" s="225" t="s">
        <v>100</v>
      </c>
      <c r="AP72" s="225" t="s">
        <v>100</v>
      </c>
      <c r="AQ72" s="225" t="s">
        <v>100</v>
      </c>
      <c r="AR72" s="225" t="s">
        <v>100</v>
      </c>
      <c r="AS72" s="225" t="s">
        <v>100</v>
      </c>
      <c r="AT72" s="225" t="s">
        <v>100</v>
      </c>
      <c r="AU72" s="225" t="s">
        <v>100</v>
      </c>
      <c r="AV72" s="225" t="s">
        <v>100</v>
      </c>
      <c r="AW72" s="225" t="s">
        <v>100</v>
      </c>
      <c r="AX72" s="225" t="s">
        <v>100</v>
      </c>
      <c r="AY72" s="225" t="s">
        <v>100</v>
      </c>
      <c r="AZ72" s="225" t="s">
        <v>100</v>
      </c>
      <c r="BA72" s="225" t="s">
        <v>100</v>
      </c>
      <c r="BB72" s="225" t="s">
        <v>100</v>
      </c>
      <c r="BC72" s="226" t="s">
        <v>100</v>
      </c>
      <c r="BD72" s="226" t="s">
        <v>100</v>
      </c>
      <c r="BE72" s="226" t="s">
        <v>100</v>
      </c>
      <c r="BF72" s="226" t="s">
        <v>100</v>
      </c>
      <c r="BG72" s="226" t="s">
        <v>100</v>
      </c>
      <c r="BH72" s="43" t="s">
        <v>101</v>
      </c>
      <c r="BI72" s="43" t="s">
        <v>101</v>
      </c>
      <c r="BJ72" s="236" t="s">
        <v>628</v>
      </c>
      <c r="BK72" s="335" t="s">
        <v>1316</v>
      </c>
      <c r="BL72" s="335" t="s">
        <v>1319</v>
      </c>
      <c r="BM72" s="335" t="s">
        <v>1317</v>
      </c>
      <c r="BN72" s="44"/>
      <c r="BO72" s="103" t="s">
        <v>607</v>
      </c>
      <c r="BP72" s="244">
        <v>2</v>
      </c>
      <c r="BQ72" s="56" t="s">
        <v>844</v>
      </c>
      <c r="BR72" s="244" t="s">
        <v>101</v>
      </c>
      <c r="BS72" s="103" t="s">
        <v>650</v>
      </c>
      <c r="BT72" s="312">
        <v>0</v>
      </c>
      <c r="BU72" s="312">
        <v>787569.33698630135</v>
      </c>
      <c r="BV72" s="312">
        <v>0</v>
      </c>
      <c r="BW72" s="44">
        <v>0</v>
      </c>
      <c r="BX72" s="45" t="s">
        <v>100</v>
      </c>
      <c r="BY72" s="44" t="s">
        <v>1728</v>
      </c>
      <c r="BZ72" s="103"/>
      <c r="CA72" s="71" t="s">
        <v>1353</v>
      </c>
      <c r="CB72" s="42" t="s">
        <v>1415</v>
      </c>
      <c r="CC72" s="42" t="s">
        <v>1416</v>
      </c>
      <c r="CD72" s="41" t="s">
        <v>1417</v>
      </c>
      <c r="CE72" s="103"/>
      <c r="CF72" s="226" t="s">
        <v>101</v>
      </c>
      <c r="CG72" s="226" t="s">
        <v>100</v>
      </c>
      <c r="CH72" s="44" t="s">
        <v>100</v>
      </c>
      <c r="CI72" s="266" t="s">
        <v>1561</v>
      </c>
      <c r="CJ72" s="103" t="s">
        <v>1578</v>
      </c>
      <c r="CK72" s="409" t="s">
        <v>1607</v>
      </c>
      <c r="CL72" s="44"/>
      <c r="CM72" s="103"/>
      <c r="CN72" s="103"/>
      <c r="CO72" s="7"/>
      <c r="CP72" s="7"/>
    </row>
    <row r="73" spans="1:94" ht="15" hidden="1" customHeight="1" x14ac:dyDescent="0.3">
      <c r="A73" s="44" t="s">
        <v>898</v>
      </c>
      <c r="B73" s="295" t="s">
        <v>101</v>
      </c>
      <c r="C73" s="44"/>
      <c r="D73" s="44"/>
      <c r="E73" s="44" t="s">
        <v>100</v>
      </c>
      <c r="F73" s="44" t="s">
        <v>606</v>
      </c>
      <c r="G73" s="227" t="s">
        <v>189</v>
      </c>
      <c r="H73" s="228" t="s">
        <v>394</v>
      </c>
      <c r="I73" s="227" t="s">
        <v>190</v>
      </c>
      <c r="J73" s="227" t="s">
        <v>180</v>
      </c>
      <c r="K73" s="227" t="s">
        <v>424</v>
      </c>
      <c r="L73" s="227" t="s">
        <v>128</v>
      </c>
      <c r="M73" s="229" t="s">
        <v>398</v>
      </c>
      <c r="N73" s="230" t="s">
        <v>127</v>
      </c>
      <c r="O73" s="231" t="s">
        <v>407</v>
      </c>
      <c r="P73" s="230" t="s">
        <v>128</v>
      </c>
      <c r="Q73" s="103"/>
      <c r="R73" s="44"/>
      <c r="S73" s="225" t="s">
        <v>100</v>
      </c>
      <c r="T73" s="225" t="s">
        <v>100</v>
      </c>
      <c r="U73" s="225" t="s">
        <v>100</v>
      </c>
      <c r="V73" s="225" t="s">
        <v>100</v>
      </c>
      <c r="W73" s="174" t="s">
        <v>103</v>
      </c>
      <c r="X73" s="225" t="s">
        <v>100</v>
      </c>
      <c r="Y73" s="225" t="s">
        <v>100</v>
      </c>
      <c r="Z73" s="225" t="s">
        <v>100</v>
      </c>
      <c r="AA73" s="225" t="s">
        <v>100</v>
      </c>
      <c r="AB73" s="225" t="s">
        <v>100</v>
      </c>
      <c r="AC73" s="225" t="s">
        <v>100</v>
      </c>
      <c r="AD73" s="225" t="s">
        <v>100</v>
      </c>
      <c r="AE73" s="225" t="s">
        <v>100</v>
      </c>
      <c r="AF73" s="225" t="s">
        <v>100</v>
      </c>
      <c r="AG73" s="225" t="s">
        <v>100</v>
      </c>
      <c r="AH73" s="225" t="s">
        <v>100</v>
      </c>
      <c r="AI73" s="225" t="s">
        <v>100</v>
      </c>
      <c r="AJ73" s="225" t="s">
        <v>100</v>
      </c>
      <c r="AK73" s="225" t="s">
        <v>100</v>
      </c>
      <c r="AL73" s="225" t="s">
        <v>100</v>
      </c>
      <c r="AM73" s="225" t="s">
        <v>100</v>
      </c>
      <c r="AN73" s="225" t="s">
        <v>100</v>
      </c>
      <c r="AO73" s="225" t="s">
        <v>100</v>
      </c>
      <c r="AP73" s="225" t="s">
        <v>100</v>
      </c>
      <c r="AQ73" s="225" t="s">
        <v>100</v>
      </c>
      <c r="AR73" s="225" t="s">
        <v>100</v>
      </c>
      <c r="AS73" s="225" t="s">
        <v>100</v>
      </c>
      <c r="AT73" s="225" t="s">
        <v>100</v>
      </c>
      <c r="AU73" s="225" t="s">
        <v>100</v>
      </c>
      <c r="AV73" s="225" t="s">
        <v>100</v>
      </c>
      <c r="AW73" s="225" t="s">
        <v>100</v>
      </c>
      <c r="AX73" s="225" t="s">
        <v>100</v>
      </c>
      <c r="AY73" s="225" t="s">
        <v>100</v>
      </c>
      <c r="AZ73" s="225" t="s">
        <v>100</v>
      </c>
      <c r="BA73" s="225" t="s">
        <v>100</v>
      </c>
      <c r="BB73" s="225" t="s">
        <v>100</v>
      </c>
      <c r="BC73" s="226"/>
      <c r="BD73" s="43" t="s">
        <v>101</v>
      </c>
      <c r="BE73" s="43" t="s">
        <v>103</v>
      </c>
      <c r="BF73" s="43" t="s">
        <v>101</v>
      </c>
      <c r="BG73" s="43" t="s">
        <v>101</v>
      </c>
      <c r="BH73" s="43" t="s">
        <v>101</v>
      </c>
      <c r="BI73" s="43" t="s">
        <v>101</v>
      </c>
      <c r="BJ73" s="43" t="s">
        <v>101</v>
      </c>
      <c r="BK73" s="44"/>
      <c r="BL73" s="44"/>
      <c r="BM73" s="44"/>
      <c r="BN73" s="44"/>
      <c r="BO73" s="44"/>
      <c r="BP73" s="253" t="s">
        <v>742</v>
      </c>
      <c r="BQ73" s="271" t="s">
        <v>816</v>
      </c>
      <c r="BR73" s="245">
        <v>0</v>
      </c>
      <c r="BS73" s="103" t="s">
        <v>652</v>
      </c>
      <c r="BT73" s="44"/>
      <c r="BU73" s="44"/>
      <c r="BV73" s="44"/>
      <c r="BW73" s="44"/>
      <c r="BX73" s="44"/>
      <c r="BY73" s="44"/>
      <c r="BZ73" s="103"/>
      <c r="CA73" s="103"/>
      <c r="CB73" s="103"/>
      <c r="CC73" s="103"/>
      <c r="CD73" s="103"/>
      <c r="CE73" s="103"/>
      <c r="CF73" s="226"/>
      <c r="CG73" s="226"/>
      <c r="CH73" s="44"/>
      <c r="CI73" s="376"/>
      <c r="CJ73" s="103"/>
      <c r="CK73" s="391" t="str">
        <f>Table9[[#This Row],[Congested?]]</f>
        <v>no</v>
      </c>
      <c r="CL73" s="44"/>
      <c r="CM73" s="103"/>
      <c r="CN73" s="103"/>
      <c r="CO73" s="7"/>
      <c r="CP73" s="7"/>
    </row>
    <row r="74" spans="1:94" ht="15" hidden="1" customHeight="1" x14ac:dyDescent="0.3">
      <c r="A74" s="44" t="s">
        <v>323</v>
      </c>
      <c r="B74" s="44"/>
      <c r="C74" s="44"/>
      <c r="D74" s="44"/>
      <c r="E74" s="44" t="s">
        <v>101</v>
      </c>
      <c r="F74" s="44" t="s">
        <v>606</v>
      </c>
      <c r="G74" s="227" t="s">
        <v>189</v>
      </c>
      <c r="H74" s="228" t="s">
        <v>394</v>
      </c>
      <c r="I74" s="227" t="s">
        <v>190</v>
      </c>
      <c r="J74" s="227" t="s">
        <v>127</v>
      </c>
      <c r="K74" s="227" t="s">
        <v>407</v>
      </c>
      <c r="L74" s="227" t="s">
        <v>128</v>
      </c>
      <c r="M74" s="229" t="s">
        <v>398</v>
      </c>
      <c r="N74" s="230" t="s">
        <v>180</v>
      </c>
      <c r="O74" s="231" t="s">
        <v>424</v>
      </c>
      <c r="P74" s="230" t="s">
        <v>128</v>
      </c>
      <c r="Q74" s="56" t="s">
        <v>818</v>
      </c>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245"/>
      <c r="BK74" s="44"/>
      <c r="BL74" s="44"/>
      <c r="BM74" s="44"/>
      <c r="BN74" s="44"/>
      <c r="BO74" s="44"/>
      <c r="BP74" s="242">
        <v>0</v>
      </c>
      <c r="BQ74" s="244" t="s">
        <v>817</v>
      </c>
      <c r="BR74" s="245">
        <v>2</v>
      </c>
      <c r="BS74" s="103" t="s">
        <v>106</v>
      </c>
      <c r="BT74" s="44"/>
      <c r="BU74" s="44"/>
      <c r="BV74" s="44"/>
      <c r="BW74" s="44"/>
      <c r="BX74" s="44"/>
      <c r="BY74" s="44"/>
      <c r="BZ74" s="103"/>
      <c r="CA74" s="103"/>
      <c r="CB74" s="103"/>
      <c r="CC74" s="103"/>
      <c r="CD74" s="103"/>
      <c r="CE74" s="103"/>
      <c r="CF74" s="226"/>
      <c r="CG74" s="226"/>
      <c r="CH74" s="44"/>
      <c r="CI74" s="376"/>
      <c r="CJ74" s="103"/>
      <c r="CK74" s="391"/>
      <c r="CL74" s="44"/>
      <c r="CM74" s="103"/>
      <c r="CN74" s="103"/>
      <c r="CO74" s="7"/>
      <c r="CP74" s="7"/>
    </row>
    <row r="75" spans="1:94" ht="49.95" hidden="1" customHeight="1" x14ac:dyDescent="0.3">
      <c r="A75" s="51" t="s">
        <v>784</v>
      </c>
      <c r="B75" s="243" t="s">
        <v>100</v>
      </c>
      <c r="C75" s="44" t="s">
        <v>1142</v>
      </c>
      <c r="D75" s="49" t="s">
        <v>926</v>
      </c>
      <c r="E75" s="44" t="s">
        <v>1308</v>
      </c>
      <c r="F75" s="44" t="s">
        <v>606</v>
      </c>
      <c r="G75" s="227" t="s">
        <v>234</v>
      </c>
      <c r="H75" s="228" t="s">
        <v>394</v>
      </c>
      <c r="I75" s="227" t="s">
        <v>490</v>
      </c>
      <c r="J75" s="227" t="s">
        <v>111</v>
      </c>
      <c r="K75" s="227" t="s">
        <v>402</v>
      </c>
      <c r="L75" s="227" t="s">
        <v>136</v>
      </c>
      <c r="M75" s="229" t="s">
        <v>398</v>
      </c>
      <c r="N75" s="230" t="s">
        <v>336</v>
      </c>
      <c r="O75" s="231" t="s">
        <v>491</v>
      </c>
      <c r="P75" s="230" t="s">
        <v>337</v>
      </c>
      <c r="Q75" s="103" t="s">
        <v>771</v>
      </c>
      <c r="R75" s="44"/>
      <c r="S75" s="225">
        <v>0</v>
      </c>
      <c r="T75" s="225">
        <v>0</v>
      </c>
      <c r="U75" s="225">
        <v>0</v>
      </c>
      <c r="V75" s="225">
        <v>0</v>
      </c>
      <c r="W75" s="225" t="s">
        <v>121</v>
      </c>
      <c r="X75" s="225" t="s">
        <v>121</v>
      </c>
      <c r="Y75" s="225" t="s">
        <v>121</v>
      </c>
      <c r="Z75" s="225" t="s">
        <v>121</v>
      </c>
      <c r="AA75" s="225" t="s">
        <v>121</v>
      </c>
      <c r="AB75" s="225" t="s">
        <v>121</v>
      </c>
      <c r="AC75" s="225" t="s">
        <v>121</v>
      </c>
      <c r="AD75" s="225" t="s">
        <v>121</v>
      </c>
      <c r="AE75" s="225" t="s">
        <v>121</v>
      </c>
      <c r="AF75" s="225" t="s">
        <v>121</v>
      </c>
      <c r="AG75" s="225" t="s">
        <v>121</v>
      </c>
      <c r="AH75" s="225" t="s">
        <v>121</v>
      </c>
      <c r="AI75" s="225" t="s">
        <v>121</v>
      </c>
      <c r="AJ75" s="225" t="s">
        <v>121</v>
      </c>
      <c r="AK75" s="225" t="s">
        <v>121</v>
      </c>
      <c r="AL75" s="225" t="s">
        <v>121</v>
      </c>
      <c r="AM75" s="225" t="s">
        <v>121</v>
      </c>
      <c r="AN75" s="225" t="s">
        <v>121</v>
      </c>
      <c r="AO75" s="225" t="s">
        <v>121</v>
      </c>
      <c r="AP75" s="225" t="s">
        <v>121</v>
      </c>
      <c r="AQ75" s="225" t="s">
        <v>121</v>
      </c>
      <c r="AR75" s="225" t="s">
        <v>121</v>
      </c>
      <c r="AS75" s="225" t="s">
        <v>121</v>
      </c>
      <c r="AT75" s="225" t="s">
        <v>121</v>
      </c>
      <c r="AU75" s="225" t="s">
        <v>121</v>
      </c>
      <c r="AV75" s="225" t="s">
        <v>121</v>
      </c>
      <c r="AW75" s="225" t="s">
        <v>121</v>
      </c>
      <c r="AX75" s="225" t="s">
        <v>121</v>
      </c>
      <c r="AY75" s="225" t="s">
        <v>121</v>
      </c>
      <c r="AZ75" s="225" t="s">
        <v>121</v>
      </c>
      <c r="BA75" s="225" t="s">
        <v>121</v>
      </c>
      <c r="BB75" s="225" t="s">
        <v>121</v>
      </c>
      <c r="BC75" s="226" t="s">
        <v>101</v>
      </c>
      <c r="BD75" s="44"/>
      <c r="BE75" s="44"/>
      <c r="BF75" s="44"/>
      <c r="BG75" s="44"/>
      <c r="BH75" s="44"/>
      <c r="BI75" s="44"/>
      <c r="BJ75" s="245"/>
      <c r="BK75" s="44"/>
      <c r="BL75" s="44"/>
      <c r="BM75" s="44"/>
      <c r="BN75" s="44"/>
      <c r="BO75" s="44"/>
      <c r="BP75" s="245">
        <v>0</v>
      </c>
      <c r="BQ75" s="244" t="s">
        <v>833</v>
      </c>
      <c r="BR75" s="245">
        <v>0</v>
      </c>
      <c r="BS75" s="103"/>
      <c r="BT75" s="312">
        <v>0</v>
      </c>
      <c r="BU75" s="312">
        <v>0</v>
      </c>
      <c r="BV75" s="312">
        <v>0</v>
      </c>
      <c r="BW75" s="44">
        <v>0</v>
      </c>
      <c r="BX75" s="45" t="s">
        <v>101</v>
      </c>
      <c r="BY75" s="44"/>
      <c r="BZ75" s="103"/>
      <c r="CA75" s="103"/>
      <c r="CB75" s="103"/>
      <c r="CC75" s="103"/>
      <c r="CD75" s="103"/>
      <c r="CE75" s="103"/>
      <c r="CF75" s="226" t="s">
        <v>101</v>
      </c>
      <c r="CG75" s="226" t="s">
        <v>100</v>
      </c>
      <c r="CH75" s="44"/>
      <c r="CI75" s="376" t="s">
        <v>1565</v>
      </c>
      <c r="CJ75" s="103"/>
      <c r="CK75" s="422" t="s">
        <v>1300</v>
      </c>
      <c r="CL75" s="44"/>
      <c r="CM75" s="103"/>
      <c r="CN75" s="56" t="s">
        <v>1658</v>
      </c>
      <c r="CO75" s="7"/>
      <c r="CP75" s="7"/>
    </row>
    <row r="76" spans="1:94" ht="261" hidden="1" customHeight="1" x14ac:dyDescent="0.3">
      <c r="A76" s="44" t="s">
        <v>130</v>
      </c>
      <c r="B76" s="295" t="s">
        <v>101</v>
      </c>
      <c r="C76" s="44"/>
      <c r="D76" s="49" t="s">
        <v>926</v>
      </c>
      <c r="E76" s="44" t="s">
        <v>100</v>
      </c>
      <c r="F76" s="44" t="s">
        <v>627</v>
      </c>
      <c r="G76" s="227" t="s">
        <v>302</v>
      </c>
      <c r="H76" s="228" t="s">
        <v>394</v>
      </c>
      <c r="I76" s="227" t="s">
        <v>492</v>
      </c>
      <c r="J76" s="227" t="s">
        <v>107</v>
      </c>
      <c r="K76" s="227" t="s">
        <v>447</v>
      </c>
      <c r="L76" s="227" t="s">
        <v>146</v>
      </c>
      <c r="M76" s="229" t="s">
        <v>398</v>
      </c>
      <c r="N76" s="230" t="s">
        <v>118</v>
      </c>
      <c r="O76" s="231" t="s">
        <v>485</v>
      </c>
      <c r="P76" s="230" t="s">
        <v>143</v>
      </c>
      <c r="Q76" s="56" t="s">
        <v>1086</v>
      </c>
      <c r="R76" s="44"/>
      <c r="S76" s="225" t="s">
        <v>100</v>
      </c>
      <c r="T76" s="225" t="s">
        <v>100</v>
      </c>
      <c r="U76" s="225" t="s">
        <v>100</v>
      </c>
      <c r="V76" s="225" t="s">
        <v>100</v>
      </c>
      <c r="W76" s="225" t="s">
        <v>100</v>
      </c>
      <c r="X76" s="225" t="s">
        <v>100</v>
      </c>
      <c r="Y76" s="225" t="s">
        <v>100</v>
      </c>
      <c r="Z76" s="225" t="s">
        <v>100</v>
      </c>
      <c r="AA76" s="225" t="s">
        <v>100</v>
      </c>
      <c r="AB76" s="225" t="s">
        <v>100</v>
      </c>
      <c r="AC76" s="225" t="s">
        <v>100</v>
      </c>
      <c r="AD76" s="225" t="s">
        <v>100</v>
      </c>
      <c r="AE76" s="225" t="s">
        <v>100</v>
      </c>
      <c r="AF76" s="225" t="s">
        <v>100</v>
      </c>
      <c r="AG76" s="225" t="s">
        <v>100</v>
      </c>
      <c r="AH76" s="225">
        <v>0</v>
      </c>
      <c r="AI76" s="225">
        <v>0</v>
      </c>
      <c r="AJ76" s="225">
        <v>0</v>
      </c>
      <c r="AK76" s="225">
        <v>0</v>
      </c>
      <c r="AL76" s="225">
        <v>0</v>
      </c>
      <c r="AM76" s="225">
        <v>0</v>
      </c>
      <c r="AN76" s="225">
        <v>0</v>
      </c>
      <c r="AO76" s="225">
        <v>0</v>
      </c>
      <c r="AP76" s="225">
        <v>0</v>
      </c>
      <c r="AQ76" s="225">
        <v>0</v>
      </c>
      <c r="AR76" s="225">
        <v>0</v>
      </c>
      <c r="AS76" s="225">
        <v>0</v>
      </c>
      <c r="AT76" s="225">
        <v>0</v>
      </c>
      <c r="AU76" s="225">
        <v>0</v>
      </c>
      <c r="AV76" s="225">
        <v>0</v>
      </c>
      <c r="AW76" s="225">
        <v>0</v>
      </c>
      <c r="AX76" s="225">
        <v>0</v>
      </c>
      <c r="AY76" s="225">
        <v>0</v>
      </c>
      <c r="AZ76" s="225">
        <v>0</v>
      </c>
      <c r="BA76" s="225">
        <v>0</v>
      </c>
      <c r="BB76" s="225">
        <v>0</v>
      </c>
      <c r="BC76" s="236" t="s">
        <v>101</v>
      </c>
      <c r="BD76" s="44"/>
      <c r="BE76" s="44"/>
      <c r="BF76" s="44"/>
      <c r="BG76" s="44"/>
      <c r="BH76" s="44"/>
      <c r="BI76" s="44"/>
      <c r="BJ76" s="245"/>
      <c r="BK76" s="44"/>
      <c r="BL76" s="44"/>
      <c r="BM76" s="44"/>
      <c r="BN76" s="44"/>
      <c r="BO76" s="44"/>
      <c r="BP76" s="245" t="s">
        <v>742</v>
      </c>
      <c r="BQ76" s="268" t="s">
        <v>858</v>
      </c>
      <c r="BR76" s="245"/>
      <c r="BS76" s="103" t="s">
        <v>106</v>
      </c>
      <c r="BT76" s="44"/>
      <c r="BU76" s="44"/>
      <c r="BV76" s="44"/>
      <c r="BW76" s="44"/>
      <c r="BX76" s="44"/>
      <c r="BY76" s="44"/>
      <c r="BZ76" s="103"/>
      <c r="CA76" s="103" t="s">
        <v>1365</v>
      </c>
      <c r="CB76" s="103"/>
      <c r="CC76" s="103"/>
      <c r="CD76" s="103"/>
      <c r="CE76" s="103"/>
      <c r="CF76" s="226"/>
      <c r="CG76" s="226"/>
      <c r="CH76" s="44"/>
      <c r="CI76" s="376"/>
      <c r="CJ76" s="378" t="s">
        <v>1443</v>
      </c>
      <c r="CK76" s="391" t="s">
        <v>101</v>
      </c>
      <c r="CL76" s="44"/>
      <c r="CM76" s="103"/>
      <c r="CN76" s="103"/>
      <c r="CO76" s="7"/>
      <c r="CP76" s="7"/>
    </row>
    <row r="77" spans="1:94" ht="49.95" hidden="1" customHeight="1" x14ac:dyDescent="0.3">
      <c r="A77" s="44" t="s">
        <v>323</v>
      </c>
      <c r="B77" s="44"/>
      <c r="C77" s="44"/>
      <c r="D77" s="44"/>
      <c r="E77" s="44" t="s">
        <v>101</v>
      </c>
      <c r="F77" s="44" t="s">
        <v>606</v>
      </c>
      <c r="G77" s="227" t="s">
        <v>289</v>
      </c>
      <c r="H77" s="228" t="s">
        <v>394</v>
      </c>
      <c r="I77" s="227" t="s">
        <v>493</v>
      </c>
      <c r="J77" s="227" t="s">
        <v>292</v>
      </c>
      <c r="K77" s="227" t="s">
        <v>399</v>
      </c>
      <c r="L77" s="227" t="s">
        <v>143</v>
      </c>
      <c r="M77" s="229" t="s">
        <v>398</v>
      </c>
      <c r="N77" s="230" t="s">
        <v>494</v>
      </c>
      <c r="O77" s="231" t="s">
        <v>495</v>
      </c>
      <c r="P77" s="230" t="s">
        <v>132</v>
      </c>
      <c r="Q77" s="56" t="s">
        <v>319</v>
      </c>
      <c r="R77" s="49"/>
      <c r="S77" s="225">
        <v>0</v>
      </c>
      <c r="T77" s="225">
        <v>0</v>
      </c>
      <c r="U77" s="225">
        <v>0</v>
      </c>
      <c r="V77" s="225">
        <v>0</v>
      </c>
      <c r="W77" s="225">
        <v>0</v>
      </c>
      <c r="X77" s="225">
        <v>0</v>
      </c>
      <c r="Y77" s="225">
        <v>0</v>
      </c>
      <c r="Z77" s="225">
        <v>0</v>
      </c>
      <c r="AA77" s="225">
        <v>0</v>
      </c>
      <c r="AB77" s="225">
        <v>0</v>
      </c>
      <c r="AC77" s="225">
        <v>0</v>
      </c>
      <c r="AD77" s="225">
        <v>0</v>
      </c>
      <c r="AE77" s="225">
        <v>0</v>
      </c>
      <c r="AF77" s="225">
        <v>0</v>
      </c>
      <c r="AG77" s="225">
        <v>0</v>
      </c>
      <c r="AH77" s="225">
        <v>0</v>
      </c>
      <c r="AI77" s="225">
        <v>0</v>
      </c>
      <c r="AJ77" s="225">
        <v>0</v>
      </c>
      <c r="AK77" s="225">
        <v>0</v>
      </c>
      <c r="AL77" s="225">
        <v>0</v>
      </c>
      <c r="AM77" s="225">
        <v>0</v>
      </c>
      <c r="AN77" s="225">
        <v>0</v>
      </c>
      <c r="AO77" s="225">
        <v>0</v>
      </c>
      <c r="AP77" s="225">
        <v>0</v>
      </c>
      <c r="AQ77" s="225">
        <v>0</v>
      </c>
      <c r="AR77" s="225">
        <v>0</v>
      </c>
      <c r="AS77" s="225">
        <v>0</v>
      </c>
      <c r="AT77" s="225">
        <v>0</v>
      </c>
      <c r="AU77" s="225">
        <v>0</v>
      </c>
      <c r="AV77" s="225">
        <v>0</v>
      </c>
      <c r="AW77" s="225">
        <v>0</v>
      </c>
      <c r="AX77" s="225">
        <v>0</v>
      </c>
      <c r="AY77" s="225">
        <v>0</v>
      </c>
      <c r="AZ77" s="225">
        <v>0</v>
      </c>
      <c r="BA77" s="225">
        <v>0</v>
      </c>
      <c r="BB77" s="225">
        <v>0</v>
      </c>
      <c r="BC77" s="226" t="s">
        <v>100</v>
      </c>
      <c r="BD77" s="43" t="s">
        <v>101</v>
      </c>
      <c r="BE77" s="43" t="s">
        <v>101</v>
      </c>
      <c r="BF77" s="43" t="s">
        <v>101</v>
      </c>
      <c r="BG77" s="43" t="s">
        <v>103</v>
      </c>
      <c r="BH77" s="43" t="s">
        <v>103</v>
      </c>
      <c r="BI77" s="43" t="s">
        <v>101</v>
      </c>
      <c r="BJ77" s="43" t="s">
        <v>101</v>
      </c>
      <c r="BK77" s="44"/>
      <c r="BL77" s="44"/>
      <c r="BM77" s="44"/>
      <c r="BN77" s="44"/>
      <c r="BO77" s="44"/>
      <c r="BP77" s="245">
        <v>0</v>
      </c>
      <c r="BQ77" s="44"/>
      <c r="BR77" s="245">
        <v>1</v>
      </c>
      <c r="BS77" s="103"/>
      <c r="BT77" s="44"/>
      <c r="BU77" s="44"/>
      <c r="BV77" s="44"/>
      <c r="BW77" s="44"/>
      <c r="BX77" s="44"/>
      <c r="BY77" s="44"/>
      <c r="BZ77" s="103"/>
      <c r="CA77" s="103"/>
      <c r="CB77" s="103"/>
      <c r="CC77" s="103"/>
      <c r="CD77" s="103"/>
      <c r="CE77" s="103"/>
      <c r="CF77" s="226"/>
      <c r="CG77" s="226"/>
      <c r="CH77" s="44"/>
      <c r="CI77" s="376"/>
      <c r="CJ77" s="103"/>
      <c r="CK77" s="391"/>
      <c r="CL77" s="44"/>
      <c r="CM77" s="103"/>
      <c r="CN77" s="103"/>
      <c r="CO77" s="7"/>
      <c r="CP77" s="7"/>
    </row>
    <row r="78" spans="1:94" ht="49.95" customHeight="1" x14ac:dyDescent="0.3">
      <c r="A78" s="44" t="s">
        <v>785</v>
      </c>
      <c r="B78" s="243" t="s">
        <v>100</v>
      </c>
      <c r="C78" s="44" t="s">
        <v>979</v>
      </c>
      <c r="D78" s="44">
        <v>1</v>
      </c>
      <c r="E78" s="44" t="s">
        <v>100</v>
      </c>
      <c r="F78" s="44" t="s">
        <v>606</v>
      </c>
      <c r="G78" s="227" t="s">
        <v>70</v>
      </c>
      <c r="H78" s="228" t="s">
        <v>394</v>
      </c>
      <c r="I78" s="227" t="s">
        <v>496</v>
      </c>
      <c r="J78" s="227" t="s">
        <v>142</v>
      </c>
      <c r="K78" s="227" t="s">
        <v>434</v>
      </c>
      <c r="L78" s="227" t="s">
        <v>143</v>
      </c>
      <c r="M78" s="229" t="s">
        <v>398</v>
      </c>
      <c r="N78" s="230" t="s">
        <v>292</v>
      </c>
      <c r="O78" s="231" t="s">
        <v>399</v>
      </c>
      <c r="P78" s="230" t="s">
        <v>143</v>
      </c>
      <c r="Q78" s="103"/>
      <c r="R78" s="44"/>
      <c r="S78" s="225">
        <v>0</v>
      </c>
      <c r="T78" s="225">
        <v>0</v>
      </c>
      <c r="U78" s="225">
        <v>0</v>
      </c>
      <c r="V78" s="225">
        <v>0</v>
      </c>
      <c r="W78" s="225">
        <v>0</v>
      </c>
      <c r="X78" s="225">
        <v>0</v>
      </c>
      <c r="Y78" s="225">
        <v>0</v>
      </c>
      <c r="Z78" s="225">
        <v>0</v>
      </c>
      <c r="AA78" s="225">
        <v>0</v>
      </c>
      <c r="AB78" s="225">
        <v>0</v>
      </c>
      <c r="AC78" s="225">
        <v>0</v>
      </c>
      <c r="AD78" s="225">
        <v>0</v>
      </c>
      <c r="AE78" s="225">
        <v>0</v>
      </c>
      <c r="AF78" s="225">
        <v>0</v>
      </c>
      <c r="AG78" s="225">
        <v>0</v>
      </c>
      <c r="AH78" s="225">
        <v>0</v>
      </c>
      <c r="AI78" s="225">
        <v>0</v>
      </c>
      <c r="AJ78" s="225">
        <v>0</v>
      </c>
      <c r="AK78" s="225">
        <v>0</v>
      </c>
      <c r="AL78" s="225">
        <v>0</v>
      </c>
      <c r="AM78" s="225">
        <v>0</v>
      </c>
      <c r="AN78" s="225">
        <v>0</v>
      </c>
      <c r="AO78" s="225">
        <v>0</v>
      </c>
      <c r="AP78" s="225">
        <v>0</v>
      </c>
      <c r="AQ78" s="225">
        <v>0</v>
      </c>
      <c r="AR78" s="225">
        <v>0</v>
      </c>
      <c r="AS78" s="225">
        <v>0</v>
      </c>
      <c r="AT78" s="225">
        <v>0</v>
      </c>
      <c r="AU78" s="225">
        <v>0</v>
      </c>
      <c r="AV78" s="225">
        <v>0</v>
      </c>
      <c r="AW78" s="225">
        <v>0</v>
      </c>
      <c r="AX78" s="225">
        <v>0</v>
      </c>
      <c r="AY78" s="225">
        <v>0</v>
      </c>
      <c r="AZ78" s="225">
        <v>0</v>
      </c>
      <c r="BA78" s="225">
        <v>0</v>
      </c>
      <c r="BB78" s="225">
        <v>0</v>
      </c>
      <c r="BC78" s="226" t="s">
        <v>100</v>
      </c>
      <c r="BD78" s="43" t="s">
        <v>101</v>
      </c>
      <c r="BE78" s="43" t="s">
        <v>101</v>
      </c>
      <c r="BF78" s="43" t="s">
        <v>101</v>
      </c>
      <c r="BG78" s="43" t="s">
        <v>101</v>
      </c>
      <c r="BH78" s="43" t="s">
        <v>101</v>
      </c>
      <c r="BI78" s="43" t="s">
        <v>101</v>
      </c>
      <c r="BJ78" s="43" t="s">
        <v>121</v>
      </c>
      <c r="BK78" s="44"/>
      <c r="BL78" s="44"/>
      <c r="BM78" s="44"/>
      <c r="BN78" s="44"/>
      <c r="BO78" s="44"/>
      <c r="BP78" s="245">
        <v>0</v>
      </c>
      <c r="BQ78" s="56" t="s">
        <v>799</v>
      </c>
      <c r="BR78" s="245">
        <v>2</v>
      </c>
      <c r="BS78" s="103" t="s">
        <v>654</v>
      </c>
      <c r="BT78" s="312">
        <v>0</v>
      </c>
      <c r="BU78" s="312">
        <v>1580350.6191780821</v>
      </c>
      <c r="BV78" s="312">
        <v>0</v>
      </c>
      <c r="BW78" s="44">
        <v>0</v>
      </c>
      <c r="BX78" s="45" t="s">
        <v>100</v>
      </c>
      <c r="BY78" s="435" t="s">
        <v>101</v>
      </c>
      <c r="BZ78" s="103"/>
      <c r="CA78" s="103"/>
      <c r="CB78" s="103"/>
      <c r="CC78" s="103"/>
      <c r="CD78" s="103"/>
      <c r="CE78" s="103"/>
      <c r="CF78" s="226" t="s">
        <v>101</v>
      </c>
      <c r="CG78" s="226" t="s">
        <v>100</v>
      </c>
      <c r="CH78" s="44" t="s">
        <v>100</v>
      </c>
      <c r="CI78" s="376" t="s">
        <v>1562</v>
      </c>
      <c r="CJ78" s="103" t="s">
        <v>1560</v>
      </c>
      <c r="CK78" s="391" t="s">
        <v>100</v>
      </c>
      <c r="CL78" s="44"/>
      <c r="CM78" s="103"/>
      <c r="CN78" s="103" t="s">
        <v>1609</v>
      </c>
      <c r="CO78" s="7"/>
      <c r="CP78" s="7"/>
    </row>
    <row r="79" spans="1:94" ht="49.95" hidden="1" customHeight="1" x14ac:dyDescent="0.3">
      <c r="A79" s="44" t="s">
        <v>323</v>
      </c>
      <c r="B79" s="44"/>
      <c r="C79" s="44"/>
      <c r="D79" s="44"/>
      <c r="E79" s="44" t="s">
        <v>101</v>
      </c>
      <c r="F79" s="44" t="s">
        <v>606</v>
      </c>
      <c r="G79" s="227" t="s">
        <v>70</v>
      </c>
      <c r="H79" s="228" t="s">
        <v>394</v>
      </c>
      <c r="I79" s="227" t="s">
        <v>496</v>
      </c>
      <c r="J79" s="227" t="s">
        <v>292</v>
      </c>
      <c r="K79" s="227" t="s">
        <v>399</v>
      </c>
      <c r="L79" s="227" t="s">
        <v>143</v>
      </c>
      <c r="M79" s="229" t="s">
        <v>398</v>
      </c>
      <c r="N79" s="230" t="s">
        <v>142</v>
      </c>
      <c r="O79" s="231" t="s">
        <v>434</v>
      </c>
      <c r="P79" s="230" t="s">
        <v>143</v>
      </c>
      <c r="Q79" s="56" t="s">
        <v>319</v>
      </c>
      <c r="R79" s="49"/>
      <c r="S79" s="225">
        <v>0</v>
      </c>
      <c r="T79" s="225">
        <v>0</v>
      </c>
      <c r="U79" s="225">
        <v>0</v>
      </c>
      <c r="V79" s="225">
        <v>0</v>
      </c>
      <c r="W79" s="225">
        <v>0</v>
      </c>
      <c r="X79" s="225">
        <v>0</v>
      </c>
      <c r="Y79" s="225">
        <v>0</v>
      </c>
      <c r="Z79" s="225">
        <v>0</v>
      </c>
      <c r="AA79" s="225">
        <v>0</v>
      </c>
      <c r="AB79" s="225">
        <v>0</v>
      </c>
      <c r="AC79" s="225">
        <v>0</v>
      </c>
      <c r="AD79" s="225">
        <v>0</v>
      </c>
      <c r="AE79" s="225">
        <v>0</v>
      </c>
      <c r="AF79" s="225">
        <v>0</v>
      </c>
      <c r="AG79" s="225">
        <v>0</v>
      </c>
      <c r="AH79" s="225">
        <v>0</v>
      </c>
      <c r="AI79" s="225">
        <v>0</v>
      </c>
      <c r="AJ79" s="225">
        <v>0</v>
      </c>
      <c r="AK79" s="225">
        <v>0</v>
      </c>
      <c r="AL79" s="225">
        <v>0</v>
      </c>
      <c r="AM79" s="225">
        <v>0</v>
      </c>
      <c r="AN79" s="225">
        <v>0</v>
      </c>
      <c r="AO79" s="225">
        <v>0</v>
      </c>
      <c r="AP79" s="225">
        <v>0</v>
      </c>
      <c r="AQ79" s="225">
        <v>0</v>
      </c>
      <c r="AR79" s="225">
        <v>0</v>
      </c>
      <c r="AS79" s="225">
        <v>0</v>
      </c>
      <c r="AT79" s="225">
        <v>0</v>
      </c>
      <c r="AU79" s="225">
        <v>0</v>
      </c>
      <c r="AV79" s="225">
        <v>0</v>
      </c>
      <c r="AW79" s="225">
        <v>0</v>
      </c>
      <c r="AX79" s="225">
        <v>0</v>
      </c>
      <c r="AY79" s="225">
        <v>0</v>
      </c>
      <c r="AZ79" s="225">
        <v>0</v>
      </c>
      <c r="BA79" s="225">
        <v>0</v>
      </c>
      <c r="BB79" s="225">
        <v>0</v>
      </c>
      <c r="BC79" s="226" t="s">
        <v>100</v>
      </c>
      <c r="BD79" s="226" t="s">
        <v>100</v>
      </c>
      <c r="BE79" s="226" t="s">
        <v>100</v>
      </c>
      <c r="BF79" s="226" t="s">
        <v>100</v>
      </c>
      <c r="BG79" s="226" t="s">
        <v>100</v>
      </c>
      <c r="BH79" s="226" t="s">
        <v>100</v>
      </c>
      <c r="BI79" s="43" t="s">
        <v>103</v>
      </c>
      <c r="BJ79" s="43" t="s">
        <v>101</v>
      </c>
      <c r="BK79" s="44"/>
      <c r="BL79" s="44"/>
      <c r="BM79" s="44"/>
      <c r="BN79" s="44"/>
      <c r="BO79" s="44"/>
      <c r="BP79" s="245">
        <v>0</v>
      </c>
      <c r="BQ79" s="44"/>
      <c r="BR79" s="245">
        <v>1</v>
      </c>
      <c r="BS79" s="103" t="s">
        <v>106</v>
      </c>
      <c r="BT79" s="44"/>
      <c r="BU79" s="44"/>
      <c r="BV79" s="44"/>
      <c r="BW79" s="44"/>
      <c r="BX79" s="44"/>
      <c r="BY79" s="44"/>
      <c r="BZ79" s="103"/>
      <c r="CA79" s="103"/>
      <c r="CB79" s="103"/>
      <c r="CC79" s="103"/>
      <c r="CD79" s="103"/>
      <c r="CE79" s="103"/>
      <c r="CF79" s="226"/>
      <c r="CG79" s="226"/>
      <c r="CH79" s="44"/>
      <c r="CI79" s="376"/>
      <c r="CJ79" s="103"/>
      <c r="CK79" s="391"/>
      <c r="CL79" s="44"/>
      <c r="CM79" s="103"/>
      <c r="CN79" s="103"/>
      <c r="CO79" s="7"/>
      <c r="CP79" s="7"/>
    </row>
    <row r="80" spans="1:94" ht="44.4" hidden="1" customHeight="1" x14ac:dyDescent="0.3">
      <c r="A80" s="44" t="s">
        <v>784</v>
      </c>
      <c r="B80" s="295" t="s">
        <v>101</v>
      </c>
      <c r="C80" s="44"/>
      <c r="D80" s="44"/>
      <c r="E80" s="44" t="s">
        <v>1308</v>
      </c>
      <c r="F80" s="44" t="s">
        <v>741</v>
      </c>
      <c r="G80" s="227" t="s">
        <v>497</v>
      </c>
      <c r="H80" s="228" t="s">
        <v>394</v>
      </c>
      <c r="I80" s="227" t="s">
        <v>498</v>
      </c>
      <c r="J80" s="227" t="s">
        <v>114</v>
      </c>
      <c r="K80" s="227" t="s">
        <v>448</v>
      </c>
      <c r="L80" s="227" t="s">
        <v>149</v>
      </c>
      <c r="M80" s="229" t="s">
        <v>398</v>
      </c>
      <c r="N80" s="230" t="s">
        <v>499</v>
      </c>
      <c r="O80" s="231" t="s">
        <v>500</v>
      </c>
      <c r="P80" s="230" t="s">
        <v>501</v>
      </c>
      <c r="Q80" s="103" t="s">
        <v>771</v>
      </c>
      <c r="R80" s="44"/>
      <c r="S80" s="225" t="s">
        <v>100</v>
      </c>
      <c r="T80" s="225" t="s">
        <v>100</v>
      </c>
      <c r="U80" s="225" t="s">
        <v>100</v>
      </c>
      <c r="V80" s="225" t="s">
        <v>100</v>
      </c>
      <c r="W80" s="225" t="s">
        <v>100</v>
      </c>
      <c r="X80" s="225" t="s">
        <v>100</v>
      </c>
      <c r="Y80" s="225" t="s">
        <v>100</v>
      </c>
      <c r="Z80" s="225" t="s">
        <v>100</v>
      </c>
      <c r="AA80" s="225" t="s">
        <v>100</v>
      </c>
      <c r="AB80" s="225" t="s">
        <v>100</v>
      </c>
      <c r="AC80" s="225" t="s">
        <v>100</v>
      </c>
      <c r="AD80" s="225" t="s">
        <v>100</v>
      </c>
      <c r="AE80" s="225" t="s">
        <v>100</v>
      </c>
      <c r="AF80" s="225" t="s">
        <v>100</v>
      </c>
      <c r="AG80" s="225" t="s">
        <v>100</v>
      </c>
      <c r="AH80" s="225" t="s">
        <v>100</v>
      </c>
      <c r="AI80" s="225" t="s">
        <v>100</v>
      </c>
      <c r="AJ80" s="225" t="s">
        <v>100</v>
      </c>
      <c r="AK80" s="225" t="s">
        <v>100</v>
      </c>
      <c r="AL80" s="225" t="s">
        <v>100</v>
      </c>
      <c r="AM80" s="225" t="s">
        <v>100</v>
      </c>
      <c r="AN80" s="225" t="s">
        <v>100</v>
      </c>
      <c r="AO80" s="225" t="s">
        <v>100</v>
      </c>
      <c r="AP80" s="225" t="s">
        <v>100</v>
      </c>
      <c r="AQ80" s="225" t="s">
        <v>100</v>
      </c>
      <c r="AR80" s="225" t="s">
        <v>100</v>
      </c>
      <c r="AS80" s="225" t="s">
        <v>100</v>
      </c>
      <c r="AT80" s="225" t="s">
        <v>100</v>
      </c>
      <c r="AU80" s="225" t="s">
        <v>100</v>
      </c>
      <c r="AV80" s="225" t="s">
        <v>100</v>
      </c>
      <c r="AW80" s="225" t="s">
        <v>100</v>
      </c>
      <c r="AX80" s="225" t="s">
        <v>100</v>
      </c>
      <c r="AY80" s="225" t="s">
        <v>100</v>
      </c>
      <c r="AZ80" s="225" t="s">
        <v>100</v>
      </c>
      <c r="BA80" s="225" t="s">
        <v>100</v>
      </c>
      <c r="BB80" s="225" t="s">
        <v>100</v>
      </c>
      <c r="BC80" s="44"/>
      <c r="BD80" s="44"/>
      <c r="BE80" s="44"/>
      <c r="BF80" s="44"/>
      <c r="BG80" s="44"/>
      <c r="BH80" s="44"/>
      <c r="BI80" s="44"/>
      <c r="BJ80" s="245"/>
      <c r="BK80" s="44"/>
      <c r="BL80" s="44"/>
      <c r="BM80" s="44"/>
      <c r="BN80" s="44"/>
      <c r="BO80" s="44"/>
      <c r="BP80" s="245" t="s">
        <v>742</v>
      </c>
      <c r="BQ80" s="203" t="s">
        <v>873</v>
      </c>
      <c r="BR80" s="245"/>
      <c r="BS80" s="103"/>
      <c r="BT80" s="44"/>
      <c r="BU80" s="44"/>
      <c r="BV80" s="44"/>
      <c r="BW80" s="44"/>
      <c r="BX80" s="44"/>
      <c r="BY80" s="44"/>
      <c r="BZ80" s="103"/>
      <c r="CA80" s="103"/>
      <c r="CB80" s="103"/>
      <c r="CC80" s="103"/>
      <c r="CD80" s="103"/>
      <c r="CE80" s="103"/>
      <c r="CF80" s="226"/>
      <c r="CG80" s="226"/>
      <c r="CH80" s="44"/>
      <c r="CI80" s="376"/>
      <c r="CJ80" s="103"/>
      <c r="CK80" s="391" t="s">
        <v>101</v>
      </c>
      <c r="CL80" s="44"/>
      <c r="CM80" s="103"/>
      <c r="CN80" s="103"/>
      <c r="CO80" s="7"/>
      <c r="CP80" s="7"/>
    </row>
    <row r="81" spans="1:94" ht="94.2" customHeight="1" x14ac:dyDescent="0.3">
      <c r="A81" s="44" t="s">
        <v>130</v>
      </c>
      <c r="B81" s="243" t="s">
        <v>100</v>
      </c>
      <c r="C81" s="44" t="s">
        <v>1121</v>
      </c>
      <c r="D81" s="44"/>
      <c r="E81" s="44" t="s">
        <v>100</v>
      </c>
      <c r="F81" s="44" t="s">
        <v>751</v>
      </c>
      <c r="G81" s="227" t="s">
        <v>155</v>
      </c>
      <c r="H81" s="228" t="s">
        <v>394</v>
      </c>
      <c r="I81" s="227" t="s">
        <v>156</v>
      </c>
      <c r="J81" s="227" t="s">
        <v>110</v>
      </c>
      <c r="K81" s="227" t="s">
        <v>502</v>
      </c>
      <c r="L81" s="227" t="s">
        <v>157</v>
      </c>
      <c r="M81" s="229" t="s">
        <v>398</v>
      </c>
      <c r="N81" s="230" t="s">
        <v>158</v>
      </c>
      <c r="O81" s="231" t="s">
        <v>503</v>
      </c>
      <c r="P81" s="230" t="s">
        <v>159</v>
      </c>
      <c r="Q81" s="103"/>
      <c r="R81" s="44"/>
      <c r="S81" s="225">
        <v>0</v>
      </c>
      <c r="T81" s="225">
        <v>0</v>
      </c>
      <c r="U81" s="225">
        <v>0</v>
      </c>
      <c r="V81" s="225">
        <v>0</v>
      </c>
      <c r="W81" s="225">
        <v>0</v>
      </c>
      <c r="X81" s="225">
        <v>0</v>
      </c>
      <c r="Y81" s="225">
        <v>0</v>
      </c>
      <c r="Z81" s="225">
        <v>0</v>
      </c>
      <c r="AA81" s="225">
        <v>0</v>
      </c>
      <c r="AB81" s="225">
        <v>0</v>
      </c>
      <c r="AC81" s="225">
        <v>0</v>
      </c>
      <c r="AD81" s="225">
        <v>0</v>
      </c>
      <c r="AE81" s="225">
        <v>0</v>
      </c>
      <c r="AF81" s="225">
        <v>0</v>
      </c>
      <c r="AG81" s="225">
        <v>0</v>
      </c>
      <c r="AH81" s="225">
        <v>0</v>
      </c>
      <c r="AI81" s="225">
        <v>0</v>
      </c>
      <c r="AJ81" s="225">
        <v>0</v>
      </c>
      <c r="AK81" s="225">
        <v>0</v>
      </c>
      <c r="AL81" s="225">
        <v>0</v>
      </c>
      <c r="AM81" s="225">
        <v>0</v>
      </c>
      <c r="AN81" s="225">
        <v>0</v>
      </c>
      <c r="AO81" s="225">
        <v>0</v>
      </c>
      <c r="AP81" s="225">
        <v>0</v>
      </c>
      <c r="AQ81" s="225">
        <v>0</v>
      </c>
      <c r="AR81" s="225">
        <v>0</v>
      </c>
      <c r="AS81" s="225">
        <v>0</v>
      </c>
      <c r="AT81" s="225">
        <v>0</v>
      </c>
      <c r="AU81" s="225">
        <v>0</v>
      </c>
      <c r="AV81" s="225">
        <v>0</v>
      </c>
      <c r="AW81" s="225">
        <v>0</v>
      </c>
      <c r="AX81" s="225">
        <v>0</v>
      </c>
      <c r="AY81" s="225">
        <v>0</v>
      </c>
      <c r="AZ81" s="225">
        <v>0</v>
      </c>
      <c r="BA81" s="225">
        <v>0</v>
      </c>
      <c r="BB81" s="225">
        <v>0</v>
      </c>
      <c r="BC81" s="226" t="s">
        <v>100</v>
      </c>
      <c r="BD81" s="43" t="s">
        <v>101</v>
      </c>
      <c r="BE81" s="43" t="s">
        <v>101</v>
      </c>
      <c r="BF81" s="43" t="s">
        <v>101</v>
      </c>
      <c r="BG81" s="43" t="s">
        <v>101</v>
      </c>
      <c r="BH81" s="43" t="s">
        <v>101</v>
      </c>
      <c r="BI81" s="43" t="s">
        <v>101</v>
      </c>
      <c r="BJ81" s="54" t="s">
        <v>752</v>
      </c>
      <c r="BK81" s="44"/>
      <c r="BL81" s="44"/>
      <c r="BM81" s="44"/>
      <c r="BN81" s="44"/>
      <c r="BO81" s="44"/>
      <c r="BP81" s="245">
        <v>0</v>
      </c>
      <c r="BQ81" s="203" t="s">
        <v>749</v>
      </c>
      <c r="BR81" s="245">
        <v>0</v>
      </c>
      <c r="BS81" s="103"/>
      <c r="BT81" s="312">
        <v>0</v>
      </c>
      <c r="BU81" s="312">
        <v>0</v>
      </c>
      <c r="BV81" s="312">
        <v>0</v>
      </c>
      <c r="BW81" s="44">
        <v>0</v>
      </c>
      <c r="BX81" s="45" t="s">
        <v>101</v>
      </c>
      <c r="BY81" s="435" t="s">
        <v>101</v>
      </c>
      <c r="BZ81" s="103"/>
      <c r="CA81" s="103" t="s">
        <v>101</v>
      </c>
      <c r="CB81" s="103"/>
      <c r="CC81" s="103"/>
      <c r="CD81" s="103"/>
      <c r="CE81" s="103" t="s">
        <v>101</v>
      </c>
      <c r="CF81" s="226" t="s">
        <v>100</v>
      </c>
      <c r="CG81" s="226" t="s">
        <v>100</v>
      </c>
      <c r="CH81" s="44"/>
      <c r="CI81" s="391" t="s">
        <v>1564</v>
      </c>
      <c r="CJ81" s="103" t="s">
        <v>1456</v>
      </c>
      <c r="CK81" s="297" t="s">
        <v>1610</v>
      </c>
      <c r="CL81" s="44"/>
      <c r="CM81" s="103"/>
      <c r="CN81" s="103" t="s">
        <v>1455</v>
      </c>
      <c r="CO81" s="7"/>
      <c r="CP81" s="7"/>
    </row>
    <row r="82" spans="1:94" ht="49.95" hidden="1" customHeight="1" x14ac:dyDescent="0.3">
      <c r="A82" s="44" t="s">
        <v>1130</v>
      </c>
      <c r="B82" s="243" t="s">
        <v>100</v>
      </c>
      <c r="C82" s="44" t="s">
        <v>1121</v>
      </c>
      <c r="D82" s="44"/>
      <c r="E82" s="44" t="s">
        <v>1699</v>
      </c>
      <c r="F82" s="44" t="s">
        <v>751</v>
      </c>
      <c r="G82" s="227" t="s">
        <v>155</v>
      </c>
      <c r="H82" s="228" t="s">
        <v>394</v>
      </c>
      <c r="I82" s="227" t="s">
        <v>156</v>
      </c>
      <c r="J82" s="227" t="s">
        <v>158</v>
      </c>
      <c r="K82" s="227" t="s">
        <v>503</v>
      </c>
      <c r="L82" s="227" t="s">
        <v>159</v>
      </c>
      <c r="M82" s="229" t="s">
        <v>398</v>
      </c>
      <c r="N82" s="230" t="s">
        <v>110</v>
      </c>
      <c r="O82" s="231" t="s">
        <v>502</v>
      </c>
      <c r="P82" s="230" t="s">
        <v>157</v>
      </c>
      <c r="Q82" s="56" t="s">
        <v>1145</v>
      </c>
      <c r="R82" s="49"/>
      <c r="S82" s="225">
        <v>0</v>
      </c>
      <c r="T82" s="225">
        <v>0</v>
      </c>
      <c r="U82" s="225">
        <v>0</v>
      </c>
      <c r="V82" s="225">
        <v>0</v>
      </c>
      <c r="W82" s="225">
        <v>0</v>
      </c>
      <c r="X82" s="225">
        <v>0</v>
      </c>
      <c r="Y82" s="225">
        <v>0</v>
      </c>
      <c r="Z82" s="225">
        <v>0</v>
      </c>
      <c r="AA82" s="225">
        <v>0</v>
      </c>
      <c r="AB82" s="225">
        <v>0</v>
      </c>
      <c r="AC82" s="225">
        <v>0</v>
      </c>
      <c r="AD82" s="225">
        <v>0</v>
      </c>
      <c r="AE82" s="225">
        <v>0</v>
      </c>
      <c r="AF82" s="225">
        <v>0</v>
      </c>
      <c r="AG82" s="225">
        <v>0</v>
      </c>
      <c r="AH82" s="225">
        <v>0</v>
      </c>
      <c r="AI82" s="225">
        <v>0</v>
      </c>
      <c r="AJ82" s="225">
        <v>0</v>
      </c>
      <c r="AK82" s="225">
        <v>0</v>
      </c>
      <c r="AL82" s="225">
        <v>0</v>
      </c>
      <c r="AM82" s="225">
        <v>0</v>
      </c>
      <c r="AN82" s="225">
        <v>0</v>
      </c>
      <c r="AO82" s="225">
        <v>0</v>
      </c>
      <c r="AP82" s="225">
        <v>0</v>
      </c>
      <c r="AQ82" s="225">
        <v>0</v>
      </c>
      <c r="AR82" s="225">
        <v>0</v>
      </c>
      <c r="AS82" s="225">
        <v>0</v>
      </c>
      <c r="AT82" s="225">
        <v>0</v>
      </c>
      <c r="AU82" s="225">
        <v>0</v>
      </c>
      <c r="AV82" s="225">
        <v>0</v>
      </c>
      <c r="AW82" s="225">
        <v>0</v>
      </c>
      <c r="AX82" s="225">
        <v>0</v>
      </c>
      <c r="AY82" s="225">
        <v>0</v>
      </c>
      <c r="AZ82" s="225">
        <v>0</v>
      </c>
      <c r="BA82" s="225">
        <v>0</v>
      </c>
      <c r="BB82" s="225">
        <v>0</v>
      </c>
      <c r="BC82" s="226" t="s">
        <v>100</v>
      </c>
      <c r="BD82" s="43" t="s">
        <v>101</v>
      </c>
      <c r="BE82" s="43" t="s">
        <v>101</v>
      </c>
      <c r="BF82" s="43" t="s">
        <v>101</v>
      </c>
      <c r="BG82" s="43" t="s">
        <v>101</v>
      </c>
      <c r="BH82" s="43" t="s">
        <v>101</v>
      </c>
      <c r="BI82" s="43" t="s">
        <v>101</v>
      </c>
      <c r="BJ82" s="43" t="s">
        <v>101</v>
      </c>
      <c r="BK82" s="44"/>
      <c r="BL82" s="44"/>
      <c r="BM82" s="44"/>
      <c r="BN82" s="44"/>
      <c r="BO82" s="44"/>
      <c r="BP82" s="245">
        <v>0</v>
      </c>
      <c r="BQ82" s="203" t="s">
        <v>749</v>
      </c>
      <c r="BR82" s="245">
        <v>0</v>
      </c>
      <c r="BS82" s="103"/>
      <c r="BT82" s="312">
        <v>0</v>
      </c>
      <c r="BU82" s="312">
        <v>0</v>
      </c>
      <c r="BV82" s="312">
        <v>0</v>
      </c>
      <c r="BW82" s="44">
        <v>0</v>
      </c>
      <c r="BX82" s="45" t="s">
        <v>101</v>
      </c>
      <c r="BY82" s="44"/>
      <c r="BZ82" s="103"/>
      <c r="CA82" s="103" t="s">
        <v>101</v>
      </c>
      <c r="CB82" s="103"/>
      <c r="CC82" s="103"/>
      <c r="CD82" s="103"/>
      <c r="CE82" s="103" t="s">
        <v>101</v>
      </c>
      <c r="CF82" s="226" t="s">
        <v>101</v>
      </c>
      <c r="CG82" s="226" t="s">
        <v>101</v>
      </c>
      <c r="CH82" s="44"/>
      <c r="CI82" s="391" t="s">
        <v>1564</v>
      </c>
      <c r="CJ82" s="56" t="s">
        <v>1460</v>
      </c>
      <c r="CK82" s="393" t="s">
        <v>1454</v>
      </c>
      <c r="CL82" s="44"/>
      <c r="CM82" s="103"/>
      <c r="CN82" s="103" t="s">
        <v>1461</v>
      </c>
      <c r="CO82" s="7"/>
      <c r="CP82" s="7"/>
    </row>
    <row r="83" spans="1:94" ht="49.95" hidden="1" customHeight="1" x14ac:dyDescent="0.3">
      <c r="A83" s="44" t="s">
        <v>785</v>
      </c>
      <c r="B83" s="299" t="s">
        <v>840</v>
      </c>
      <c r="C83" s="44" t="s">
        <v>907</v>
      </c>
      <c r="D83" s="44"/>
      <c r="E83" s="44" t="s">
        <v>100</v>
      </c>
      <c r="F83" s="44" t="s">
        <v>606</v>
      </c>
      <c r="G83" s="227" t="s">
        <v>90</v>
      </c>
      <c r="H83" s="228" t="s">
        <v>394</v>
      </c>
      <c r="I83" s="227" t="s">
        <v>504</v>
      </c>
      <c r="J83" s="227" t="s">
        <v>142</v>
      </c>
      <c r="K83" s="227" t="s">
        <v>434</v>
      </c>
      <c r="L83" s="227" t="s">
        <v>143</v>
      </c>
      <c r="M83" s="229" t="s">
        <v>398</v>
      </c>
      <c r="N83" s="230" t="s">
        <v>292</v>
      </c>
      <c r="O83" s="231" t="s">
        <v>399</v>
      </c>
      <c r="P83" s="230" t="s">
        <v>143</v>
      </c>
      <c r="Q83" s="103"/>
      <c r="R83" s="44"/>
      <c r="S83" s="174" t="s">
        <v>103</v>
      </c>
      <c r="T83" s="174" t="s">
        <v>103</v>
      </c>
      <c r="U83" s="225" t="s">
        <v>100</v>
      </c>
      <c r="V83" s="225">
        <v>0</v>
      </c>
      <c r="W83" s="174" t="s">
        <v>103</v>
      </c>
      <c r="X83" s="225" t="s">
        <v>100</v>
      </c>
      <c r="Y83" s="225">
        <v>0</v>
      </c>
      <c r="Z83" s="225">
        <v>0</v>
      </c>
      <c r="AA83" s="225" t="s">
        <v>100</v>
      </c>
      <c r="AB83" s="225" t="s">
        <v>100</v>
      </c>
      <c r="AC83" s="225" t="s">
        <v>100</v>
      </c>
      <c r="AD83" s="225" t="s">
        <v>100</v>
      </c>
      <c r="AE83" s="225">
        <v>0</v>
      </c>
      <c r="AF83" s="225" t="s">
        <v>100</v>
      </c>
      <c r="AG83" s="225" t="s">
        <v>100</v>
      </c>
      <c r="AH83" s="225" t="s">
        <v>100</v>
      </c>
      <c r="AI83" s="225" t="s">
        <v>100</v>
      </c>
      <c r="AJ83" s="225" t="s">
        <v>100</v>
      </c>
      <c r="AK83" s="225" t="s">
        <v>100</v>
      </c>
      <c r="AL83" s="225" t="s">
        <v>100</v>
      </c>
      <c r="AM83" s="225" t="s">
        <v>100</v>
      </c>
      <c r="AN83" s="225" t="s">
        <v>100</v>
      </c>
      <c r="AO83" s="225" t="s">
        <v>100</v>
      </c>
      <c r="AP83" s="225" t="s">
        <v>100</v>
      </c>
      <c r="AQ83" s="225" t="s">
        <v>100</v>
      </c>
      <c r="AR83" s="225" t="s">
        <v>100</v>
      </c>
      <c r="AS83" s="225" t="s">
        <v>100</v>
      </c>
      <c r="AT83" s="225" t="s">
        <v>100</v>
      </c>
      <c r="AU83" s="225" t="s">
        <v>100</v>
      </c>
      <c r="AV83" s="225" t="s">
        <v>100</v>
      </c>
      <c r="AW83" s="225" t="s">
        <v>100</v>
      </c>
      <c r="AX83" s="225" t="s">
        <v>100</v>
      </c>
      <c r="AY83" s="225" t="s">
        <v>100</v>
      </c>
      <c r="AZ83" s="225" t="s">
        <v>100</v>
      </c>
      <c r="BA83" s="225" t="s">
        <v>100</v>
      </c>
      <c r="BB83" s="225" t="s">
        <v>100</v>
      </c>
      <c r="BC83" s="226" t="s">
        <v>100</v>
      </c>
      <c r="BD83" s="226" t="s">
        <v>100</v>
      </c>
      <c r="BE83" s="226" t="s">
        <v>100</v>
      </c>
      <c r="BF83" s="226" t="s">
        <v>100</v>
      </c>
      <c r="BG83" s="226" t="s">
        <v>100</v>
      </c>
      <c r="BH83" s="226" t="s">
        <v>100</v>
      </c>
      <c r="BI83" s="226" t="s">
        <v>100</v>
      </c>
      <c r="BJ83" s="245" t="s">
        <v>121</v>
      </c>
      <c r="BK83" s="44"/>
      <c r="BL83" s="44"/>
      <c r="BM83" s="44"/>
      <c r="BN83" s="44"/>
      <c r="BO83" s="44"/>
      <c r="BP83" s="245" t="s">
        <v>742</v>
      </c>
      <c r="BQ83" s="103" t="s">
        <v>980</v>
      </c>
      <c r="BR83" s="245">
        <v>2</v>
      </c>
      <c r="BS83" s="103"/>
      <c r="BT83" s="312">
        <v>0</v>
      </c>
      <c r="BU83" s="312">
        <v>919898.69589041092</v>
      </c>
      <c r="BV83" s="312">
        <v>0</v>
      </c>
      <c r="BW83" s="44">
        <v>0</v>
      </c>
      <c r="BX83" s="45" t="s">
        <v>100</v>
      </c>
      <c r="BY83" s="44"/>
      <c r="BZ83" s="103"/>
      <c r="CA83" s="103"/>
      <c r="CB83" s="103"/>
      <c r="CC83" s="103"/>
      <c r="CD83" s="103"/>
      <c r="CE83" s="103"/>
      <c r="CF83" s="226" t="s">
        <v>101</v>
      </c>
      <c r="CG83" s="310" t="s">
        <v>770</v>
      </c>
      <c r="CH83" s="44" t="s">
        <v>100</v>
      </c>
      <c r="CI83" s="266" t="s">
        <v>1611</v>
      </c>
      <c r="CJ83" s="103"/>
      <c r="CK83" s="397" t="s">
        <v>101</v>
      </c>
      <c r="CL83" s="44"/>
      <c r="CM83" s="103"/>
      <c r="CN83" s="103" t="s">
        <v>1612</v>
      </c>
      <c r="CO83" s="7"/>
      <c r="CP83" s="7"/>
    </row>
    <row r="84" spans="1:94" ht="49.95" hidden="1" customHeight="1" x14ac:dyDescent="0.3">
      <c r="A84" s="44" t="s">
        <v>323</v>
      </c>
      <c r="B84" s="44"/>
      <c r="C84" s="44"/>
      <c r="D84" s="44"/>
      <c r="E84" s="44" t="s">
        <v>101</v>
      </c>
      <c r="F84" s="44" t="s">
        <v>606</v>
      </c>
      <c r="G84" s="227" t="s">
        <v>90</v>
      </c>
      <c r="H84" s="228" t="s">
        <v>394</v>
      </c>
      <c r="I84" s="227" t="s">
        <v>504</v>
      </c>
      <c r="J84" s="227" t="s">
        <v>292</v>
      </c>
      <c r="K84" s="227" t="s">
        <v>399</v>
      </c>
      <c r="L84" s="227" t="s">
        <v>143</v>
      </c>
      <c r="M84" s="229" t="s">
        <v>398</v>
      </c>
      <c r="N84" s="230" t="s">
        <v>142</v>
      </c>
      <c r="O84" s="231" t="s">
        <v>434</v>
      </c>
      <c r="P84" s="230" t="s">
        <v>143</v>
      </c>
      <c r="Q84" s="56" t="s">
        <v>319</v>
      </c>
      <c r="R84" s="49"/>
      <c r="S84" s="225">
        <v>0</v>
      </c>
      <c r="T84" s="225">
        <v>0</v>
      </c>
      <c r="U84" s="225">
        <v>0</v>
      </c>
      <c r="V84" s="225">
        <v>0</v>
      </c>
      <c r="W84" s="225">
        <v>0</v>
      </c>
      <c r="X84" s="225">
        <v>0</v>
      </c>
      <c r="Y84" s="225">
        <v>0</v>
      </c>
      <c r="Z84" s="225">
        <v>0</v>
      </c>
      <c r="AA84" s="225">
        <v>0</v>
      </c>
      <c r="AB84" s="225">
        <v>0</v>
      </c>
      <c r="AC84" s="225">
        <v>0</v>
      </c>
      <c r="AD84" s="225">
        <v>0</v>
      </c>
      <c r="AE84" s="225">
        <v>0</v>
      </c>
      <c r="AF84" s="225">
        <v>0</v>
      </c>
      <c r="AG84" s="225">
        <v>0</v>
      </c>
      <c r="AH84" s="225">
        <v>0</v>
      </c>
      <c r="AI84" s="225">
        <v>0</v>
      </c>
      <c r="AJ84" s="225">
        <v>0</v>
      </c>
      <c r="AK84" s="225">
        <v>0</v>
      </c>
      <c r="AL84" s="225">
        <v>0</v>
      </c>
      <c r="AM84" s="225">
        <v>0</v>
      </c>
      <c r="AN84" s="225">
        <v>0</v>
      </c>
      <c r="AO84" s="225">
        <v>0</v>
      </c>
      <c r="AP84" s="225">
        <v>0</v>
      </c>
      <c r="AQ84" s="225">
        <v>0</v>
      </c>
      <c r="AR84" s="225">
        <v>0</v>
      </c>
      <c r="AS84" s="225">
        <v>0</v>
      </c>
      <c r="AT84" s="225">
        <v>0</v>
      </c>
      <c r="AU84" s="225">
        <v>0</v>
      </c>
      <c r="AV84" s="225">
        <v>0</v>
      </c>
      <c r="AW84" s="225">
        <v>0</v>
      </c>
      <c r="AX84" s="225">
        <v>0</v>
      </c>
      <c r="AY84" s="225">
        <v>0</v>
      </c>
      <c r="AZ84" s="225">
        <v>0</v>
      </c>
      <c r="BA84" s="225">
        <v>0</v>
      </c>
      <c r="BB84" s="225">
        <v>0</v>
      </c>
      <c r="BC84" s="226" t="s">
        <v>100</v>
      </c>
      <c r="BD84" s="226" t="s">
        <v>100</v>
      </c>
      <c r="BE84" s="226" t="s">
        <v>100</v>
      </c>
      <c r="BF84" s="226" t="s">
        <v>100</v>
      </c>
      <c r="BG84" s="226" t="s">
        <v>100</v>
      </c>
      <c r="BH84" s="43" t="s">
        <v>103</v>
      </c>
      <c r="BI84" s="43" t="s">
        <v>101</v>
      </c>
      <c r="BJ84" s="43" t="s">
        <v>101</v>
      </c>
      <c r="BK84" s="44"/>
      <c r="BL84" s="44"/>
      <c r="BM84" s="44"/>
      <c r="BN84" s="44"/>
      <c r="BO84" s="44"/>
      <c r="BP84" s="245">
        <v>0</v>
      </c>
      <c r="BQ84" s="44"/>
      <c r="BR84" s="245">
        <v>1</v>
      </c>
      <c r="BS84" s="103"/>
      <c r="BT84" s="44"/>
      <c r="BU84" s="44"/>
      <c r="BV84" s="44"/>
      <c r="BW84" s="44"/>
      <c r="BX84" s="44"/>
      <c r="BY84" s="44"/>
      <c r="BZ84" s="103"/>
      <c r="CA84" s="103"/>
      <c r="CB84" s="103"/>
      <c r="CC84" s="103"/>
      <c r="CD84" s="103"/>
      <c r="CE84" s="103"/>
      <c r="CF84" s="226"/>
      <c r="CG84" s="226"/>
      <c r="CH84" s="44"/>
      <c r="CI84" s="376"/>
      <c r="CJ84" s="103"/>
      <c r="CK84" s="391"/>
      <c r="CL84" s="44"/>
      <c r="CM84" s="103"/>
      <c r="CN84" s="103"/>
      <c r="CO84" s="7"/>
      <c r="CP84" s="7"/>
    </row>
    <row r="85" spans="1:94" ht="49.95" hidden="1" customHeight="1" x14ac:dyDescent="0.3">
      <c r="A85" s="44" t="s">
        <v>785</v>
      </c>
      <c r="B85" s="241" t="s">
        <v>770</v>
      </c>
      <c r="C85" s="44" t="s">
        <v>982</v>
      </c>
      <c r="D85" s="250"/>
      <c r="E85" s="44" t="s">
        <v>100</v>
      </c>
      <c r="F85" s="44" t="s">
        <v>606</v>
      </c>
      <c r="G85" s="227" t="s">
        <v>299</v>
      </c>
      <c r="H85" s="228" t="s">
        <v>394</v>
      </c>
      <c r="I85" s="227" t="s">
        <v>505</v>
      </c>
      <c r="J85" s="227" t="s">
        <v>142</v>
      </c>
      <c r="K85" s="227" t="s">
        <v>434</v>
      </c>
      <c r="L85" s="227" t="s">
        <v>143</v>
      </c>
      <c r="M85" s="229" t="s">
        <v>398</v>
      </c>
      <c r="N85" s="230" t="s">
        <v>239</v>
      </c>
      <c r="O85" s="231" t="s">
        <v>506</v>
      </c>
      <c r="P85" s="230" t="s">
        <v>143</v>
      </c>
      <c r="Q85" s="103"/>
      <c r="R85" s="44"/>
      <c r="S85" s="174" t="s">
        <v>103</v>
      </c>
      <c r="T85" s="174" t="s">
        <v>103</v>
      </c>
      <c r="U85" s="225" t="s">
        <v>100</v>
      </c>
      <c r="V85" s="225">
        <v>0</v>
      </c>
      <c r="W85" s="174" t="s">
        <v>103</v>
      </c>
      <c r="X85" s="225" t="s">
        <v>100</v>
      </c>
      <c r="Y85" s="225">
        <v>0</v>
      </c>
      <c r="Z85" s="225">
        <v>0</v>
      </c>
      <c r="AA85" s="225" t="s">
        <v>100</v>
      </c>
      <c r="AB85" s="225" t="s">
        <v>100</v>
      </c>
      <c r="AC85" s="225" t="s">
        <v>100</v>
      </c>
      <c r="AD85" s="225">
        <v>0</v>
      </c>
      <c r="AE85" s="225" t="s">
        <v>100</v>
      </c>
      <c r="AF85" s="225" t="s">
        <v>100</v>
      </c>
      <c r="AG85" s="225" t="s">
        <v>100</v>
      </c>
      <c r="AH85" s="225" t="s">
        <v>100</v>
      </c>
      <c r="AI85" s="225" t="s">
        <v>100</v>
      </c>
      <c r="AJ85" s="225" t="s">
        <v>100</v>
      </c>
      <c r="AK85" s="225" t="s">
        <v>100</v>
      </c>
      <c r="AL85" s="225" t="s">
        <v>100</v>
      </c>
      <c r="AM85" s="225" t="s">
        <v>100</v>
      </c>
      <c r="AN85" s="225" t="s">
        <v>100</v>
      </c>
      <c r="AO85" s="225" t="s">
        <v>100</v>
      </c>
      <c r="AP85" s="225" t="s">
        <v>100</v>
      </c>
      <c r="AQ85" s="225" t="s">
        <v>100</v>
      </c>
      <c r="AR85" s="225" t="s">
        <v>100</v>
      </c>
      <c r="AS85" s="225" t="s">
        <v>100</v>
      </c>
      <c r="AT85" s="225" t="s">
        <v>100</v>
      </c>
      <c r="AU85" s="225" t="s">
        <v>100</v>
      </c>
      <c r="AV85" s="225" t="s">
        <v>100</v>
      </c>
      <c r="AW85" s="225" t="s">
        <v>100</v>
      </c>
      <c r="AX85" s="225" t="s">
        <v>100</v>
      </c>
      <c r="AY85" s="225" t="s">
        <v>100</v>
      </c>
      <c r="AZ85" s="225" t="s">
        <v>100</v>
      </c>
      <c r="BA85" s="225" t="s">
        <v>100</v>
      </c>
      <c r="BB85" s="225" t="s">
        <v>100</v>
      </c>
      <c r="BC85" s="226" t="s">
        <v>100</v>
      </c>
      <c r="BD85" s="226" t="s">
        <v>100</v>
      </c>
      <c r="BE85" s="226" t="s">
        <v>100</v>
      </c>
      <c r="BF85" s="226" t="s">
        <v>100</v>
      </c>
      <c r="BG85" s="226" t="s">
        <v>100</v>
      </c>
      <c r="BH85" s="174" t="s">
        <v>103</v>
      </c>
      <c r="BI85" s="43" t="s">
        <v>101</v>
      </c>
      <c r="BJ85" s="235" t="s">
        <v>101</v>
      </c>
      <c r="BK85" s="44"/>
      <c r="BL85" s="44"/>
      <c r="BM85" s="44"/>
      <c r="BN85" s="44"/>
      <c r="BO85" s="103" t="s">
        <v>608</v>
      </c>
      <c r="BP85" s="203" t="s">
        <v>742</v>
      </c>
      <c r="BQ85" s="266" t="s">
        <v>981</v>
      </c>
      <c r="BR85" s="245">
        <v>2</v>
      </c>
      <c r="BS85" s="103"/>
      <c r="BT85" s="312">
        <v>0</v>
      </c>
      <c r="BU85" s="312">
        <v>74828.449315068487</v>
      </c>
      <c r="BV85" s="312">
        <v>0</v>
      </c>
      <c r="BW85" s="44">
        <v>0</v>
      </c>
      <c r="BX85" s="45" t="s">
        <v>100</v>
      </c>
      <c r="BY85" s="44"/>
      <c r="BZ85" s="103"/>
      <c r="CA85" s="103"/>
      <c r="CB85" s="103"/>
      <c r="CC85" s="103"/>
      <c r="CD85" s="103"/>
      <c r="CE85" s="103"/>
      <c r="CF85" s="226" t="s">
        <v>100</v>
      </c>
      <c r="CG85" s="226" t="s">
        <v>101</v>
      </c>
      <c r="CH85" s="44" t="s">
        <v>100</v>
      </c>
      <c r="CI85" s="266" t="s">
        <v>1614</v>
      </c>
      <c r="CJ85" s="103"/>
      <c r="CK85" s="391" t="s">
        <v>1613</v>
      </c>
      <c r="CL85" s="44"/>
      <c r="CM85" s="103"/>
      <c r="CN85" s="103"/>
      <c r="CO85" s="7"/>
      <c r="CP85" s="7"/>
    </row>
    <row r="86" spans="1:94" ht="49.95" hidden="1" customHeight="1" x14ac:dyDescent="0.3">
      <c r="A86" s="250" t="s">
        <v>323</v>
      </c>
      <c r="B86" s="44"/>
      <c r="C86" s="44"/>
      <c r="D86" s="44"/>
      <c r="E86" s="44" t="s">
        <v>101</v>
      </c>
      <c r="F86" s="44" t="s">
        <v>606</v>
      </c>
      <c r="G86" s="227" t="s">
        <v>299</v>
      </c>
      <c r="H86" s="228" t="s">
        <v>394</v>
      </c>
      <c r="I86" s="227" t="s">
        <v>505</v>
      </c>
      <c r="J86" s="227" t="s">
        <v>239</v>
      </c>
      <c r="K86" s="227" t="s">
        <v>506</v>
      </c>
      <c r="L86" s="227" t="s">
        <v>143</v>
      </c>
      <c r="M86" s="229" t="s">
        <v>398</v>
      </c>
      <c r="N86" s="230" t="s">
        <v>142</v>
      </c>
      <c r="O86" s="231" t="s">
        <v>434</v>
      </c>
      <c r="P86" s="230" t="s">
        <v>143</v>
      </c>
      <c r="Q86" s="56" t="s">
        <v>755</v>
      </c>
      <c r="R86" s="49"/>
      <c r="S86" s="225">
        <v>0</v>
      </c>
      <c r="T86" s="225">
        <v>0</v>
      </c>
      <c r="U86" s="174" t="s">
        <v>103</v>
      </c>
      <c r="V86" s="174" t="s">
        <v>103</v>
      </c>
      <c r="W86" s="174" t="s">
        <v>103</v>
      </c>
      <c r="X86" s="225">
        <v>0</v>
      </c>
      <c r="Y86" s="225">
        <v>0</v>
      </c>
      <c r="Z86" s="225">
        <v>0</v>
      </c>
      <c r="AA86" s="225">
        <v>0</v>
      </c>
      <c r="AB86" s="225">
        <v>0</v>
      </c>
      <c r="AC86" s="225">
        <v>0</v>
      </c>
      <c r="AD86" s="225">
        <v>0</v>
      </c>
      <c r="AE86" s="174" t="s">
        <v>103</v>
      </c>
      <c r="AF86" s="225">
        <v>0</v>
      </c>
      <c r="AG86" s="225">
        <v>0</v>
      </c>
      <c r="AH86" s="225">
        <v>0</v>
      </c>
      <c r="AI86" s="225">
        <v>0</v>
      </c>
      <c r="AJ86" s="225">
        <v>0</v>
      </c>
      <c r="AK86" s="225">
        <v>0</v>
      </c>
      <c r="AL86" s="225">
        <v>0</v>
      </c>
      <c r="AM86" s="225">
        <v>0</v>
      </c>
      <c r="AN86" s="225">
        <v>0</v>
      </c>
      <c r="AO86" s="225">
        <v>0</v>
      </c>
      <c r="AP86" s="225">
        <v>0</v>
      </c>
      <c r="AQ86" s="225">
        <v>0</v>
      </c>
      <c r="AR86" s="225">
        <v>0</v>
      </c>
      <c r="AS86" s="225">
        <v>0</v>
      </c>
      <c r="AT86" s="225">
        <v>0</v>
      </c>
      <c r="AU86" s="225">
        <v>0</v>
      </c>
      <c r="AV86" s="225">
        <v>0</v>
      </c>
      <c r="AW86" s="225">
        <v>0</v>
      </c>
      <c r="AX86" s="225">
        <v>0</v>
      </c>
      <c r="AY86" s="225">
        <v>0</v>
      </c>
      <c r="AZ86" s="225">
        <v>0</v>
      </c>
      <c r="BA86" s="225">
        <v>0</v>
      </c>
      <c r="BB86" s="225">
        <v>0</v>
      </c>
      <c r="BC86" s="226" t="s">
        <v>100</v>
      </c>
      <c r="BD86" s="43" t="s">
        <v>101</v>
      </c>
      <c r="BE86" s="43" t="s">
        <v>101</v>
      </c>
      <c r="BF86" s="43" t="s">
        <v>101</v>
      </c>
      <c r="BG86" s="43" t="s">
        <v>101</v>
      </c>
      <c r="BH86" s="43" t="s">
        <v>101</v>
      </c>
      <c r="BI86" s="43" t="s">
        <v>101</v>
      </c>
      <c r="BJ86" s="43" t="s">
        <v>101</v>
      </c>
      <c r="BK86" s="44"/>
      <c r="BL86" s="44"/>
      <c r="BM86" s="44"/>
      <c r="BN86" s="411"/>
      <c r="BO86" s="44"/>
      <c r="BP86" s="245">
        <v>0</v>
      </c>
      <c r="BQ86" s="44"/>
      <c r="BR86" s="245">
        <v>2</v>
      </c>
      <c r="BS86" s="103"/>
      <c r="BT86" s="44"/>
      <c r="BU86" s="44"/>
      <c r="BV86" s="44"/>
      <c r="BW86" s="44"/>
      <c r="BX86" s="44"/>
      <c r="BY86" s="44"/>
      <c r="BZ86" s="103"/>
      <c r="CA86" s="103"/>
      <c r="CB86" s="103"/>
      <c r="CC86" s="103"/>
      <c r="CD86" s="103"/>
      <c r="CE86" s="103"/>
      <c r="CF86" s="44"/>
      <c r="CG86" s="226"/>
      <c r="CH86" s="44"/>
      <c r="CI86" s="376"/>
      <c r="CJ86" s="103" t="s">
        <v>1552</v>
      </c>
      <c r="CK86" s="391"/>
      <c r="CL86" s="44"/>
      <c r="CM86" s="103"/>
      <c r="CN86" s="103"/>
      <c r="CO86" s="7"/>
      <c r="CP86" s="7"/>
    </row>
    <row r="87" spans="1:94" ht="49.95" hidden="1" customHeight="1" x14ac:dyDescent="0.3">
      <c r="A87" s="44" t="s">
        <v>130</v>
      </c>
      <c r="B87" s="51" t="s">
        <v>889</v>
      </c>
      <c r="C87" s="250" t="s">
        <v>857</v>
      </c>
      <c r="D87" s="44"/>
      <c r="E87" s="44" t="s">
        <v>100</v>
      </c>
      <c r="F87" s="49" t="s">
        <v>606</v>
      </c>
      <c r="G87" s="227" t="s">
        <v>160</v>
      </c>
      <c r="H87" s="228" t="s">
        <v>394</v>
      </c>
      <c r="I87" s="227" t="s">
        <v>161</v>
      </c>
      <c r="J87" s="227" t="s">
        <v>140</v>
      </c>
      <c r="K87" s="227" t="s">
        <v>433</v>
      </c>
      <c r="L87" s="227" t="s">
        <v>141</v>
      </c>
      <c r="M87" s="229" t="s">
        <v>398</v>
      </c>
      <c r="N87" s="230" t="s">
        <v>104</v>
      </c>
      <c r="O87" s="231" t="s">
        <v>412</v>
      </c>
      <c r="P87" s="230" t="s">
        <v>131</v>
      </c>
      <c r="Q87" s="103"/>
      <c r="R87" s="44"/>
      <c r="S87" s="225" t="s">
        <v>100</v>
      </c>
      <c r="T87" s="225" t="s">
        <v>100</v>
      </c>
      <c r="U87" s="225" t="s">
        <v>100</v>
      </c>
      <c r="V87" s="225">
        <v>0</v>
      </c>
      <c r="W87" s="225" t="s">
        <v>100</v>
      </c>
      <c r="X87" s="225" t="s">
        <v>100</v>
      </c>
      <c r="Y87" s="225" t="s">
        <v>100</v>
      </c>
      <c r="Z87" s="225" t="s">
        <v>100</v>
      </c>
      <c r="AA87" s="225" t="s">
        <v>100</v>
      </c>
      <c r="AB87" s="225" t="s">
        <v>100</v>
      </c>
      <c r="AC87" s="225" t="s">
        <v>100</v>
      </c>
      <c r="AD87" s="225" t="s">
        <v>100</v>
      </c>
      <c r="AE87" s="225" t="s">
        <v>100</v>
      </c>
      <c r="AF87" s="225" t="s">
        <v>100</v>
      </c>
      <c r="AG87" s="225" t="s">
        <v>100</v>
      </c>
      <c r="AH87" s="225" t="s">
        <v>100</v>
      </c>
      <c r="AI87" s="225" t="s">
        <v>100</v>
      </c>
      <c r="AJ87" s="225" t="s">
        <v>100</v>
      </c>
      <c r="AK87" s="225" t="s">
        <v>100</v>
      </c>
      <c r="AL87" s="225" t="s">
        <v>100</v>
      </c>
      <c r="AM87" s="225" t="s">
        <v>100</v>
      </c>
      <c r="AN87" s="225" t="s">
        <v>100</v>
      </c>
      <c r="AO87" s="225" t="s">
        <v>100</v>
      </c>
      <c r="AP87" s="225" t="s">
        <v>100</v>
      </c>
      <c r="AQ87" s="225" t="s">
        <v>100</v>
      </c>
      <c r="AR87" s="225" t="s">
        <v>100</v>
      </c>
      <c r="AS87" s="225" t="s">
        <v>100</v>
      </c>
      <c r="AT87" s="225" t="s">
        <v>100</v>
      </c>
      <c r="AU87" s="225" t="s">
        <v>100</v>
      </c>
      <c r="AV87" s="225" t="s">
        <v>100</v>
      </c>
      <c r="AW87" s="225" t="s">
        <v>100</v>
      </c>
      <c r="AX87" s="225" t="s">
        <v>100</v>
      </c>
      <c r="AY87" s="225" t="s">
        <v>100</v>
      </c>
      <c r="AZ87" s="225" t="s">
        <v>100</v>
      </c>
      <c r="BA87" s="225" t="s">
        <v>100</v>
      </c>
      <c r="BB87" s="225" t="s">
        <v>100</v>
      </c>
      <c r="BC87" s="226" t="s">
        <v>101</v>
      </c>
      <c r="BD87" s="43" t="s">
        <v>103</v>
      </c>
      <c r="BE87" s="43" t="s">
        <v>103</v>
      </c>
      <c r="BF87" s="43" t="s">
        <v>101</v>
      </c>
      <c r="BG87" s="43" t="s">
        <v>101</v>
      </c>
      <c r="BH87" s="43" t="s">
        <v>101</v>
      </c>
      <c r="BI87" s="43" t="s">
        <v>101</v>
      </c>
      <c r="BJ87" s="43" t="s">
        <v>101</v>
      </c>
      <c r="BK87" s="44"/>
      <c r="BL87" s="44"/>
      <c r="BM87" s="44"/>
      <c r="BN87" s="44"/>
      <c r="BO87" s="44"/>
      <c r="BP87" s="242">
        <v>1</v>
      </c>
      <c r="BQ87" s="244" t="s">
        <v>747</v>
      </c>
      <c r="BR87" s="203" t="s">
        <v>101</v>
      </c>
      <c r="BS87" s="103" t="s">
        <v>106</v>
      </c>
      <c r="BT87" s="312">
        <v>0</v>
      </c>
      <c r="BU87" s="312">
        <v>0</v>
      </c>
      <c r="BV87" s="312">
        <v>0</v>
      </c>
      <c r="BW87" s="44">
        <v>0</v>
      </c>
      <c r="BX87" s="45" t="s">
        <v>101</v>
      </c>
      <c r="BY87" s="44"/>
      <c r="BZ87" s="103"/>
      <c r="CA87" s="103"/>
      <c r="CB87" s="103"/>
      <c r="CC87" s="103"/>
      <c r="CD87" s="103" t="s">
        <v>1154</v>
      </c>
      <c r="CE87" s="103" t="s">
        <v>1349</v>
      </c>
      <c r="CF87" s="226" t="s">
        <v>101</v>
      </c>
      <c r="CG87" s="226" t="s">
        <v>101</v>
      </c>
      <c r="CH87" s="44"/>
      <c r="CI87" s="376" t="s">
        <v>1492</v>
      </c>
      <c r="CJ87" s="103" t="s">
        <v>1348</v>
      </c>
      <c r="CK87" s="295" t="s">
        <v>101</v>
      </c>
      <c r="CL87" s="44"/>
      <c r="CM87" s="103"/>
      <c r="CN87" s="103"/>
      <c r="CO87" s="7"/>
      <c r="CP87" s="7"/>
    </row>
    <row r="88" spans="1:94" ht="49.95" hidden="1" customHeight="1" x14ac:dyDescent="0.3">
      <c r="A88" s="44" t="s">
        <v>130</v>
      </c>
      <c r="B88" s="241" t="s">
        <v>826</v>
      </c>
      <c r="C88" s="250" t="s">
        <v>857</v>
      </c>
      <c r="D88" s="44"/>
      <c r="E88" s="44" t="s">
        <v>100</v>
      </c>
      <c r="F88" s="44" t="s">
        <v>606</v>
      </c>
      <c r="G88" s="227" t="s">
        <v>160</v>
      </c>
      <c r="H88" s="228" t="s">
        <v>394</v>
      </c>
      <c r="I88" s="227" t="s">
        <v>161</v>
      </c>
      <c r="J88" s="227" t="s">
        <v>104</v>
      </c>
      <c r="K88" s="227" t="s">
        <v>412</v>
      </c>
      <c r="L88" s="227" t="s">
        <v>131</v>
      </c>
      <c r="M88" s="229" t="s">
        <v>398</v>
      </c>
      <c r="N88" s="230" t="s">
        <v>140</v>
      </c>
      <c r="O88" s="231" t="s">
        <v>433</v>
      </c>
      <c r="P88" s="230" t="s">
        <v>141</v>
      </c>
      <c r="Q88" s="103"/>
      <c r="R88" s="44"/>
      <c r="S88" s="270" t="s">
        <v>830</v>
      </c>
      <c r="T88" s="270" t="s">
        <v>830</v>
      </c>
      <c r="U88" s="270" t="s">
        <v>830</v>
      </c>
      <c r="V88" s="270" t="s">
        <v>830</v>
      </c>
      <c r="W88" s="270" t="s">
        <v>830</v>
      </c>
      <c r="X88" s="270" t="s">
        <v>830</v>
      </c>
      <c r="Y88" s="270" t="s">
        <v>830</v>
      </c>
      <c r="Z88" s="270" t="s">
        <v>830</v>
      </c>
      <c r="AA88" s="270" t="s">
        <v>830</v>
      </c>
      <c r="AB88" s="270" t="s">
        <v>830</v>
      </c>
      <c r="AC88" s="270" t="s">
        <v>830</v>
      </c>
      <c r="AD88" s="270" t="s">
        <v>830</v>
      </c>
      <c r="AE88" s="270" t="s">
        <v>830</v>
      </c>
      <c r="AF88" s="270" t="s">
        <v>830</v>
      </c>
      <c r="AG88" s="424" t="s">
        <v>1616</v>
      </c>
      <c r="AH88" s="423" t="s">
        <v>1615</v>
      </c>
      <c r="AI88" s="423" t="s">
        <v>1615</v>
      </c>
      <c r="AJ88" s="423" t="s">
        <v>1615</v>
      </c>
      <c r="AK88" s="423" t="s">
        <v>1615</v>
      </c>
      <c r="AL88" s="423" t="s">
        <v>1615</v>
      </c>
      <c r="AM88" s="423" t="s">
        <v>1615</v>
      </c>
      <c r="AN88" s="423" t="s">
        <v>1615</v>
      </c>
      <c r="AO88" s="423" t="s">
        <v>1615</v>
      </c>
      <c r="AP88" s="423" t="s">
        <v>1615</v>
      </c>
      <c r="AQ88" s="225" t="s">
        <v>100</v>
      </c>
      <c r="AR88" s="225" t="s">
        <v>100</v>
      </c>
      <c r="AS88" s="225" t="s">
        <v>100</v>
      </c>
      <c r="AT88" s="225" t="s">
        <v>100</v>
      </c>
      <c r="AU88" s="225" t="s">
        <v>100</v>
      </c>
      <c r="AV88" s="225" t="s">
        <v>100</v>
      </c>
      <c r="AW88" s="225" t="s">
        <v>100</v>
      </c>
      <c r="AX88" s="225" t="s">
        <v>100</v>
      </c>
      <c r="AY88" s="225" t="s">
        <v>100</v>
      </c>
      <c r="AZ88" s="225" t="s">
        <v>100</v>
      </c>
      <c r="BA88" s="225" t="s">
        <v>100</v>
      </c>
      <c r="BB88" s="225" t="s">
        <v>100</v>
      </c>
      <c r="BC88" s="226" t="s">
        <v>100</v>
      </c>
      <c r="BD88" s="43" t="s">
        <v>101</v>
      </c>
      <c r="BE88" s="43" t="s">
        <v>101</v>
      </c>
      <c r="BF88" s="43" t="s">
        <v>101</v>
      </c>
      <c r="BG88" s="43" t="s">
        <v>101</v>
      </c>
      <c r="BH88" s="43" t="s">
        <v>101</v>
      </c>
      <c r="BI88" s="43" t="s">
        <v>101</v>
      </c>
      <c r="BJ88" s="245" t="s">
        <v>121</v>
      </c>
      <c r="BK88" s="44"/>
      <c r="BL88" s="44"/>
      <c r="BM88" s="44"/>
      <c r="BN88" s="44"/>
      <c r="BO88" s="44"/>
      <c r="BP88" s="245" t="s">
        <v>742</v>
      </c>
      <c r="BQ88" s="203" t="s">
        <v>874</v>
      </c>
      <c r="BR88" s="245"/>
      <c r="BS88" s="103" t="s">
        <v>106</v>
      </c>
      <c r="BT88" s="312">
        <v>0</v>
      </c>
      <c r="BU88" s="312">
        <v>0</v>
      </c>
      <c r="BV88" s="312">
        <v>0</v>
      </c>
      <c r="BW88" s="44">
        <v>0</v>
      </c>
      <c r="BX88" s="45" t="s">
        <v>101</v>
      </c>
      <c r="BY88" s="44"/>
      <c r="BZ88" s="103"/>
      <c r="CA88" s="103"/>
      <c r="CB88" s="103"/>
      <c r="CC88" s="103"/>
      <c r="CD88" s="103"/>
      <c r="CE88" s="103"/>
      <c r="CF88" s="226" t="s">
        <v>101</v>
      </c>
      <c r="CG88" s="310" t="s">
        <v>770</v>
      </c>
      <c r="CH88" s="44"/>
      <c r="CI88" s="56" t="s">
        <v>1617</v>
      </c>
      <c r="CJ88" s="376" t="s">
        <v>1438</v>
      </c>
      <c r="CK88" s="391" t="s">
        <v>826</v>
      </c>
      <c r="CL88" s="44"/>
      <c r="CM88" s="103"/>
      <c r="CN88" s="103"/>
      <c r="CO88" s="7"/>
      <c r="CP88" s="7"/>
    </row>
    <row r="89" spans="1:94" ht="30" hidden="1" customHeight="1" x14ac:dyDescent="0.3">
      <c r="A89" s="44" t="s">
        <v>130</v>
      </c>
      <c r="B89" s="295" t="s">
        <v>101</v>
      </c>
      <c r="C89" s="44"/>
      <c r="D89" s="44"/>
      <c r="E89" s="44" t="s">
        <v>100</v>
      </c>
      <c r="F89" s="44" t="s">
        <v>606</v>
      </c>
      <c r="G89" s="227" t="s">
        <v>195</v>
      </c>
      <c r="H89" s="228" t="s">
        <v>394</v>
      </c>
      <c r="I89" s="227" t="s">
        <v>196</v>
      </c>
      <c r="J89" s="227" t="s">
        <v>118</v>
      </c>
      <c r="K89" s="227" t="s">
        <v>485</v>
      </c>
      <c r="L89" s="227" t="s">
        <v>143</v>
      </c>
      <c r="M89" s="229" t="s">
        <v>398</v>
      </c>
      <c r="N89" s="230" t="s">
        <v>107</v>
      </c>
      <c r="O89" s="231" t="s">
        <v>447</v>
      </c>
      <c r="P89" s="230" t="s">
        <v>146</v>
      </c>
      <c r="Q89" s="103"/>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245"/>
      <c r="BK89" s="44">
        <v>1</v>
      </c>
      <c r="BL89" s="44">
        <v>20000</v>
      </c>
      <c r="BM89" s="44" t="s">
        <v>244</v>
      </c>
      <c r="BN89" s="44"/>
      <c r="BO89" s="44"/>
      <c r="BP89" s="245" t="s">
        <v>742</v>
      </c>
      <c r="BQ89" s="103" t="s">
        <v>983</v>
      </c>
      <c r="BR89" s="245">
        <v>2</v>
      </c>
      <c r="BS89" s="103" t="s">
        <v>657</v>
      </c>
      <c r="BT89" s="44"/>
      <c r="BU89" s="44"/>
      <c r="BV89" s="44"/>
      <c r="BW89" s="44"/>
      <c r="BX89" s="44"/>
      <c r="BY89" s="44"/>
      <c r="BZ89" s="103"/>
      <c r="CA89" s="103"/>
      <c r="CB89" s="103"/>
      <c r="CC89" s="103"/>
      <c r="CD89" s="103"/>
      <c r="CE89" s="103"/>
      <c r="CF89" s="44"/>
      <c r="CG89" s="226"/>
      <c r="CH89" s="44"/>
      <c r="CI89" s="376"/>
      <c r="CJ89" s="103"/>
      <c r="CK89" s="391"/>
      <c r="CL89" s="44"/>
      <c r="CM89" s="103"/>
      <c r="CN89" s="103"/>
      <c r="CO89" s="7"/>
      <c r="CP89" s="7"/>
    </row>
    <row r="90" spans="1:94" ht="120" customHeight="1" x14ac:dyDescent="0.3">
      <c r="A90" s="44" t="s">
        <v>785</v>
      </c>
      <c r="B90" s="243" t="s">
        <v>100</v>
      </c>
      <c r="C90" s="44" t="s">
        <v>842</v>
      </c>
      <c r="D90" s="49" t="s">
        <v>100</v>
      </c>
      <c r="E90" s="44" t="s">
        <v>100</v>
      </c>
      <c r="F90" s="44" t="s">
        <v>606</v>
      </c>
      <c r="G90" s="227" t="s">
        <v>609</v>
      </c>
      <c r="H90" s="228" t="s">
        <v>394</v>
      </c>
      <c r="I90" s="227" t="s">
        <v>507</v>
      </c>
      <c r="J90" s="227" t="s">
        <v>111</v>
      </c>
      <c r="K90" s="227" t="s">
        <v>402</v>
      </c>
      <c r="L90" s="227" t="s">
        <v>136</v>
      </c>
      <c r="M90" s="229" t="s">
        <v>398</v>
      </c>
      <c r="N90" s="230" t="s">
        <v>111</v>
      </c>
      <c r="O90" s="231" t="s">
        <v>402</v>
      </c>
      <c r="P90" s="230" t="s">
        <v>136</v>
      </c>
      <c r="Q90" s="233" t="s">
        <v>939</v>
      </c>
      <c r="R90" s="233"/>
      <c r="S90" s="225" t="s">
        <v>100</v>
      </c>
      <c r="T90" s="225" t="s">
        <v>100</v>
      </c>
      <c r="U90" s="225" t="s">
        <v>100</v>
      </c>
      <c r="V90" s="225">
        <v>0</v>
      </c>
      <c r="W90" s="225">
        <v>0</v>
      </c>
      <c r="X90" s="225">
        <v>0</v>
      </c>
      <c r="Y90" s="225">
        <v>0</v>
      </c>
      <c r="Z90" s="225">
        <v>0</v>
      </c>
      <c r="AA90" s="225">
        <v>0</v>
      </c>
      <c r="AB90" s="225" t="s">
        <v>100</v>
      </c>
      <c r="AC90" s="225" t="s">
        <v>100</v>
      </c>
      <c r="AD90" s="225" t="s">
        <v>100</v>
      </c>
      <c r="AE90" s="175" t="s">
        <v>231</v>
      </c>
      <c r="AF90" s="225" t="s">
        <v>100</v>
      </c>
      <c r="AG90" s="270" t="s">
        <v>937</v>
      </c>
      <c r="AH90" s="225" t="s">
        <v>100</v>
      </c>
      <c r="AI90" s="225" t="s">
        <v>100</v>
      </c>
      <c r="AJ90" s="225" t="s">
        <v>100</v>
      </c>
      <c r="AK90" s="225" t="s">
        <v>100</v>
      </c>
      <c r="AL90" s="225" t="s">
        <v>100</v>
      </c>
      <c r="AM90" s="225" t="s">
        <v>100</v>
      </c>
      <c r="AN90" s="225" t="s">
        <v>100</v>
      </c>
      <c r="AO90" s="225" t="s">
        <v>100</v>
      </c>
      <c r="AP90" s="225" t="s">
        <v>100</v>
      </c>
      <c r="AQ90" s="225" t="s">
        <v>100</v>
      </c>
      <c r="AR90" s="225" t="s">
        <v>100</v>
      </c>
      <c r="AS90" s="225" t="s">
        <v>100</v>
      </c>
      <c r="AT90" s="225" t="s">
        <v>100</v>
      </c>
      <c r="AU90" s="225" t="s">
        <v>100</v>
      </c>
      <c r="AV90" s="225" t="s">
        <v>100</v>
      </c>
      <c r="AW90" s="225" t="s">
        <v>100</v>
      </c>
      <c r="AX90" s="225" t="s">
        <v>100</v>
      </c>
      <c r="AY90" s="225" t="s">
        <v>100</v>
      </c>
      <c r="AZ90" s="225" t="s">
        <v>100</v>
      </c>
      <c r="BA90" s="225" t="s">
        <v>100</v>
      </c>
      <c r="BB90" s="225" t="s">
        <v>100</v>
      </c>
      <c r="BC90" s="226" t="s">
        <v>100</v>
      </c>
      <c r="BD90" s="226" t="s">
        <v>100</v>
      </c>
      <c r="BE90" s="226" t="s">
        <v>100</v>
      </c>
      <c r="BF90" s="226" t="s">
        <v>100</v>
      </c>
      <c r="BG90" s="226" t="s">
        <v>100</v>
      </c>
      <c r="BH90" s="226" t="s">
        <v>100</v>
      </c>
      <c r="BI90" s="226" t="s">
        <v>100</v>
      </c>
      <c r="BJ90" s="251" t="s">
        <v>632</v>
      </c>
      <c r="BK90" s="103" t="s">
        <v>687</v>
      </c>
      <c r="BL90" s="103" t="s">
        <v>688</v>
      </c>
      <c r="BM90" s="103" t="s">
        <v>689</v>
      </c>
      <c r="BN90" s="44"/>
      <c r="BO90" s="232" t="s">
        <v>611</v>
      </c>
      <c r="BP90" s="203" t="s">
        <v>742</v>
      </c>
      <c r="BQ90" s="203" t="s">
        <v>845</v>
      </c>
      <c r="BR90" s="203" t="s">
        <v>944</v>
      </c>
      <c r="BS90" s="103"/>
      <c r="BT90" s="312">
        <v>0</v>
      </c>
      <c r="BU90" s="312">
        <v>0</v>
      </c>
      <c r="BV90" s="312">
        <v>0</v>
      </c>
      <c r="BW90" s="44">
        <v>0</v>
      </c>
      <c r="BX90" s="45" t="s">
        <v>101</v>
      </c>
      <c r="BY90" s="44" t="s">
        <v>1730</v>
      </c>
      <c r="BZ90" s="103"/>
      <c r="CA90" s="55" t="s">
        <v>1729</v>
      </c>
      <c r="CB90" s="53" t="s">
        <v>1586</v>
      </c>
      <c r="CC90" s="103" t="s">
        <v>1587</v>
      </c>
      <c r="CD90" s="103" t="s">
        <v>1375</v>
      </c>
      <c r="CE90" s="418" t="s">
        <v>1588</v>
      </c>
      <c r="CF90" s="226" t="s">
        <v>100</v>
      </c>
      <c r="CG90" s="226" t="s">
        <v>100</v>
      </c>
      <c r="CH90" s="44"/>
      <c r="CI90" s="266" t="s">
        <v>1563</v>
      </c>
      <c r="CJ90" s="103"/>
      <c r="CK90" s="409" t="s">
        <v>1607</v>
      </c>
      <c r="CL90" s="44"/>
      <c r="CM90" s="103"/>
      <c r="CN90" s="103"/>
      <c r="CO90" s="7"/>
      <c r="CP90" s="7"/>
    </row>
    <row r="91" spans="1:94" ht="15" hidden="1" customHeight="1" x14ac:dyDescent="0.3">
      <c r="A91" s="44" t="s">
        <v>785</v>
      </c>
      <c r="B91" s="295" t="s">
        <v>101</v>
      </c>
      <c r="C91" s="44"/>
      <c r="D91" s="49" t="s">
        <v>100</v>
      </c>
      <c r="E91" s="44" t="s">
        <v>100</v>
      </c>
      <c r="F91" s="44" t="s">
        <v>606</v>
      </c>
      <c r="G91" s="227" t="s">
        <v>941</v>
      </c>
      <c r="H91" s="228" t="s">
        <v>394</v>
      </c>
      <c r="I91" s="227" t="s">
        <v>508</v>
      </c>
      <c r="J91" s="227" t="s">
        <v>111</v>
      </c>
      <c r="K91" s="227" t="s">
        <v>402</v>
      </c>
      <c r="L91" s="227" t="s">
        <v>136</v>
      </c>
      <c r="M91" s="229" t="s">
        <v>398</v>
      </c>
      <c r="N91" s="230" t="s">
        <v>111</v>
      </c>
      <c r="O91" s="231" t="s">
        <v>402</v>
      </c>
      <c r="P91" s="230" t="s">
        <v>136</v>
      </c>
      <c r="Q91" s="56" t="s">
        <v>943</v>
      </c>
      <c r="R91" s="44"/>
      <c r="S91" s="225" t="s">
        <v>100</v>
      </c>
      <c r="T91" s="225" t="s">
        <v>100</v>
      </c>
      <c r="U91" s="225" t="s">
        <v>100</v>
      </c>
      <c r="V91" s="225" t="s">
        <v>100</v>
      </c>
      <c r="W91" s="225" t="s">
        <v>100</v>
      </c>
      <c r="X91" s="225" t="s">
        <v>100</v>
      </c>
      <c r="Y91" s="225" t="s">
        <v>100</v>
      </c>
      <c r="Z91" s="225" t="s">
        <v>100</v>
      </c>
      <c r="AA91" s="225" t="s">
        <v>100</v>
      </c>
      <c r="AB91" s="225" t="s">
        <v>100</v>
      </c>
      <c r="AC91" s="225" t="s">
        <v>100</v>
      </c>
      <c r="AD91" s="225" t="s">
        <v>100</v>
      </c>
      <c r="AE91" s="225" t="s">
        <v>100</v>
      </c>
      <c r="AF91" s="225" t="s">
        <v>100</v>
      </c>
      <c r="AG91" s="225" t="s">
        <v>100</v>
      </c>
      <c r="AH91" s="225" t="s">
        <v>100</v>
      </c>
      <c r="AI91" s="225" t="s">
        <v>100</v>
      </c>
      <c r="AJ91" s="225" t="s">
        <v>100</v>
      </c>
      <c r="AK91" s="225" t="s">
        <v>100</v>
      </c>
      <c r="AL91" s="225" t="s">
        <v>100</v>
      </c>
      <c r="AM91" s="225" t="s">
        <v>100</v>
      </c>
      <c r="AN91" s="225" t="s">
        <v>100</v>
      </c>
      <c r="AO91" s="225" t="s">
        <v>100</v>
      </c>
      <c r="AP91" s="225" t="s">
        <v>100</v>
      </c>
      <c r="AQ91" s="225" t="s">
        <v>100</v>
      </c>
      <c r="AR91" s="225" t="s">
        <v>100</v>
      </c>
      <c r="AS91" s="225" t="s">
        <v>100</v>
      </c>
      <c r="AT91" s="225" t="s">
        <v>100</v>
      </c>
      <c r="AU91" s="225" t="s">
        <v>100</v>
      </c>
      <c r="AV91" s="225" t="s">
        <v>100</v>
      </c>
      <c r="AW91" s="225" t="s">
        <v>100</v>
      </c>
      <c r="AX91" s="225" t="s">
        <v>100</v>
      </c>
      <c r="AY91" s="225" t="s">
        <v>100</v>
      </c>
      <c r="AZ91" s="225" t="s">
        <v>100</v>
      </c>
      <c r="BA91" s="225" t="s">
        <v>100</v>
      </c>
      <c r="BB91" s="225" t="s">
        <v>100</v>
      </c>
      <c r="BC91" s="226" t="s">
        <v>100</v>
      </c>
      <c r="BD91" s="273" t="s">
        <v>101</v>
      </c>
      <c r="BE91" s="273" t="s">
        <v>101</v>
      </c>
      <c r="BF91" s="273" t="s">
        <v>101</v>
      </c>
      <c r="BG91" s="273" t="s">
        <v>101</v>
      </c>
      <c r="BH91" s="273" t="s">
        <v>101</v>
      </c>
      <c r="BI91" s="273" t="s">
        <v>101</v>
      </c>
      <c r="BJ91" s="245" t="s">
        <v>121</v>
      </c>
      <c r="BK91" s="44"/>
      <c r="BL91" s="44"/>
      <c r="BM91" s="44"/>
      <c r="BN91" s="44"/>
      <c r="BO91" s="44"/>
      <c r="BP91" s="245" t="s">
        <v>742</v>
      </c>
      <c r="BQ91" s="268" t="s">
        <v>772</v>
      </c>
      <c r="BR91" s="245">
        <v>0</v>
      </c>
      <c r="BS91" s="103"/>
      <c r="BT91" s="44"/>
      <c r="BU91" s="44"/>
      <c r="BV91" s="44"/>
      <c r="BW91" s="44"/>
      <c r="BX91" s="44"/>
      <c r="BY91" s="44"/>
      <c r="BZ91" s="103"/>
      <c r="CA91" s="103"/>
      <c r="CB91" s="103"/>
      <c r="CC91" s="103"/>
      <c r="CD91" s="103"/>
      <c r="CE91" s="103"/>
      <c r="CF91" s="226"/>
      <c r="CG91" s="226"/>
      <c r="CH91" s="44"/>
      <c r="CI91" s="376"/>
      <c r="CJ91" s="103"/>
      <c r="CK91" s="391"/>
      <c r="CL91" s="44"/>
      <c r="CM91" s="103"/>
      <c r="CN91" s="103"/>
      <c r="CO91" s="7"/>
      <c r="CP91" s="7"/>
    </row>
    <row r="92" spans="1:94" ht="69.599999999999994" hidden="1" customHeight="1" x14ac:dyDescent="0.3">
      <c r="A92" s="44" t="s">
        <v>130</v>
      </c>
      <c r="B92" s="295" t="s">
        <v>101</v>
      </c>
      <c r="C92" s="44"/>
      <c r="D92" s="44"/>
      <c r="E92" s="44" t="s">
        <v>100</v>
      </c>
      <c r="F92" s="44" t="s">
        <v>606</v>
      </c>
      <c r="G92" s="227" t="s">
        <v>112</v>
      </c>
      <c r="H92" s="228" t="s">
        <v>394</v>
      </c>
      <c r="I92" s="227" t="s">
        <v>162</v>
      </c>
      <c r="J92" s="227" t="s">
        <v>142</v>
      </c>
      <c r="K92" s="227" t="s">
        <v>434</v>
      </c>
      <c r="L92" s="227" t="s">
        <v>143</v>
      </c>
      <c r="M92" s="229" t="s">
        <v>398</v>
      </c>
      <c r="N92" s="230" t="s">
        <v>163</v>
      </c>
      <c r="O92" s="231" t="s">
        <v>447</v>
      </c>
      <c r="P92" s="230" t="s">
        <v>146</v>
      </c>
      <c r="Q92" s="103"/>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245"/>
      <c r="BK92" s="44"/>
      <c r="BL92" s="44"/>
      <c r="BM92" s="44"/>
      <c r="BN92" s="44"/>
      <c r="BO92" s="44"/>
      <c r="BP92" s="245" t="s">
        <v>742</v>
      </c>
      <c r="BQ92" s="103" t="s">
        <v>775</v>
      </c>
      <c r="BR92" s="245">
        <v>2</v>
      </c>
      <c r="BS92" s="103" t="s">
        <v>106</v>
      </c>
      <c r="BT92" s="44"/>
      <c r="BU92" s="44"/>
      <c r="BV92" s="44"/>
      <c r="BW92" s="44"/>
      <c r="BX92" s="44"/>
      <c r="BY92" s="44"/>
      <c r="BZ92" s="103"/>
      <c r="CA92" s="103" t="s">
        <v>1680</v>
      </c>
      <c r="CB92" s="103" t="s">
        <v>1684</v>
      </c>
      <c r="CC92" s="103" t="s">
        <v>1681</v>
      </c>
      <c r="CD92" s="103" t="s">
        <v>1682</v>
      </c>
      <c r="CE92" s="103" t="s">
        <v>1683</v>
      </c>
      <c r="CF92" s="226"/>
      <c r="CG92" s="226"/>
      <c r="CH92" s="44"/>
      <c r="CI92" s="376" t="s">
        <v>1594</v>
      </c>
      <c r="CJ92" s="103"/>
      <c r="CK92" s="391"/>
      <c r="CL92" s="44"/>
      <c r="CM92" s="103"/>
      <c r="CN92" s="103"/>
      <c r="CO92" s="7"/>
      <c r="CP92" s="7"/>
    </row>
    <row r="93" spans="1:94" ht="88.5" customHeight="1" x14ac:dyDescent="0.3">
      <c r="A93" s="44" t="s">
        <v>130</v>
      </c>
      <c r="B93" s="243" t="s">
        <v>100</v>
      </c>
      <c r="C93" s="250" t="s">
        <v>1125</v>
      </c>
      <c r="D93" s="44"/>
      <c r="E93" s="44" t="s">
        <v>100</v>
      </c>
      <c r="F93" s="44" t="s">
        <v>627</v>
      </c>
      <c r="G93" s="227" t="s">
        <v>112</v>
      </c>
      <c r="H93" s="228" t="s">
        <v>394</v>
      </c>
      <c r="I93" s="227" t="s">
        <v>162</v>
      </c>
      <c r="J93" s="227" t="s">
        <v>163</v>
      </c>
      <c r="K93" s="227" t="s">
        <v>447</v>
      </c>
      <c r="L93" s="227" t="s">
        <v>146</v>
      </c>
      <c r="M93" s="229" t="s">
        <v>398</v>
      </c>
      <c r="N93" s="230" t="s">
        <v>142</v>
      </c>
      <c r="O93" s="231" t="s">
        <v>434</v>
      </c>
      <c r="P93" s="230" t="s">
        <v>143</v>
      </c>
      <c r="Q93" s="103"/>
      <c r="R93" s="44"/>
      <c r="S93" s="225">
        <v>0</v>
      </c>
      <c r="T93" s="225">
        <v>0</v>
      </c>
      <c r="U93" s="225">
        <v>0</v>
      </c>
      <c r="V93" s="225">
        <v>0</v>
      </c>
      <c r="W93" s="225">
        <v>0</v>
      </c>
      <c r="X93" s="225">
        <v>0</v>
      </c>
      <c r="Y93" s="225">
        <v>0</v>
      </c>
      <c r="Z93" s="225">
        <v>0</v>
      </c>
      <c r="AA93" s="225">
        <v>0</v>
      </c>
      <c r="AB93" s="225">
        <v>0</v>
      </c>
      <c r="AC93" s="225">
        <v>0</v>
      </c>
      <c r="AD93" s="225">
        <v>0</v>
      </c>
      <c r="AE93" s="175" t="s">
        <v>231</v>
      </c>
      <c r="AF93" s="174" t="s">
        <v>103</v>
      </c>
      <c r="AG93" s="174" t="s">
        <v>103</v>
      </c>
      <c r="AH93" s="225">
        <v>0</v>
      </c>
      <c r="AI93" s="225">
        <v>0</v>
      </c>
      <c r="AJ93" s="225">
        <v>0</v>
      </c>
      <c r="AK93" s="225">
        <v>0</v>
      </c>
      <c r="AL93" s="225">
        <v>0</v>
      </c>
      <c r="AM93" s="225">
        <v>0</v>
      </c>
      <c r="AN93" s="423" t="s">
        <v>866</v>
      </c>
      <c r="AO93" s="423" t="s">
        <v>866</v>
      </c>
      <c r="AP93" s="423" t="s">
        <v>866</v>
      </c>
      <c r="AQ93" s="423" t="s">
        <v>866</v>
      </c>
      <c r="AR93" s="423" t="s">
        <v>866</v>
      </c>
      <c r="AS93" s="423" t="s">
        <v>866</v>
      </c>
      <c r="AT93" s="423" t="s">
        <v>866</v>
      </c>
      <c r="AU93" s="423" t="s">
        <v>866</v>
      </c>
      <c r="AV93" s="423" t="s">
        <v>866</v>
      </c>
      <c r="AW93" s="423" t="s">
        <v>866</v>
      </c>
      <c r="AX93" s="423" t="s">
        <v>866</v>
      </c>
      <c r="AY93" s="423" t="s">
        <v>866</v>
      </c>
      <c r="AZ93" s="423" t="s">
        <v>866</v>
      </c>
      <c r="BA93" s="423" t="s">
        <v>866</v>
      </c>
      <c r="BB93" s="423" t="s">
        <v>866</v>
      </c>
      <c r="BC93" s="226" t="s">
        <v>100</v>
      </c>
      <c r="BD93" s="43" t="s">
        <v>101</v>
      </c>
      <c r="BE93" s="43" t="s">
        <v>101</v>
      </c>
      <c r="BF93" s="43" t="s">
        <v>101</v>
      </c>
      <c r="BG93" s="174" t="s">
        <v>103</v>
      </c>
      <c r="BH93" s="174" t="s">
        <v>103</v>
      </c>
      <c r="BI93" s="43" t="s">
        <v>101</v>
      </c>
      <c r="BJ93" s="235" t="s">
        <v>101</v>
      </c>
      <c r="BK93" s="44"/>
      <c r="BL93" s="44"/>
      <c r="BM93" s="44"/>
      <c r="BN93" s="44"/>
      <c r="BO93" s="44"/>
      <c r="BP93" s="242">
        <v>0</v>
      </c>
      <c r="BQ93" s="244" t="s">
        <v>1527</v>
      </c>
      <c r="BR93" s="253" t="s">
        <v>101</v>
      </c>
      <c r="BS93" s="103" t="s">
        <v>658</v>
      </c>
      <c r="BT93" s="312">
        <v>0</v>
      </c>
      <c r="BU93" s="312">
        <v>0</v>
      </c>
      <c r="BV93" s="312">
        <v>0</v>
      </c>
      <c r="BW93" s="44">
        <v>0</v>
      </c>
      <c r="BX93" s="45" t="s">
        <v>101</v>
      </c>
      <c r="BY93" s="435" t="s">
        <v>101</v>
      </c>
      <c r="BZ93" s="103"/>
      <c r="CA93" s="103"/>
      <c r="CB93" s="103"/>
      <c r="CC93" s="103"/>
      <c r="CD93" s="103"/>
      <c r="CE93" s="103"/>
      <c r="CF93" s="226" t="s">
        <v>100</v>
      </c>
      <c r="CG93" s="226" t="s">
        <v>100</v>
      </c>
      <c r="CH93" s="44"/>
      <c r="CI93" s="376" t="s">
        <v>1529</v>
      </c>
      <c r="CJ93" s="378" t="s">
        <v>1444</v>
      </c>
      <c r="CK93" s="409" t="s">
        <v>1618</v>
      </c>
      <c r="CL93" s="44"/>
      <c r="CM93" s="103"/>
      <c r="CN93" s="103" t="s">
        <v>1528</v>
      </c>
      <c r="CO93" s="7"/>
      <c r="CP93" s="7"/>
    </row>
    <row r="94" spans="1:94" ht="49.95" hidden="1" customHeight="1" x14ac:dyDescent="0.3">
      <c r="A94" s="44" t="s">
        <v>130</v>
      </c>
      <c r="B94" s="51" t="s">
        <v>889</v>
      </c>
      <c r="C94" s="250" t="s">
        <v>857</v>
      </c>
      <c r="D94" s="44"/>
      <c r="E94" s="44" t="s">
        <v>100</v>
      </c>
      <c r="F94" s="44" t="s">
        <v>606</v>
      </c>
      <c r="G94" s="227" t="s">
        <v>509</v>
      </c>
      <c r="H94" s="228" t="s">
        <v>394</v>
      </c>
      <c r="I94" s="227" t="s">
        <v>510</v>
      </c>
      <c r="J94" s="227" t="s">
        <v>405</v>
      </c>
      <c r="K94" s="227" t="s">
        <v>406</v>
      </c>
      <c r="L94" s="227" t="s">
        <v>125</v>
      </c>
      <c r="M94" s="229" t="s">
        <v>398</v>
      </c>
      <c r="N94" s="230" t="s">
        <v>511</v>
      </c>
      <c r="O94" s="231" t="s">
        <v>512</v>
      </c>
      <c r="P94" s="230" t="s">
        <v>164</v>
      </c>
      <c r="Q94" s="103"/>
      <c r="R94" s="44"/>
      <c r="S94" s="225" t="s">
        <v>100</v>
      </c>
      <c r="T94" s="225" t="s">
        <v>100</v>
      </c>
      <c r="U94" s="225" t="s">
        <v>100</v>
      </c>
      <c r="V94" s="225" t="s">
        <v>100</v>
      </c>
      <c r="W94" s="225" t="s">
        <v>100</v>
      </c>
      <c r="X94" s="225" t="s">
        <v>100</v>
      </c>
      <c r="Y94" s="225" t="s">
        <v>100</v>
      </c>
      <c r="Z94" s="225" t="s">
        <v>100</v>
      </c>
      <c r="AA94" s="225" t="s">
        <v>100</v>
      </c>
      <c r="AB94" s="225" t="s">
        <v>100</v>
      </c>
      <c r="AC94" s="225" t="s">
        <v>100</v>
      </c>
      <c r="AD94" s="225" t="s">
        <v>100</v>
      </c>
      <c r="AE94" s="225" t="s">
        <v>100</v>
      </c>
      <c r="AF94" s="225" t="s">
        <v>100</v>
      </c>
      <c r="AG94" s="225" t="s">
        <v>100</v>
      </c>
      <c r="AH94" s="225" t="s">
        <v>100</v>
      </c>
      <c r="AI94" s="225" t="s">
        <v>100</v>
      </c>
      <c r="AJ94" s="225" t="s">
        <v>100</v>
      </c>
      <c r="AK94" s="225" t="s">
        <v>100</v>
      </c>
      <c r="AL94" s="225" t="s">
        <v>100</v>
      </c>
      <c r="AM94" s="225" t="s">
        <v>100</v>
      </c>
      <c r="AN94" s="225" t="s">
        <v>100</v>
      </c>
      <c r="AO94" s="225" t="s">
        <v>100</v>
      </c>
      <c r="AP94" s="225" t="s">
        <v>100</v>
      </c>
      <c r="AQ94" s="225" t="s">
        <v>100</v>
      </c>
      <c r="AR94" s="225" t="s">
        <v>100</v>
      </c>
      <c r="AS94" s="225" t="s">
        <v>100</v>
      </c>
      <c r="AT94" s="225" t="s">
        <v>100</v>
      </c>
      <c r="AU94" s="225" t="s">
        <v>100</v>
      </c>
      <c r="AV94" s="225" t="s">
        <v>100</v>
      </c>
      <c r="AW94" s="225" t="s">
        <v>100</v>
      </c>
      <c r="AX94" s="225" t="s">
        <v>100</v>
      </c>
      <c r="AY94" s="225" t="s">
        <v>100</v>
      </c>
      <c r="AZ94" s="225" t="s">
        <v>100</v>
      </c>
      <c r="BA94" s="225" t="s">
        <v>100</v>
      </c>
      <c r="BB94" s="225" t="s">
        <v>100</v>
      </c>
      <c r="BC94" s="226" t="s">
        <v>100</v>
      </c>
      <c r="BD94" s="174" t="s">
        <v>103</v>
      </c>
      <c r="BE94" s="174" t="s">
        <v>103</v>
      </c>
      <c r="BF94" s="174" t="s">
        <v>103</v>
      </c>
      <c r="BG94" s="174" t="s">
        <v>103</v>
      </c>
      <c r="BH94" s="174" t="s">
        <v>103</v>
      </c>
      <c r="BI94" s="44" t="s">
        <v>121</v>
      </c>
      <c r="BJ94" s="44" t="s">
        <v>121</v>
      </c>
      <c r="BK94" s="44"/>
      <c r="BL94" s="44"/>
      <c r="BM94" s="44"/>
      <c r="BN94" s="44"/>
      <c r="BO94" s="44"/>
      <c r="BP94" s="245">
        <v>2</v>
      </c>
      <c r="BQ94" s="203" t="s">
        <v>875</v>
      </c>
      <c r="BR94" s="245">
        <v>0</v>
      </c>
      <c r="BS94" s="103"/>
      <c r="BT94" s="312">
        <v>2573789.7161095892</v>
      </c>
      <c r="BU94" s="312">
        <v>0</v>
      </c>
      <c r="BV94" s="312">
        <v>0</v>
      </c>
      <c r="BW94" s="44">
        <v>0</v>
      </c>
      <c r="BX94" s="45" t="s">
        <v>100</v>
      </c>
      <c r="BY94" s="44"/>
      <c r="BZ94" s="103"/>
      <c r="CA94" s="41" t="s">
        <v>1352</v>
      </c>
      <c r="CB94" s="42" t="s">
        <v>1378</v>
      </c>
      <c r="CC94" s="42" t="s">
        <v>1380</v>
      </c>
      <c r="CD94" s="42" t="s">
        <v>1379</v>
      </c>
      <c r="CE94" s="42" t="s">
        <v>1381</v>
      </c>
      <c r="CF94" s="226" t="s">
        <v>101</v>
      </c>
      <c r="CG94" s="226" t="s">
        <v>101</v>
      </c>
      <c r="CH94" s="44"/>
      <c r="CI94" s="376"/>
      <c r="CJ94" s="103"/>
      <c r="CK94" s="395" t="s">
        <v>101</v>
      </c>
      <c r="CL94" s="44"/>
      <c r="CM94" s="103"/>
      <c r="CN94" s="103"/>
      <c r="CO94" s="7"/>
      <c r="CP94" s="7"/>
    </row>
    <row r="95" spans="1:94" ht="49.95" hidden="1" customHeight="1" x14ac:dyDescent="0.3">
      <c r="A95" s="44" t="s">
        <v>130</v>
      </c>
      <c r="B95" s="51" t="s">
        <v>889</v>
      </c>
      <c r="C95" s="250" t="s">
        <v>857</v>
      </c>
      <c r="D95" s="44"/>
      <c r="E95" s="44" t="s">
        <v>100</v>
      </c>
      <c r="F95" s="44" t="s">
        <v>606</v>
      </c>
      <c r="G95" s="227" t="s">
        <v>509</v>
      </c>
      <c r="H95" s="228" t="s">
        <v>394</v>
      </c>
      <c r="I95" s="227" t="s">
        <v>510</v>
      </c>
      <c r="J95" s="227" t="s">
        <v>405</v>
      </c>
      <c r="K95" s="227" t="s">
        <v>406</v>
      </c>
      <c r="L95" s="227" t="s">
        <v>125</v>
      </c>
      <c r="M95" s="229" t="s">
        <v>398</v>
      </c>
      <c r="N95" s="230" t="s">
        <v>513</v>
      </c>
      <c r="O95" s="231" t="s">
        <v>514</v>
      </c>
      <c r="P95" s="230" t="s">
        <v>125</v>
      </c>
      <c r="Q95" s="103"/>
      <c r="R95" s="44"/>
      <c r="S95" s="225" t="s">
        <v>100</v>
      </c>
      <c r="T95" s="225" t="s">
        <v>100</v>
      </c>
      <c r="U95" s="225" t="s">
        <v>100</v>
      </c>
      <c r="V95" s="225" t="s">
        <v>100</v>
      </c>
      <c r="W95" s="225" t="s">
        <v>100</v>
      </c>
      <c r="X95" s="225" t="s">
        <v>100</v>
      </c>
      <c r="Y95" s="225" t="s">
        <v>100</v>
      </c>
      <c r="Z95" s="225" t="s">
        <v>100</v>
      </c>
      <c r="AA95" s="225" t="s">
        <v>100</v>
      </c>
      <c r="AB95" s="225" t="s">
        <v>100</v>
      </c>
      <c r="AC95" s="225" t="s">
        <v>100</v>
      </c>
      <c r="AD95" s="225" t="s">
        <v>100</v>
      </c>
      <c r="AE95" s="225" t="s">
        <v>100</v>
      </c>
      <c r="AF95" s="225" t="s">
        <v>100</v>
      </c>
      <c r="AG95" s="225" t="s">
        <v>100</v>
      </c>
      <c r="AH95" s="225" t="s">
        <v>100</v>
      </c>
      <c r="AI95" s="225" t="s">
        <v>100</v>
      </c>
      <c r="AJ95" s="225" t="s">
        <v>100</v>
      </c>
      <c r="AK95" s="225" t="s">
        <v>100</v>
      </c>
      <c r="AL95" s="225" t="s">
        <v>100</v>
      </c>
      <c r="AM95" s="225" t="s">
        <v>100</v>
      </c>
      <c r="AN95" s="225" t="s">
        <v>100</v>
      </c>
      <c r="AO95" s="225" t="s">
        <v>100</v>
      </c>
      <c r="AP95" s="225" t="s">
        <v>100</v>
      </c>
      <c r="AQ95" s="225" t="s">
        <v>100</v>
      </c>
      <c r="AR95" s="225" t="s">
        <v>100</v>
      </c>
      <c r="AS95" s="225" t="s">
        <v>100</v>
      </c>
      <c r="AT95" s="225" t="s">
        <v>100</v>
      </c>
      <c r="AU95" s="225" t="s">
        <v>100</v>
      </c>
      <c r="AV95" s="225" t="s">
        <v>100</v>
      </c>
      <c r="AW95" s="225" t="s">
        <v>100</v>
      </c>
      <c r="AX95" s="225" t="s">
        <v>100</v>
      </c>
      <c r="AY95" s="225" t="s">
        <v>100</v>
      </c>
      <c r="AZ95" s="225" t="s">
        <v>100</v>
      </c>
      <c r="BA95" s="225" t="s">
        <v>100</v>
      </c>
      <c r="BB95" s="225" t="s">
        <v>100</v>
      </c>
      <c r="BC95" s="226" t="s">
        <v>100</v>
      </c>
      <c r="BD95" s="174" t="s">
        <v>103</v>
      </c>
      <c r="BE95" s="174" t="s">
        <v>103</v>
      </c>
      <c r="BF95" s="174" t="s">
        <v>103</v>
      </c>
      <c r="BG95" s="174" t="s">
        <v>103</v>
      </c>
      <c r="BH95" s="174" t="s">
        <v>103</v>
      </c>
      <c r="BI95" s="44" t="s">
        <v>121</v>
      </c>
      <c r="BJ95" s="44" t="s">
        <v>121</v>
      </c>
      <c r="BK95" s="44"/>
      <c r="BL95" s="44"/>
      <c r="BM95" s="44"/>
      <c r="BN95" s="44"/>
      <c r="BO95" s="44"/>
      <c r="BP95" s="245">
        <v>2</v>
      </c>
      <c r="BQ95" s="203" t="s">
        <v>875</v>
      </c>
      <c r="BR95" s="245">
        <v>0</v>
      </c>
      <c r="BS95" s="103"/>
      <c r="BT95" s="312">
        <v>2573789.7161095892</v>
      </c>
      <c r="BU95" s="312">
        <v>0</v>
      </c>
      <c r="BV95" s="312">
        <v>0</v>
      </c>
      <c r="BW95" s="44">
        <v>0</v>
      </c>
      <c r="BX95" s="45" t="s">
        <v>100</v>
      </c>
      <c r="BY95" s="44"/>
      <c r="BZ95" s="103"/>
      <c r="CA95" s="55" t="s">
        <v>1352</v>
      </c>
      <c r="CB95" s="376" t="s">
        <v>1382</v>
      </c>
      <c r="CC95" s="376" t="s">
        <v>1383</v>
      </c>
      <c r="CD95" s="378" t="s">
        <v>1384</v>
      </c>
      <c r="CE95" s="376" t="s">
        <v>1385</v>
      </c>
      <c r="CF95" s="226" t="s">
        <v>101</v>
      </c>
      <c r="CG95" s="226" t="s">
        <v>101</v>
      </c>
      <c r="CH95" s="44"/>
      <c r="CI95" s="376"/>
      <c r="CJ95" s="103"/>
      <c r="CK95" s="395" t="s">
        <v>101</v>
      </c>
      <c r="CL95" s="44"/>
      <c r="CM95" s="103"/>
      <c r="CN95" s="103"/>
      <c r="CO95" s="7"/>
      <c r="CP95" s="7"/>
    </row>
    <row r="96" spans="1:94" ht="49.95" hidden="1" customHeight="1" x14ac:dyDescent="0.3">
      <c r="A96" s="49" t="s">
        <v>1130</v>
      </c>
      <c r="B96" s="277"/>
      <c r="C96" s="277"/>
      <c r="D96" s="49" t="s">
        <v>100</v>
      </c>
      <c r="E96" s="49" t="s">
        <v>101</v>
      </c>
      <c r="F96" s="49" t="s">
        <v>606</v>
      </c>
      <c r="G96" s="246" t="s">
        <v>509</v>
      </c>
      <c r="H96" s="255" t="s">
        <v>394</v>
      </c>
      <c r="I96" s="246" t="s">
        <v>510</v>
      </c>
      <c r="J96" s="246" t="s">
        <v>511</v>
      </c>
      <c r="K96" s="246" t="s">
        <v>164</v>
      </c>
      <c r="L96" s="246" t="s">
        <v>164</v>
      </c>
      <c r="M96" s="246" t="s">
        <v>398</v>
      </c>
      <c r="N96" s="246" t="s">
        <v>101</v>
      </c>
      <c r="O96" s="246" t="s">
        <v>106</v>
      </c>
      <c r="P96" s="246" t="s">
        <v>65</v>
      </c>
      <c r="Q96" s="56" t="s">
        <v>1078</v>
      </c>
      <c r="R96" s="277"/>
      <c r="S96" s="44" t="s">
        <v>121</v>
      </c>
      <c r="T96" s="44" t="s">
        <v>121</v>
      </c>
      <c r="U96" s="44" t="s">
        <v>121</v>
      </c>
      <c r="V96" s="44" t="s">
        <v>121</v>
      </c>
      <c r="W96" s="44" t="s">
        <v>121</v>
      </c>
      <c r="X96" s="44" t="s">
        <v>121</v>
      </c>
      <c r="Y96" s="44" t="s">
        <v>121</v>
      </c>
      <c r="Z96" s="44" t="s">
        <v>121</v>
      </c>
      <c r="AA96" s="44" t="s">
        <v>121</v>
      </c>
      <c r="AB96" s="44" t="s">
        <v>121</v>
      </c>
      <c r="AC96" s="44" t="s">
        <v>121</v>
      </c>
      <c r="AD96" s="44" t="s">
        <v>121</v>
      </c>
      <c r="AE96" s="44" t="s">
        <v>121</v>
      </c>
      <c r="AF96" s="44" t="s">
        <v>121</v>
      </c>
      <c r="AG96" s="44" t="s">
        <v>121</v>
      </c>
      <c r="AH96" s="44" t="s">
        <v>121</v>
      </c>
      <c r="AI96" s="44" t="s">
        <v>121</v>
      </c>
      <c r="AJ96" s="44" t="s">
        <v>121</v>
      </c>
      <c r="AK96" s="44" t="s">
        <v>121</v>
      </c>
      <c r="AL96" s="44" t="s">
        <v>121</v>
      </c>
      <c r="AM96" s="44" t="s">
        <v>121</v>
      </c>
      <c r="AN96" s="44" t="s">
        <v>121</v>
      </c>
      <c r="AO96" s="44" t="s">
        <v>121</v>
      </c>
      <c r="AP96" s="44" t="s">
        <v>121</v>
      </c>
      <c r="AQ96" s="44" t="s">
        <v>121</v>
      </c>
      <c r="AR96" s="44" t="s">
        <v>121</v>
      </c>
      <c r="AS96" s="44" t="s">
        <v>121</v>
      </c>
      <c r="AT96" s="44" t="s">
        <v>121</v>
      </c>
      <c r="AU96" s="44" t="s">
        <v>121</v>
      </c>
      <c r="AV96" s="44" t="s">
        <v>121</v>
      </c>
      <c r="AW96" s="44" t="s">
        <v>121</v>
      </c>
      <c r="AX96" s="44" t="s">
        <v>121</v>
      </c>
      <c r="AY96" s="44" t="s">
        <v>121</v>
      </c>
      <c r="AZ96" s="44" t="s">
        <v>121</v>
      </c>
      <c r="BA96" s="44" t="s">
        <v>121</v>
      </c>
      <c r="BB96" s="44" t="s">
        <v>121</v>
      </c>
      <c r="BC96" s="44"/>
      <c r="BD96" s="44"/>
      <c r="BE96" s="44"/>
      <c r="BF96" s="44"/>
      <c r="BG96" s="44"/>
      <c r="BH96" s="44"/>
      <c r="BI96" s="44"/>
      <c r="BJ96" s="44"/>
      <c r="BK96" s="44"/>
      <c r="BL96" s="44"/>
      <c r="BM96" s="44"/>
      <c r="BN96" s="44"/>
      <c r="BO96" s="44"/>
      <c r="BP96" s="245">
        <v>0</v>
      </c>
      <c r="BQ96" s="242" t="s">
        <v>1079</v>
      </c>
      <c r="BR96" s="285">
        <v>0</v>
      </c>
      <c r="BS96" s="288"/>
      <c r="BT96" s="277"/>
      <c r="BU96" s="286"/>
      <c r="BV96" s="277"/>
      <c r="BW96" s="277"/>
      <c r="BX96" s="316"/>
      <c r="BY96" s="287"/>
      <c r="BZ96" s="288"/>
      <c r="CA96" s="288"/>
      <c r="CB96" s="288"/>
      <c r="CC96" s="288"/>
      <c r="CD96" s="288"/>
      <c r="CE96" s="288"/>
      <c r="CF96" s="287"/>
      <c r="CG96" s="226"/>
      <c r="CH96" s="287"/>
      <c r="CI96" s="379"/>
      <c r="CJ96" s="288"/>
      <c r="CK96" s="288"/>
      <c r="CL96" s="277"/>
      <c r="CM96" s="288"/>
      <c r="CN96" s="288"/>
      <c r="CO96" s="7"/>
      <c r="CP96" s="7"/>
    </row>
    <row r="97" spans="1:94" ht="40.200000000000003" hidden="1" customHeight="1" x14ac:dyDescent="0.3">
      <c r="A97" s="49" t="s">
        <v>323</v>
      </c>
      <c r="B97" s="44"/>
      <c r="C97" s="44"/>
      <c r="D97" s="49" t="s">
        <v>100</v>
      </c>
      <c r="E97" s="49" t="s">
        <v>101</v>
      </c>
      <c r="F97" s="49" t="s">
        <v>606</v>
      </c>
      <c r="G97" s="246" t="s">
        <v>509</v>
      </c>
      <c r="H97" s="255" t="s">
        <v>394</v>
      </c>
      <c r="I97" s="246"/>
      <c r="J97" s="246" t="s">
        <v>513</v>
      </c>
      <c r="K97" s="246"/>
      <c r="L97" s="246" t="s">
        <v>125</v>
      </c>
      <c r="M97" s="246" t="s">
        <v>398</v>
      </c>
      <c r="N97" s="246"/>
      <c r="O97" s="246"/>
      <c r="P97" s="246"/>
      <c r="Q97" s="56" t="s">
        <v>1087</v>
      </c>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245"/>
      <c r="BK97" s="44"/>
      <c r="BL97" s="44"/>
      <c r="BM97" s="44"/>
      <c r="BN97" s="44"/>
      <c r="BO97" s="44"/>
      <c r="BP97" s="245">
        <v>0</v>
      </c>
      <c r="BQ97" s="242" t="s">
        <v>1079</v>
      </c>
      <c r="BR97" s="245">
        <v>0</v>
      </c>
      <c r="BS97" s="103"/>
      <c r="BT97" s="44"/>
      <c r="BU97" s="280"/>
      <c r="BV97" s="44"/>
      <c r="BW97" s="44"/>
      <c r="BX97" s="44"/>
      <c r="BZ97" s="103"/>
      <c r="CA97" s="103"/>
      <c r="CB97" s="103"/>
      <c r="CC97" s="103"/>
      <c r="CD97" s="103"/>
      <c r="CE97" s="103"/>
      <c r="CG97" s="226"/>
      <c r="CJ97" s="103"/>
      <c r="CK97" s="391"/>
      <c r="CL97" s="44"/>
      <c r="CM97" s="103"/>
      <c r="CN97" s="103"/>
      <c r="CO97" s="7"/>
      <c r="CP97" s="7"/>
    </row>
    <row r="98" spans="1:94" ht="43.2" hidden="1" customHeight="1" x14ac:dyDescent="0.3">
      <c r="A98" s="44" t="s">
        <v>130</v>
      </c>
      <c r="B98" s="295" t="s">
        <v>101</v>
      </c>
      <c r="C98" s="44"/>
      <c r="D98" s="44"/>
      <c r="E98" s="44" t="s">
        <v>100</v>
      </c>
      <c r="F98" s="44" t="s">
        <v>606</v>
      </c>
      <c r="G98" s="227" t="s">
        <v>113</v>
      </c>
      <c r="H98" s="228" t="s">
        <v>394</v>
      </c>
      <c r="I98" s="227" t="s">
        <v>197</v>
      </c>
      <c r="J98" s="227" t="s">
        <v>198</v>
      </c>
      <c r="K98" s="227" t="s">
        <v>414</v>
      </c>
      <c r="L98" s="227" t="s">
        <v>132</v>
      </c>
      <c r="M98" s="229" t="s">
        <v>398</v>
      </c>
      <c r="N98" s="230" t="s">
        <v>114</v>
      </c>
      <c r="O98" s="231" t="s">
        <v>448</v>
      </c>
      <c r="P98" s="230" t="s">
        <v>149</v>
      </c>
      <c r="Q98" s="103"/>
      <c r="R98" s="44"/>
      <c r="S98" s="225">
        <v>0</v>
      </c>
      <c r="T98" s="225">
        <v>0</v>
      </c>
      <c r="U98" s="225">
        <v>0</v>
      </c>
      <c r="V98" s="225">
        <v>0</v>
      </c>
      <c r="W98" s="225">
        <v>0</v>
      </c>
      <c r="X98" s="225">
        <v>0</v>
      </c>
      <c r="Y98" s="225">
        <v>0</v>
      </c>
      <c r="Z98" s="225">
        <v>0</v>
      </c>
      <c r="AA98" s="225">
        <v>0</v>
      </c>
      <c r="AB98" s="225" t="s">
        <v>100</v>
      </c>
      <c r="AC98" s="225" t="s">
        <v>100</v>
      </c>
      <c r="AD98" s="225" t="s">
        <v>100</v>
      </c>
      <c r="AE98" s="225" t="s">
        <v>100</v>
      </c>
      <c r="AF98" s="225">
        <v>0</v>
      </c>
      <c r="AG98" s="225">
        <v>0</v>
      </c>
      <c r="AH98" s="225">
        <v>0</v>
      </c>
      <c r="AI98" s="225">
        <v>0</v>
      </c>
      <c r="AJ98" s="225">
        <v>0</v>
      </c>
      <c r="AK98" s="225">
        <v>0</v>
      </c>
      <c r="AL98" s="225">
        <v>0</v>
      </c>
      <c r="AM98" s="225">
        <v>0</v>
      </c>
      <c r="AN98" s="225" t="s">
        <v>100</v>
      </c>
      <c r="AO98" s="225" t="s">
        <v>100</v>
      </c>
      <c r="AP98" s="225" t="s">
        <v>100</v>
      </c>
      <c r="AQ98" s="225" t="s">
        <v>100</v>
      </c>
      <c r="AR98" s="225" t="s">
        <v>100</v>
      </c>
      <c r="AS98" s="225" t="s">
        <v>100</v>
      </c>
      <c r="AT98" s="225" t="s">
        <v>100</v>
      </c>
      <c r="AU98" s="225" t="s">
        <v>100</v>
      </c>
      <c r="AV98" s="225" t="s">
        <v>100</v>
      </c>
      <c r="AW98" s="225" t="s">
        <v>100</v>
      </c>
      <c r="AX98" s="225" t="s">
        <v>100</v>
      </c>
      <c r="AY98" s="225" t="s">
        <v>100</v>
      </c>
      <c r="AZ98" s="225" t="s">
        <v>100</v>
      </c>
      <c r="BA98" s="225" t="s">
        <v>100</v>
      </c>
      <c r="BB98" s="225" t="s">
        <v>100</v>
      </c>
      <c r="BC98" s="226" t="s">
        <v>100</v>
      </c>
      <c r="BD98" s="43" t="s">
        <v>100</v>
      </c>
      <c r="BE98" s="43" t="s">
        <v>103</v>
      </c>
      <c r="BF98" s="43" t="s">
        <v>101</v>
      </c>
      <c r="BG98" s="43" t="s">
        <v>101</v>
      </c>
      <c r="BH98" s="43" t="s">
        <v>103</v>
      </c>
      <c r="BI98" s="43" t="s">
        <v>101</v>
      </c>
      <c r="BJ98" s="43" t="s">
        <v>101</v>
      </c>
      <c r="BK98" s="44"/>
      <c r="BL98" s="44"/>
      <c r="BM98" s="44"/>
      <c r="BN98" s="44"/>
      <c r="BO98" s="44"/>
      <c r="BP98" s="245">
        <v>3</v>
      </c>
      <c r="BQ98" s="203" t="s">
        <v>984</v>
      </c>
      <c r="BR98" s="245" t="s">
        <v>100</v>
      </c>
      <c r="BS98" s="103" t="s">
        <v>106</v>
      </c>
      <c r="BT98" s="44"/>
      <c r="BU98" s="44"/>
      <c r="BV98" s="44"/>
      <c r="BW98" s="44"/>
      <c r="BX98" s="44"/>
      <c r="BY98" s="44"/>
      <c r="BZ98" s="103"/>
      <c r="CA98" s="103"/>
      <c r="CB98" s="103"/>
      <c r="CC98" s="103"/>
      <c r="CD98" s="103"/>
      <c r="CE98" s="103"/>
      <c r="CF98" s="44"/>
      <c r="CG98" s="226"/>
      <c r="CH98" s="44"/>
      <c r="CI98" s="376"/>
      <c r="CJ98" s="103"/>
      <c r="CK98" s="391"/>
      <c r="CL98" s="44"/>
      <c r="CM98" s="103"/>
      <c r="CN98" s="103"/>
      <c r="CO98" s="7"/>
      <c r="CP98" s="7"/>
    </row>
    <row r="99" spans="1:94" ht="15" hidden="1" customHeight="1" x14ac:dyDescent="0.3">
      <c r="A99" s="44" t="s">
        <v>130</v>
      </c>
      <c r="B99" s="295" t="s">
        <v>101</v>
      </c>
      <c r="C99" s="44"/>
      <c r="D99" s="44"/>
      <c r="E99" s="44" t="s">
        <v>100</v>
      </c>
      <c r="F99" s="44" t="s">
        <v>606</v>
      </c>
      <c r="G99" s="227" t="s">
        <v>515</v>
      </c>
      <c r="H99" s="228" t="s">
        <v>394</v>
      </c>
      <c r="I99" s="227" t="s">
        <v>516</v>
      </c>
      <c r="J99" s="227" t="s">
        <v>198</v>
      </c>
      <c r="K99" s="227" t="s">
        <v>414</v>
      </c>
      <c r="L99" s="227" t="s">
        <v>132</v>
      </c>
      <c r="M99" s="229" t="s">
        <v>398</v>
      </c>
      <c r="N99" s="230" t="s">
        <v>294</v>
      </c>
      <c r="O99" s="231" t="s">
        <v>483</v>
      </c>
      <c r="P99" s="230" t="s">
        <v>338</v>
      </c>
      <c r="Q99" s="103"/>
      <c r="R99" s="44"/>
      <c r="S99" s="174" t="s">
        <v>100</v>
      </c>
      <c r="T99" s="174" t="s">
        <v>100</v>
      </c>
      <c r="U99" s="174" t="s">
        <v>100</v>
      </c>
      <c r="V99" s="174" t="s">
        <v>100</v>
      </c>
      <c r="W99" s="174" t="s">
        <v>100</v>
      </c>
      <c r="X99" s="174" t="s">
        <v>100</v>
      </c>
      <c r="Y99" s="174" t="s">
        <v>100</v>
      </c>
      <c r="Z99" s="174" t="s">
        <v>100</v>
      </c>
      <c r="AA99" s="174" t="s">
        <v>100</v>
      </c>
      <c r="AB99" s="174" t="s">
        <v>100</v>
      </c>
      <c r="AC99" s="174" t="s">
        <v>100</v>
      </c>
      <c r="AD99" s="174" t="s">
        <v>100</v>
      </c>
      <c r="AE99" s="174" t="s">
        <v>100</v>
      </c>
      <c r="AF99" s="174" t="s">
        <v>100</v>
      </c>
      <c r="AG99" s="174" t="s">
        <v>100</v>
      </c>
      <c r="AH99" s="174" t="s">
        <v>100</v>
      </c>
      <c r="AI99" s="174" t="s">
        <v>100</v>
      </c>
      <c r="AJ99" s="174" t="s">
        <v>100</v>
      </c>
      <c r="AK99" s="174" t="s">
        <v>100</v>
      </c>
      <c r="AL99" s="174" t="s">
        <v>100</v>
      </c>
      <c r="AM99" s="174" t="s">
        <v>100</v>
      </c>
      <c r="AN99" s="174" t="s">
        <v>100</v>
      </c>
      <c r="AO99" s="174" t="s">
        <v>100</v>
      </c>
      <c r="AP99" s="174" t="s">
        <v>100</v>
      </c>
      <c r="AQ99" s="174" t="s">
        <v>100</v>
      </c>
      <c r="AR99" s="174" t="s">
        <v>100</v>
      </c>
      <c r="AS99" s="174" t="s">
        <v>100</v>
      </c>
      <c r="AT99" s="174" t="s">
        <v>100</v>
      </c>
      <c r="AU99" s="174" t="s">
        <v>100</v>
      </c>
      <c r="AV99" s="174" t="s">
        <v>100</v>
      </c>
      <c r="AW99" s="174" t="s">
        <v>100</v>
      </c>
      <c r="AX99" s="174" t="s">
        <v>100</v>
      </c>
      <c r="AY99" s="174" t="s">
        <v>100</v>
      </c>
      <c r="AZ99" s="174" t="s">
        <v>100</v>
      </c>
      <c r="BA99" s="174" t="s">
        <v>100</v>
      </c>
      <c r="BB99" s="174" t="s">
        <v>100</v>
      </c>
      <c r="BC99" s="226" t="s">
        <v>100</v>
      </c>
      <c r="BD99" s="43" t="s">
        <v>100</v>
      </c>
      <c r="BE99" s="43" t="s">
        <v>101</v>
      </c>
      <c r="BF99" s="43" t="s">
        <v>101</v>
      </c>
      <c r="BG99" s="43" t="s">
        <v>101</v>
      </c>
      <c r="BH99" s="43" t="s">
        <v>103</v>
      </c>
      <c r="BI99" s="43" t="s">
        <v>101</v>
      </c>
      <c r="BJ99" s="43" t="s">
        <v>101</v>
      </c>
      <c r="BK99" s="44"/>
      <c r="BL99" s="44"/>
      <c r="BM99" s="44"/>
      <c r="BN99" s="44"/>
      <c r="BO99" s="44"/>
      <c r="BP99" s="245" t="s">
        <v>742</v>
      </c>
      <c r="BQ99" s="203" t="s">
        <v>775</v>
      </c>
      <c r="BR99" s="245">
        <v>0</v>
      </c>
      <c r="BS99" s="103"/>
      <c r="BT99" s="44"/>
      <c r="BU99" s="44"/>
      <c r="BV99" s="44"/>
      <c r="BW99" s="44"/>
      <c r="BX99" s="44"/>
      <c r="BY99" s="44"/>
      <c r="BZ99" s="103"/>
      <c r="CA99" s="103"/>
      <c r="CB99" s="103"/>
      <c r="CC99" s="103"/>
      <c r="CD99" s="103"/>
      <c r="CE99" s="103"/>
      <c r="CF99" s="44"/>
      <c r="CG99" s="226"/>
      <c r="CH99" s="44"/>
      <c r="CI99" s="376"/>
      <c r="CJ99" s="103"/>
      <c r="CK99" s="391"/>
      <c r="CL99" s="44"/>
      <c r="CM99" s="103"/>
      <c r="CN99" s="103"/>
      <c r="CO99" s="7"/>
      <c r="CP99" s="7"/>
    </row>
    <row r="100" spans="1:94" ht="49.95" customHeight="1" x14ac:dyDescent="0.3">
      <c r="A100" s="44" t="s">
        <v>130</v>
      </c>
      <c r="B100" s="243" t="s">
        <v>100</v>
      </c>
      <c r="C100" s="44" t="s">
        <v>1123</v>
      </c>
      <c r="D100" s="44"/>
      <c r="E100" s="44" t="s">
        <v>100</v>
      </c>
      <c r="F100" s="44" t="s">
        <v>741</v>
      </c>
      <c r="G100" s="227" t="s">
        <v>165</v>
      </c>
      <c r="H100" s="228" t="s">
        <v>394</v>
      </c>
      <c r="I100" s="227" t="s">
        <v>166</v>
      </c>
      <c r="J100" s="227" t="s">
        <v>115</v>
      </c>
      <c r="K100" s="227" t="s">
        <v>449</v>
      </c>
      <c r="L100" s="227" t="s">
        <v>150</v>
      </c>
      <c r="M100" s="229" t="s">
        <v>398</v>
      </c>
      <c r="N100" s="230" t="s">
        <v>110</v>
      </c>
      <c r="O100" s="231" t="s">
        <v>502</v>
      </c>
      <c r="P100" s="230" t="s">
        <v>157</v>
      </c>
      <c r="Q100" s="103"/>
      <c r="R100" s="44"/>
      <c r="S100" s="225">
        <v>0</v>
      </c>
      <c r="T100" s="225">
        <v>0</v>
      </c>
      <c r="U100" s="225">
        <v>0</v>
      </c>
      <c r="V100" s="225">
        <v>0</v>
      </c>
      <c r="W100" s="225">
        <v>0</v>
      </c>
      <c r="X100" s="225">
        <v>0</v>
      </c>
      <c r="Y100" s="225">
        <v>0</v>
      </c>
      <c r="Z100" s="225">
        <v>0</v>
      </c>
      <c r="AA100" s="225">
        <v>0</v>
      </c>
      <c r="AB100" s="225">
        <v>0</v>
      </c>
      <c r="AC100" s="225">
        <v>0</v>
      </c>
      <c r="AD100" s="225">
        <v>0</v>
      </c>
      <c r="AE100" s="225">
        <v>0</v>
      </c>
      <c r="AF100" s="225">
        <v>0</v>
      </c>
      <c r="AG100" s="225">
        <v>0</v>
      </c>
      <c r="AH100" s="225">
        <v>0</v>
      </c>
      <c r="AI100" s="225">
        <v>0</v>
      </c>
      <c r="AJ100" s="225">
        <v>0</v>
      </c>
      <c r="AK100" s="225">
        <v>0</v>
      </c>
      <c r="AL100" s="225">
        <v>0</v>
      </c>
      <c r="AM100" s="225">
        <v>0</v>
      </c>
      <c r="AN100" s="225">
        <v>0</v>
      </c>
      <c r="AO100" s="225">
        <v>0</v>
      </c>
      <c r="AP100" s="225">
        <v>0</v>
      </c>
      <c r="AQ100" s="225" t="s">
        <v>100</v>
      </c>
      <c r="AR100" s="225" t="s">
        <v>100</v>
      </c>
      <c r="AS100" s="225" t="s">
        <v>100</v>
      </c>
      <c r="AT100" s="225" t="s">
        <v>100</v>
      </c>
      <c r="AU100" s="225" t="s">
        <v>100</v>
      </c>
      <c r="AV100" s="225" t="s">
        <v>100</v>
      </c>
      <c r="AW100" s="225" t="s">
        <v>100</v>
      </c>
      <c r="AX100" s="225" t="s">
        <v>100</v>
      </c>
      <c r="AY100" s="225" t="s">
        <v>100</v>
      </c>
      <c r="AZ100" s="225" t="s">
        <v>100</v>
      </c>
      <c r="BA100" s="225" t="s">
        <v>100</v>
      </c>
      <c r="BB100" s="225" t="s">
        <v>100</v>
      </c>
      <c r="BC100" s="236" t="s">
        <v>101</v>
      </c>
      <c r="BD100" s="44"/>
      <c r="BE100" s="44"/>
      <c r="BF100" s="44"/>
      <c r="BG100" s="44"/>
      <c r="BH100" s="44"/>
      <c r="BI100" s="44"/>
      <c r="BJ100" s="245"/>
      <c r="BK100" s="44"/>
      <c r="BL100" s="44"/>
      <c r="BM100" s="44"/>
      <c r="BN100" s="44"/>
      <c r="BO100" s="44"/>
      <c r="BP100" s="245">
        <v>0</v>
      </c>
      <c r="BQ100" s="203" t="s">
        <v>749</v>
      </c>
      <c r="BR100" s="245">
        <v>0</v>
      </c>
      <c r="BS100" s="103"/>
      <c r="BT100" s="312">
        <v>0</v>
      </c>
      <c r="BU100" s="312">
        <v>0</v>
      </c>
      <c r="BV100" s="312">
        <v>0</v>
      </c>
      <c r="BW100" s="44">
        <v>0</v>
      </c>
      <c r="BX100" s="45" t="s">
        <v>101</v>
      </c>
      <c r="BY100" s="435" t="s">
        <v>101</v>
      </c>
      <c r="BZ100" s="103"/>
      <c r="CA100" s="103"/>
      <c r="CB100" s="103" t="s">
        <v>101</v>
      </c>
      <c r="CC100" s="103"/>
      <c r="CD100" s="103"/>
      <c r="CE100" s="391" t="s">
        <v>101</v>
      </c>
      <c r="CF100" s="226" t="s">
        <v>101</v>
      </c>
      <c r="CG100" s="226" t="s">
        <v>100</v>
      </c>
      <c r="CH100" s="44"/>
      <c r="CI100" s="378" t="s">
        <v>1619</v>
      </c>
      <c r="CJ100" s="399" t="s">
        <v>1499</v>
      </c>
      <c r="CK100" s="391" t="str">
        <f>Table9[[#This Row],[Congested?]]</f>
        <v>yes</v>
      </c>
      <c r="CL100" s="44"/>
      <c r="CM100" s="103"/>
      <c r="CN100" s="103"/>
      <c r="CO100" s="7"/>
      <c r="CP100" s="7"/>
    </row>
    <row r="101" spans="1:94" ht="49.95" customHeight="1" x14ac:dyDescent="0.3">
      <c r="A101" s="44" t="s">
        <v>130</v>
      </c>
      <c r="B101" s="243" t="s">
        <v>100</v>
      </c>
      <c r="C101" s="44" t="s">
        <v>1121</v>
      </c>
      <c r="D101" s="49" t="s">
        <v>100</v>
      </c>
      <c r="E101" s="44" t="s">
        <v>100</v>
      </c>
      <c r="F101" s="44" t="s">
        <v>741</v>
      </c>
      <c r="G101" s="227" t="s">
        <v>1092</v>
      </c>
      <c r="H101" s="228" t="s">
        <v>394</v>
      </c>
      <c r="I101" s="227" t="s">
        <v>168</v>
      </c>
      <c r="J101" s="227" t="s">
        <v>115</v>
      </c>
      <c r="K101" s="227" t="s">
        <v>449</v>
      </c>
      <c r="L101" s="227" t="s">
        <v>150</v>
      </c>
      <c r="M101" s="229" t="s">
        <v>398</v>
      </c>
      <c r="N101" s="230" t="s">
        <v>110</v>
      </c>
      <c r="O101" s="231" t="s">
        <v>502</v>
      </c>
      <c r="P101" s="230" t="s">
        <v>157</v>
      </c>
      <c r="Q101" s="56" t="s">
        <v>1093</v>
      </c>
      <c r="R101" s="44"/>
      <c r="S101" s="225">
        <v>0</v>
      </c>
      <c r="T101" s="225">
        <v>0</v>
      </c>
      <c r="U101" s="225">
        <v>0</v>
      </c>
      <c r="V101" s="225">
        <v>0</v>
      </c>
      <c r="W101" s="225">
        <v>0</v>
      </c>
      <c r="X101" s="225">
        <v>0</v>
      </c>
      <c r="Y101" s="225">
        <v>0</v>
      </c>
      <c r="Z101" s="225">
        <v>0</v>
      </c>
      <c r="AA101" s="225">
        <v>0</v>
      </c>
      <c r="AB101" s="225">
        <v>0</v>
      </c>
      <c r="AC101" s="225">
        <v>0</v>
      </c>
      <c r="AD101" s="225">
        <v>0</v>
      </c>
      <c r="AE101" s="225">
        <v>0</v>
      </c>
      <c r="AF101" s="225">
        <v>0</v>
      </c>
      <c r="AG101" s="225">
        <v>0</v>
      </c>
      <c r="AH101" s="225">
        <v>0</v>
      </c>
      <c r="AI101" s="225">
        <v>0</v>
      </c>
      <c r="AJ101" s="225">
        <v>0</v>
      </c>
      <c r="AK101" s="225">
        <v>0</v>
      </c>
      <c r="AL101" s="225">
        <v>0</v>
      </c>
      <c r="AM101" s="225">
        <v>0</v>
      </c>
      <c r="AN101" s="225">
        <v>0</v>
      </c>
      <c r="AO101" s="225">
        <v>0</v>
      </c>
      <c r="AP101" s="225">
        <v>0</v>
      </c>
      <c r="AQ101" s="225">
        <v>0</v>
      </c>
      <c r="AR101" s="225">
        <v>0</v>
      </c>
      <c r="AS101" s="225">
        <v>0</v>
      </c>
      <c r="AT101" s="225">
        <v>0</v>
      </c>
      <c r="AU101" s="225">
        <v>0</v>
      </c>
      <c r="AV101" s="225">
        <v>0</v>
      </c>
      <c r="AW101" s="225">
        <v>0</v>
      </c>
      <c r="AX101" s="225">
        <v>0</v>
      </c>
      <c r="AY101" s="225">
        <v>0</v>
      </c>
      <c r="AZ101" s="225">
        <v>0</v>
      </c>
      <c r="BA101" s="225">
        <v>0</v>
      </c>
      <c r="BB101" s="225">
        <v>0</v>
      </c>
      <c r="BC101" s="236" t="s">
        <v>101</v>
      </c>
      <c r="BD101" s="44"/>
      <c r="BE101" s="44"/>
      <c r="BF101" s="44"/>
      <c r="BG101" s="44"/>
      <c r="BH101" s="44"/>
      <c r="BI101" s="44"/>
      <c r="BJ101" s="245"/>
      <c r="BK101" s="44"/>
      <c r="BL101" s="44"/>
      <c r="BM101" s="44"/>
      <c r="BN101" s="44"/>
      <c r="BO101" s="44"/>
      <c r="BP101" s="245">
        <v>0</v>
      </c>
      <c r="BQ101" s="203" t="s">
        <v>749</v>
      </c>
      <c r="BR101" s="245">
        <v>0</v>
      </c>
      <c r="BS101" s="103"/>
      <c r="BT101" s="312">
        <v>0</v>
      </c>
      <c r="BU101" s="312">
        <v>0</v>
      </c>
      <c r="BV101" s="312">
        <v>0</v>
      </c>
      <c r="BW101" s="44">
        <v>0</v>
      </c>
      <c r="BX101" s="45" t="s">
        <v>101</v>
      </c>
      <c r="BY101" s="435" t="s">
        <v>101</v>
      </c>
      <c r="BZ101" s="103"/>
      <c r="CA101" s="103"/>
      <c r="CB101" s="391" t="s">
        <v>101</v>
      </c>
      <c r="CC101" s="103"/>
      <c r="CD101" s="103"/>
      <c r="CE101" s="391" t="s">
        <v>101</v>
      </c>
      <c r="CF101" s="226" t="s">
        <v>101</v>
      </c>
      <c r="CG101" s="226" t="s">
        <v>100</v>
      </c>
      <c r="CH101" s="44"/>
      <c r="CI101" s="378" t="s">
        <v>1619</v>
      </c>
      <c r="CJ101" s="399" t="s">
        <v>1499</v>
      </c>
      <c r="CK101" s="391" t="str">
        <f>Table9[[#This Row],[Congested?]]</f>
        <v>yes</v>
      </c>
      <c r="CL101" s="44"/>
      <c r="CM101" s="103"/>
      <c r="CN101" s="103"/>
      <c r="CO101" s="7"/>
      <c r="CP101" s="7"/>
    </row>
    <row r="102" spans="1:94" ht="49.95" customHeight="1" x14ac:dyDescent="0.3">
      <c r="A102" s="44" t="s">
        <v>130</v>
      </c>
      <c r="B102" s="243" t="s">
        <v>100</v>
      </c>
      <c r="C102" s="44" t="s">
        <v>1121</v>
      </c>
      <c r="D102" s="49" t="s">
        <v>100</v>
      </c>
      <c r="E102" s="44" t="s">
        <v>100</v>
      </c>
      <c r="F102" s="44" t="s">
        <v>741</v>
      </c>
      <c r="G102" s="227" t="s">
        <v>1091</v>
      </c>
      <c r="H102" s="228" t="s">
        <v>394</v>
      </c>
      <c r="I102" s="227" t="s">
        <v>517</v>
      </c>
      <c r="J102" s="227" t="s">
        <v>115</v>
      </c>
      <c r="K102" s="227" t="s">
        <v>449</v>
      </c>
      <c r="L102" s="227" t="s">
        <v>150</v>
      </c>
      <c r="M102" s="229" t="s">
        <v>398</v>
      </c>
      <c r="N102" s="230" t="s">
        <v>110</v>
      </c>
      <c r="O102" s="231" t="s">
        <v>502</v>
      </c>
      <c r="P102" s="230" t="s">
        <v>157</v>
      </c>
      <c r="Q102" s="56" t="s">
        <v>1094</v>
      </c>
      <c r="R102" s="44"/>
      <c r="S102" s="225">
        <v>0</v>
      </c>
      <c r="T102" s="225">
        <v>0</v>
      </c>
      <c r="U102" s="225">
        <v>0</v>
      </c>
      <c r="V102" s="225">
        <v>0</v>
      </c>
      <c r="W102" s="225">
        <v>0</v>
      </c>
      <c r="X102" s="225">
        <v>0</v>
      </c>
      <c r="Y102" s="225">
        <v>0</v>
      </c>
      <c r="Z102" s="225">
        <v>0</v>
      </c>
      <c r="AA102" s="225">
        <v>0</v>
      </c>
      <c r="AB102" s="225">
        <v>0</v>
      </c>
      <c r="AC102" s="225">
        <v>0</v>
      </c>
      <c r="AD102" s="225">
        <v>0</v>
      </c>
      <c r="AE102" s="225">
        <v>0</v>
      </c>
      <c r="AF102" s="225">
        <v>0</v>
      </c>
      <c r="AG102" s="225">
        <v>0</v>
      </c>
      <c r="AH102" s="225">
        <v>0</v>
      </c>
      <c r="AI102" s="225">
        <v>0</v>
      </c>
      <c r="AJ102" s="225">
        <v>0</v>
      </c>
      <c r="AK102" s="225">
        <v>0</v>
      </c>
      <c r="AL102" s="225">
        <v>0</v>
      </c>
      <c r="AM102" s="225">
        <v>0</v>
      </c>
      <c r="AN102" s="225" t="s">
        <v>100</v>
      </c>
      <c r="AO102" s="225" t="s">
        <v>100</v>
      </c>
      <c r="AP102" s="225" t="s">
        <v>100</v>
      </c>
      <c r="AQ102" s="225" t="s">
        <v>100</v>
      </c>
      <c r="AR102" s="225" t="s">
        <v>100</v>
      </c>
      <c r="AS102" s="225" t="s">
        <v>100</v>
      </c>
      <c r="AT102" s="225" t="s">
        <v>100</v>
      </c>
      <c r="AU102" s="225" t="s">
        <v>100</v>
      </c>
      <c r="AV102" s="225" t="s">
        <v>100</v>
      </c>
      <c r="AW102" s="225" t="s">
        <v>100</v>
      </c>
      <c r="AX102" s="225" t="s">
        <v>100</v>
      </c>
      <c r="AY102" s="225" t="s">
        <v>100</v>
      </c>
      <c r="AZ102" s="225" t="s">
        <v>100</v>
      </c>
      <c r="BA102" s="225" t="s">
        <v>100</v>
      </c>
      <c r="BB102" s="225" t="s">
        <v>100</v>
      </c>
      <c r="BC102" s="236" t="s">
        <v>101</v>
      </c>
      <c r="BD102" s="44"/>
      <c r="BE102" s="44"/>
      <c r="BF102" s="44"/>
      <c r="BG102" s="44"/>
      <c r="BH102" s="44"/>
      <c r="BI102" s="44"/>
      <c r="BJ102" s="245"/>
      <c r="BK102" s="44"/>
      <c r="BL102" s="44"/>
      <c r="BM102" s="44"/>
      <c r="BN102" s="44"/>
      <c r="BO102" s="44"/>
      <c r="BP102" s="245">
        <v>0</v>
      </c>
      <c r="BQ102" s="203" t="s">
        <v>749</v>
      </c>
      <c r="BR102" s="245">
        <v>0</v>
      </c>
      <c r="BS102" s="103"/>
      <c r="BT102" s="312">
        <v>0</v>
      </c>
      <c r="BU102" s="312">
        <v>0</v>
      </c>
      <c r="BV102" s="312">
        <v>0</v>
      </c>
      <c r="BW102" s="44">
        <v>0</v>
      </c>
      <c r="BX102" s="45" t="s">
        <v>101</v>
      </c>
      <c r="BY102" s="435" t="s">
        <v>101</v>
      </c>
      <c r="BZ102" s="103"/>
      <c r="CA102" s="103"/>
      <c r="CB102" s="391" t="s">
        <v>101</v>
      </c>
      <c r="CC102" s="103"/>
      <c r="CD102" s="103"/>
      <c r="CE102" s="391" t="s">
        <v>101</v>
      </c>
      <c r="CF102" s="226" t="s">
        <v>101</v>
      </c>
      <c r="CG102" s="226" t="s">
        <v>100</v>
      </c>
      <c r="CH102" s="44"/>
      <c r="CI102" s="378" t="s">
        <v>1619</v>
      </c>
      <c r="CJ102" s="399" t="s">
        <v>1499</v>
      </c>
      <c r="CK102" s="391" t="str">
        <f>Table9[[#This Row],[Congested?]]</f>
        <v>yes</v>
      </c>
      <c r="CL102" s="44"/>
      <c r="CM102" s="103"/>
      <c r="CN102" s="103"/>
      <c r="CO102" s="7"/>
      <c r="CP102" s="7"/>
    </row>
    <row r="103" spans="1:94" ht="15" hidden="1" customHeight="1" x14ac:dyDescent="0.3">
      <c r="A103" s="44" t="s">
        <v>130</v>
      </c>
      <c r="B103" s="295" t="s">
        <v>101</v>
      </c>
      <c r="C103" s="44"/>
      <c r="D103" s="44"/>
      <c r="E103" s="44" t="s">
        <v>100</v>
      </c>
      <c r="F103" s="44" t="s">
        <v>606</v>
      </c>
      <c r="G103" s="227" t="s">
        <v>518</v>
      </c>
      <c r="H103" s="228" t="s">
        <v>394</v>
      </c>
      <c r="I103" s="227" t="s">
        <v>519</v>
      </c>
      <c r="J103" s="227" t="s">
        <v>476</v>
      </c>
      <c r="K103" s="227" t="s">
        <v>477</v>
      </c>
      <c r="L103" s="227" t="s">
        <v>143</v>
      </c>
      <c r="M103" s="229" t="s">
        <v>398</v>
      </c>
      <c r="N103" s="230" t="s">
        <v>111</v>
      </c>
      <c r="O103" s="231" t="s">
        <v>402</v>
      </c>
      <c r="P103" s="230" t="s">
        <v>136</v>
      </c>
      <c r="Q103" s="103"/>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245"/>
      <c r="BK103" s="44"/>
      <c r="BL103" s="44"/>
      <c r="BM103" s="44"/>
      <c r="BN103" s="44"/>
      <c r="BO103" s="44"/>
      <c r="BP103" s="245" t="s">
        <v>742</v>
      </c>
      <c r="BQ103" s="266" t="s">
        <v>772</v>
      </c>
      <c r="BR103" s="245" t="s">
        <v>985</v>
      </c>
      <c r="BS103" s="103" t="s">
        <v>244</v>
      </c>
      <c r="BT103" s="44"/>
      <c r="BU103" s="44"/>
      <c r="BV103" s="44"/>
      <c r="BW103" s="44"/>
      <c r="BX103" s="44"/>
      <c r="BY103" s="44"/>
      <c r="BZ103" s="103"/>
      <c r="CA103" s="391" t="s">
        <v>318</v>
      </c>
      <c r="CB103" s="391" t="s">
        <v>1554</v>
      </c>
      <c r="CC103" s="391" t="s">
        <v>1555</v>
      </c>
      <c r="CD103" s="391" t="s">
        <v>1417</v>
      </c>
      <c r="CE103" s="103"/>
      <c r="CF103" s="44"/>
      <c r="CG103" s="226"/>
      <c r="CH103" s="44"/>
      <c r="CI103" s="376"/>
      <c r="CJ103" s="103"/>
      <c r="CK103" s="391" t="s">
        <v>101</v>
      </c>
      <c r="CL103" s="44"/>
      <c r="CM103" s="103"/>
      <c r="CN103" s="103"/>
      <c r="CO103" s="7"/>
      <c r="CP103" s="7"/>
    </row>
    <row r="104" spans="1:94" ht="115.2" hidden="1" customHeight="1" x14ac:dyDescent="0.3">
      <c r="A104" s="44" t="s">
        <v>130</v>
      </c>
      <c r="B104" s="295" t="s">
        <v>101</v>
      </c>
      <c r="C104" s="44"/>
      <c r="D104" s="44"/>
      <c r="E104" s="44" t="s">
        <v>100</v>
      </c>
      <c r="F104" s="44" t="s">
        <v>606</v>
      </c>
      <c r="G104" s="227" t="s">
        <v>518</v>
      </c>
      <c r="H104" s="228" t="s">
        <v>394</v>
      </c>
      <c r="I104" s="227" t="s">
        <v>520</v>
      </c>
      <c r="J104" s="227" t="s">
        <v>292</v>
      </c>
      <c r="K104" s="227" t="s">
        <v>399</v>
      </c>
      <c r="L104" s="227" t="s">
        <v>143</v>
      </c>
      <c r="M104" s="229" t="s">
        <v>398</v>
      </c>
      <c r="N104" s="230" t="s">
        <v>111</v>
      </c>
      <c r="O104" s="231" t="s">
        <v>402</v>
      </c>
      <c r="P104" s="230" t="s">
        <v>136</v>
      </c>
      <c r="Q104" s="103"/>
      <c r="R104" s="44"/>
      <c r="S104" s="174" t="s">
        <v>100</v>
      </c>
      <c r="T104" s="174" t="s">
        <v>103</v>
      </c>
      <c r="U104" s="174" t="s">
        <v>100</v>
      </c>
      <c r="V104" s="174" t="s">
        <v>100</v>
      </c>
      <c r="W104" s="174" t="s">
        <v>100</v>
      </c>
      <c r="X104" s="174" t="s">
        <v>100</v>
      </c>
      <c r="Y104" s="174" t="s">
        <v>100</v>
      </c>
      <c r="Z104" s="174" t="s">
        <v>100</v>
      </c>
      <c r="AA104" s="174" t="s">
        <v>100</v>
      </c>
      <c r="AB104" s="174" t="s">
        <v>100</v>
      </c>
      <c r="AC104" s="174" t="s">
        <v>100</v>
      </c>
      <c r="AD104" s="174" t="s">
        <v>100</v>
      </c>
      <c r="AE104" s="174" t="s">
        <v>103</v>
      </c>
      <c r="AF104" s="174" t="s">
        <v>100</v>
      </c>
      <c r="AG104" s="174" t="s">
        <v>100</v>
      </c>
      <c r="AH104" s="174" t="s">
        <v>100</v>
      </c>
      <c r="AI104" s="174" t="s">
        <v>100</v>
      </c>
      <c r="AJ104" s="174" t="s">
        <v>100</v>
      </c>
      <c r="AK104" s="174" t="s">
        <v>100</v>
      </c>
      <c r="AL104" s="174" t="s">
        <v>100</v>
      </c>
      <c r="AM104" s="174" t="s">
        <v>100</v>
      </c>
      <c r="AN104" s="174" t="s">
        <v>100</v>
      </c>
      <c r="AO104" s="174" t="s">
        <v>100</v>
      </c>
      <c r="AP104" s="174" t="s">
        <v>100</v>
      </c>
      <c r="AQ104" s="174" t="s">
        <v>100</v>
      </c>
      <c r="AR104" s="174" t="s">
        <v>100</v>
      </c>
      <c r="AS104" s="174" t="s">
        <v>100</v>
      </c>
      <c r="AT104" s="174" t="s">
        <v>100</v>
      </c>
      <c r="AU104" s="174" t="s">
        <v>100</v>
      </c>
      <c r="AV104" s="174" t="s">
        <v>100</v>
      </c>
      <c r="AW104" s="174" t="s">
        <v>100</v>
      </c>
      <c r="AX104" s="174" t="s">
        <v>100</v>
      </c>
      <c r="AY104" s="174" t="s">
        <v>100</v>
      </c>
      <c r="AZ104" s="174" t="s">
        <v>100</v>
      </c>
      <c r="BA104" s="174" t="s">
        <v>100</v>
      </c>
      <c r="BB104" s="174" t="s">
        <v>100</v>
      </c>
      <c r="BC104" s="226" t="s">
        <v>100</v>
      </c>
      <c r="BD104" s="43" t="s">
        <v>103</v>
      </c>
      <c r="BE104" s="43" t="s">
        <v>103</v>
      </c>
      <c r="BF104" s="43" t="s">
        <v>103</v>
      </c>
      <c r="BG104" s="43" t="s">
        <v>103</v>
      </c>
      <c r="BH104" s="43" t="s">
        <v>101</v>
      </c>
      <c r="BI104" s="43" t="s">
        <v>101</v>
      </c>
      <c r="BJ104" s="43" t="s">
        <v>101</v>
      </c>
      <c r="BK104" s="103" t="s">
        <v>668</v>
      </c>
      <c r="BL104" s="103" t="s">
        <v>714</v>
      </c>
      <c r="BM104" s="103" t="s">
        <v>703</v>
      </c>
      <c r="BN104" s="44"/>
      <c r="BO104" s="44"/>
      <c r="BP104" s="245" t="s">
        <v>742</v>
      </c>
      <c r="BQ104" s="103" t="s">
        <v>986</v>
      </c>
      <c r="BR104" s="245" t="s">
        <v>101</v>
      </c>
      <c r="BS104" s="103" t="s">
        <v>106</v>
      </c>
      <c r="BT104" s="44"/>
      <c r="BU104" s="44"/>
      <c r="BV104" s="44"/>
      <c r="BW104" s="44"/>
      <c r="BX104" s="44"/>
      <c r="BY104" s="44"/>
      <c r="BZ104" s="103"/>
      <c r="CA104" s="103"/>
      <c r="CB104" s="103"/>
      <c r="CC104" s="103"/>
      <c r="CD104" s="103"/>
      <c r="CE104" s="103"/>
      <c r="CF104" s="44"/>
      <c r="CG104" s="226"/>
      <c r="CH104" s="44"/>
      <c r="CI104" s="376"/>
      <c r="CJ104" s="103"/>
      <c r="CK104" s="391"/>
      <c r="CL104" s="44"/>
      <c r="CM104" s="103"/>
      <c r="CN104" s="103"/>
      <c r="CO104" s="7"/>
      <c r="CP104" s="7"/>
    </row>
    <row r="105" spans="1:94" ht="61.95" hidden="1" customHeight="1" x14ac:dyDescent="0.3">
      <c r="A105" s="44" t="s">
        <v>323</v>
      </c>
      <c r="B105" s="44"/>
      <c r="C105" s="44"/>
      <c r="D105" s="44"/>
      <c r="E105" s="44" t="s">
        <v>101</v>
      </c>
      <c r="F105" s="44" t="s">
        <v>606</v>
      </c>
      <c r="G105" s="227" t="s">
        <v>518</v>
      </c>
      <c r="H105" s="228" t="s">
        <v>394</v>
      </c>
      <c r="I105" s="227" t="s">
        <v>520</v>
      </c>
      <c r="J105" s="227" t="s">
        <v>111</v>
      </c>
      <c r="K105" s="227" t="s">
        <v>402</v>
      </c>
      <c r="L105" s="227" t="s">
        <v>136</v>
      </c>
      <c r="M105" s="229" t="s">
        <v>398</v>
      </c>
      <c r="N105" s="230" t="s">
        <v>292</v>
      </c>
      <c r="O105" s="231" t="s">
        <v>399</v>
      </c>
      <c r="P105" s="230" t="s">
        <v>143</v>
      </c>
      <c r="Q105" s="56" t="s">
        <v>756</v>
      </c>
      <c r="R105" s="49"/>
      <c r="S105" s="225">
        <v>0</v>
      </c>
      <c r="T105" s="174" t="s">
        <v>100</v>
      </c>
      <c r="U105" s="174" t="s">
        <v>100</v>
      </c>
      <c r="V105" s="174" t="s">
        <v>100</v>
      </c>
      <c r="W105" s="174" t="s">
        <v>100</v>
      </c>
      <c r="X105" s="174" t="s">
        <v>100</v>
      </c>
      <c r="Y105" s="174" t="s">
        <v>100</v>
      </c>
      <c r="Z105" s="174" t="s">
        <v>100</v>
      </c>
      <c r="AA105" s="174" t="s">
        <v>100</v>
      </c>
      <c r="AB105" s="174" t="s">
        <v>100</v>
      </c>
      <c r="AC105" s="174" t="s">
        <v>100</v>
      </c>
      <c r="AD105" s="225">
        <v>0</v>
      </c>
      <c r="AE105" s="225">
        <v>0</v>
      </c>
      <c r="AF105" s="225">
        <v>0</v>
      </c>
      <c r="AG105" s="225">
        <v>0</v>
      </c>
      <c r="AH105" s="225">
        <v>0</v>
      </c>
      <c r="AI105" s="225">
        <v>0</v>
      </c>
      <c r="AJ105" s="225">
        <v>0</v>
      </c>
      <c r="AK105" s="225">
        <v>0</v>
      </c>
      <c r="AL105" s="225">
        <v>0</v>
      </c>
      <c r="AM105" s="225">
        <v>0</v>
      </c>
      <c r="AN105" s="225">
        <v>0</v>
      </c>
      <c r="AO105" s="225">
        <v>0</v>
      </c>
      <c r="AP105" s="225">
        <v>0</v>
      </c>
      <c r="AQ105" s="225">
        <v>0</v>
      </c>
      <c r="AR105" s="225">
        <v>0</v>
      </c>
      <c r="AS105" s="225">
        <v>0</v>
      </c>
      <c r="AT105" s="225">
        <v>0</v>
      </c>
      <c r="AU105" s="225">
        <v>0</v>
      </c>
      <c r="AV105" s="225">
        <v>0</v>
      </c>
      <c r="AW105" s="225">
        <v>0</v>
      </c>
      <c r="AX105" s="225">
        <v>0</v>
      </c>
      <c r="AY105" s="225">
        <v>0</v>
      </c>
      <c r="AZ105" s="225">
        <v>0</v>
      </c>
      <c r="BA105" s="225">
        <v>0</v>
      </c>
      <c r="BB105" s="225">
        <v>0</v>
      </c>
      <c r="BC105" s="226" t="s">
        <v>100</v>
      </c>
      <c r="BD105" s="43" t="s">
        <v>101</v>
      </c>
      <c r="BE105" s="43" t="s">
        <v>101</v>
      </c>
      <c r="BF105" s="43" t="s">
        <v>101</v>
      </c>
      <c r="BG105" s="43" t="s">
        <v>101</v>
      </c>
      <c r="BH105" s="43" t="s">
        <v>100</v>
      </c>
      <c r="BI105" s="43" t="s">
        <v>100</v>
      </c>
      <c r="BJ105" s="247" t="s">
        <v>757</v>
      </c>
      <c r="BK105" s="238" t="s">
        <v>692</v>
      </c>
      <c r="BL105" s="238" t="s">
        <v>693</v>
      </c>
      <c r="BM105" s="238" t="s">
        <v>694</v>
      </c>
      <c r="BN105" s="44"/>
      <c r="BO105" s="44"/>
      <c r="BP105" s="245">
        <v>0</v>
      </c>
      <c r="BQ105" s="203" t="s">
        <v>876</v>
      </c>
      <c r="BR105" s="245" t="s">
        <v>742</v>
      </c>
      <c r="BS105" s="103" t="s">
        <v>106</v>
      </c>
      <c r="BT105" s="44"/>
      <c r="BU105" s="44"/>
      <c r="BV105" s="44"/>
      <c r="BW105" s="44"/>
      <c r="BX105" s="44"/>
      <c r="BY105" s="44"/>
      <c r="BZ105" s="103"/>
      <c r="CA105" s="103"/>
      <c r="CB105" s="103"/>
      <c r="CC105" s="103"/>
      <c r="CD105" s="103"/>
      <c r="CE105" s="103"/>
      <c r="CF105" s="44"/>
      <c r="CG105" s="226"/>
      <c r="CH105" s="44"/>
      <c r="CI105" s="376"/>
      <c r="CJ105" s="103"/>
      <c r="CK105" s="391"/>
      <c r="CL105" s="44"/>
      <c r="CM105" s="103"/>
      <c r="CN105" s="103"/>
      <c r="CO105" s="7"/>
      <c r="CP105" s="7"/>
    </row>
    <row r="106" spans="1:94" ht="49.95" hidden="1" customHeight="1" x14ac:dyDescent="0.3">
      <c r="A106" s="44" t="s">
        <v>130</v>
      </c>
      <c r="B106" s="241" t="s">
        <v>770</v>
      </c>
      <c r="C106" s="44" t="s">
        <v>987</v>
      </c>
      <c r="D106" s="44"/>
      <c r="E106" s="44" t="s">
        <v>100</v>
      </c>
      <c r="F106" s="44" t="s">
        <v>606</v>
      </c>
      <c r="G106" s="227" t="s">
        <v>116</v>
      </c>
      <c r="H106" s="228" t="s">
        <v>394</v>
      </c>
      <c r="I106" s="227" t="s">
        <v>521</v>
      </c>
      <c r="J106" s="227" t="s">
        <v>198</v>
      </c>
      <c r="K106" s="227" t="s">
        <v>414</v>
      </c>
      <c r="L106" s="227" t="s">
        <v>132</v>
      </c>
      <c r="M106" s="229" t="s">
        <v>398</v>
      </c>
      <c r="N106" s="230" t="s">
        <v>476</v>
      </c>
      <c r="O106" s="231" t="s">
        <v>477</v>
      </c>
      <c r="P106" s="230" t="s">
        <v>143</v>
      </c>
      <c r="Q106" s="56" t="s">
        <v>1103</v>
      </c>
      <c r="R106" s="44"/>
      <c r="S106" s="174" t="s">
        <v>100</v>
      </c>
      <c r="T106" s="225" t="s">
        <v>231</v>
      </c>
      <c r="U106" s="225" t="s">
        <v>231</v>
      </c>
      <c r="V106" s="225" t="s">
        <v>231</v>
      </c>
      <c r="W106" s="225" t="s">
        <v>231</v>
      </c>
      <c r="X106" s="225" t="s">
        <v>231</v>
      </c>
      <c r="Y106" s="225" t="s">
        <v>231</v>
      </c>
      <c r="Z106" s="225" t="s">
        <v>231</v>
      </c>
      <c r="AA106" s="225" t="s">
        <v>231</v>
      </c>
      <c r="AB106" s="174" t="s">
        <v>100</v>
      </c>
      <c r="AC106" s="174" t="s">
        <v>100</v>
      </c>
      <c r="AD106" s="174" t="s">
        <v>100</v>
      </c>
      <c r="AE106" s="225" t="s">
        <v>231</v>
      </c>
      <c r="AF106" s="225" t="s">
        <v>231</v>
      </c>
      <c r="AG106" s="225" t="s">
        <v>231</v>
      </c>
      <c r="AH106" s="225" t="s">
        <v>231</v>
      </c>
      <c r="AI106" s="225" t="s">
        <v>231</v>
      </c>
      <c r="AJ106" s="225" t="s">
        <v>231</v>
      </c>
      <c r="AK106" s="225" t="s">
        <v>231</v>
      </c>
      <c r="AL106" s="225" t="s">
        <v>231</v>
      </c>
      <c r="AM106" s="225" t="s">
        <v>231</v>
      </c>
      <c r="AN106" s="225" t="s">
        <v>231</v>
      </c>
      <c r="AO106" s="225" t="s">
        <v>231</v>
      </c>
      <c r="AP106" s="225" t="s">
        <v>231</v>
      </c>
      <c r="AQ106" s="225" t="s">
        <v>231</v>
      </c>
      <c r="AR106" s="225" t="s">
        <v>231</v>
      </c>
      <c r="AS106" s="225" t="s">
        <v>231</v>
      </c>
      <c r="AT106" s="225" t="s">
        <v>231</v>
      </c>
      <c r="AU106" s="225" t="s">
        <v>231</v>
      </c>
      <c r="AV106" s="225" t="s">
        <v>231</v>
      </c>
      <c r="AW106" s="225" t="s">
        <v>231</v>
      </c>
      <c r="AX106" s="225" t="s">
        <v>231</v>
      </c>
      <c r="AY106" s="225" t="s">
        <v>231</v>
      </c>
      <c r="AZ106" s="225" t="s">
        <v>231</v>
      </c>
      <c r="BA106" s="225" t="s">
        <v>231</v>
      </c>
      <c r="BB106" s="225" t="s">
        <v>231</v>
      </c>
      <c r="BC106" s="226" t="s">
        <v>100</v>
      </c>
      <c r="BD106" s="43" t="s">
        <v>101</v>
      </c>
      <c r="BE106" s="43" t="s">
        <v>101</v>
      </c>
      <c r="BF106" s="43" t="s">
        <v>101</v>
      </c>
      <c r="BG106" s="43" t="s">
        <v>101</v>
      </c>
      <c r="BH106" s="43" t="s">
        <v>101</v>
      </c>
      <c r="BI106" s="43" t="s">
        <v>101</v>
      </c>
      <c r="BJ106" s="43" t="s">
        <v>101</v>
      </c>
      <c r="BK106" s="44"/>
      <c r="BL106" s="44"/>
      <c r="BM106" s="44"/>
      <c r="BN106" s="44"/>
      <c r="BO106" s="44"/>
      <c r="BP106" s="245" t="s">
        <v>742</v>
      </c>
      <c r="BQ106" s="203" t="s">
        <v>775</v>
      </c>
      <c r="BR106" s="245" t="s">
        <v>100</v>
      </c>
      <c r="BS106" s="103" t="s">
        <v>106</v>
      </c>
      <c r="BT106" s="312">
        <v>0</v>
      </c>
      <c r="BU106" s="312">
        <v>30865359.517808218</v>
      </c>
      <c r="BV106" s="312">
        <v>0</v>
      </c>
      <c r="BW106" s="44">
        <v>0</v>
      </c>
      <c r="BX106" s="45" t="s">
        <v>100</v>
      </c>
      <c r="BY106" s="44"/>
      <c r="BZ106" s="103"/>
      <c r="CA106" s="103"/>
      <c r="CB106" s="103"/>
      <c r="CC106" s="103"/>
      <c r="CD106" s="103"/>
      <c r="CE106" s="103"/>
      <c r="CF106" s="226" t="s">
        <v>101</v>
      </c>
      <c r="CG106" s="226" t="s">
        <v>101</v>
      </c>
      <c r="CH106" s="44" t="s">
        <v>100</v>
      </c>
      <c r="CI106" s="376" t="s">
        <v>1621</v>
      </c>
      <c r="CJ106" s="103"/>
      <c r="CK106" s="241" t="s">
        <v>826</v>
      </c>
      <c r="CL106" s="44"/>
      <c r="CM106" s="103"/>
      <c r="CN106" s="103"/>
      <c r="CO106" s="7"/>
      <c r="CP106" s="7"/>
    </row>
    <row r="107" spans="1:94" ht="49.95" hidden="1" customHeight="1" x14ac:dyDescent="0.3">
      <c r="A107" s="44" t="s">
        <v>130</v>
      </c>
      <c r="B107" s="241" t="s">
        <v>770</v>
      </c>
      <c r="C107" s="44" t="s">
        <v>987</v>
      </c>
      <c r="D107" s="44"/>
      <c r="E107" s="44" t="s">
        <v>100</v>
      </c>
      <c r="F107" s="44" t="s">
        <v>606</v>
      </c>
      <c r="G107" s="227" t="s">
        <v>116</v>
      </c>
      <c r="H107" s="228" t="s">
        <v>394</v>
      </c>
      <c r="I107" s="227" t="s">
        <v>522</v>
      </c>
      <c r="J107" s="227" t="s">
        <v>198</v>
      </c>
      <c r="K107" s="227" t="s">
        <v>414</v>
      </c>
      <c r="L107" s="227" t="s">
        <v>132</v>
      </c>
      <c r="M107" s="229" t="s">
        <v>398</v>
      </c>
      <c r="N107" s="230" t="s">
        <v>292</v>
      </c>
      <c r="O107" s="231" t="s">
        <v>399</v>
      </c>
      <c r="P107" s="230" t="s">
        <v>143</v>
      </c>
      <c r="Q107" s="56" t="s">
        <v>786</v>
      </c>
      <c r="R107" s="44"/>
      <c r="S107" s="174" t="s">
        <v>100</v>
      </c>
      <c r="T107" s="225" t="s">
        <v>231</v>
      </c>
      <c r="U107" s="225" t="s">
        <v>231</v>
      </c>
      <c r="V107" s="225" t="s">
        <v>231</v>
      </c>
      <c r="W107" s="225" t="s">
        <v>231</v>
      </c>
      <c r="X107" s="225" t="s">
        <v>231</v>
      </c>
      <c r="Y107" s="225" t="s">
        <v>231</v>
      </c>
      <c r="Z107" s="225" t="s">
        <v>231</v>
      </c>
      <c r="AA107" s="225" t="s">
        <v>231</v>
      </c>
      <c r="AB107" s="174" t="s">
        <v>100</v>
      </c>
      <c r="AC107" s="174" t="s">
        <v>100</v>
      </c>
      <c r="AD107" s="174" t="s">
        <v>100</v>
      </c>
      <c r="AE107" s="225" t="s">
        <v>231</v>
      </c>
      <c r="AF107" s="225" t="s">
        <v>231</v>
      </c>
      <c r="AG107" s="225" t="s">
        <v>231</v>
      </c>
      <c r="AH107" s="225" t="s">
        <v>231</v>
      </c>
      <c r="AI107" s="225" t="s">
        <v>231</v>
      </c>
      <c r="AJ107" s="225" t="s">
        <v>231</v>
      </c>
      <c r="AK107" s="225" t="s">
        <v>231</v>
      </c>
      <c r="AL107" s="225" t="s">
        <v>231</v>
      </c>
      <c r="AM107" s="225" t="s">
        <v>231</v>
      </c>
      <c r="AN107" s="225" t="s">
        <v>231</v>
      </c>
      <c r="AO107" s="225" t="s">
        <v>231</v>
      </c>
      <c r="AP107" s="225" t="s">
        <v>231</v>
      </c>
      <c r="AQ107" s="225" t="s">
        <v>231</v>
      </c>
      <c r="AR107" s="225" t="s">
        <v>231</v>
      </c>
      <c r="AS107" s="225" t="s">
        <v>231</v>
      </c>
      <c r="AT107" s="225" t="s">
        <v>231</v>
      </c>
      <c r="AU107" s="225" t="s">
        <v>231</v>
      </c>
      <c r="AV107" s="225" t="s">
        <v>231</v>
      </c>
      <c r="AW107" s="225" t="s">
        <v>231</v>
      </c>
      <c r="AX107" s="225" t="s">
        <v>231</v>
      </c>
      <c r="AY107" s="225" t="s">
        <v>231</v>
      </c>
      <c r="AZ107" s="225" t="s">
        <v>231</v>
      </c>
      <c r="BA107" s="225" t="s">
        <v>231</v>
      </c>
      <c r="BB107" s="225" t="s">
        <v>231</v>
      </c>
      <c r="BC107" s="226" t="s">
        <v>100</v>
      </c>
      <c r="BD107" s="43" t="s">
        <v>101</v>
      </c>
      <c r="BE107" s="43" t="s">
        <v>101</v>
      </c>
      <c r="BF107" s="43" t="s">
        <v>101</v>
      </c>
      <c r="BG107" s="43" t="s">
        <v>101</v>
      </c>
      <c r="BH107" s="43" t="s">
        <v>101</v>
      </c>
      <c r="BI107" s="43" t="s">
        <v>101</v>
      </c>
      <c r="BJ107" s="43" t="s">
        <v>101</v>
      </c>
      <c r="BK107" s="44"/>
      <c r="BL107" s="44"/>
      <c r="BM107" s="44"/>
      <c r="BN107" s="44"/>
      <c r="BO107" s="44"/>
      <c r="BP107" s="245" t="s">
        <v>742</v>
      </c>
      <c r="BQ107" s="203" t="s">
        <v>775</v>
      </c>
      <c r="BR107" s="245" t="s">
        <v>100</v>
      </c>
      <c r="BS107" s="103" t="s">
        <v>106</v>
      </c>
      <c r="BT107" s="312">
        <v>0</v>
      </c>
      <c r="BU107" s="312">
        <v>30865359.517808218</v>
      </c>
      <c r="BV107" s="312">
        <v>0</v>
      </c>
      <c r="BW107" s="44">
        <v>0</v>
      </c>
      <c r="BX107" s="45" t="s">
        <v>100</v>
      </c>
      <c r="BY107" s="44"/>
      <c r="BZ107" s="103"/>
      <c r="CA107" s="103"/>
      <c r="CB107" s="103"/>
      <c r="CC107" s="103"/>
      <c r="CD107" s="103"/>
      <c r="CE107" s="103"/>
      <c r="CF107" s="226" t="s">
        <v>101</v>
      </c>
      <c r="CG107" s="226" t="s">
        <v>101</v>
      </c>
      <c r="CH107" s="44" t="s">
        <v>100</v>
      </c>
      <c r="CI107" s="266" t="s">
        <v>1620</v>
      </c>
      <c r="CJ107" s="103"/>
      <c r="CK107" s="241" t="s">
        <v>826</v>
      </c>
      <c r="CL107" s="44"/>
      <c r="CM107" s="103"/>
      <c r="CN107" s="103"/>
      <c r="CO107" s="7"/>
      <c r="CP107" s="7"/>
    </row>
    <row r="108" spans="1:94" ht="69.75" customHeight="1" x14ac:dyDescent="0.3">
      <c r="A108" s="44" t="s">
        <v>130</v>
      </c>
      <c r="B108" s="243" t="s">
        <v>100</v>
      </c>
      <c r="C108" s="44" t="s">
        <v>1624</v>
      </c>
      <c r="D108" s="44" t="s">
        <v>926</v>
      </c>
      <c r="E108" s="44" t="s">
        <v>100</v>
      </c>
      <c r="F108" s="44" t="s">
        <v>606</v>
      </c>
      <c r="G108" s="227" t="s">
        <v>116</v>
      </c>
      <c r="H108" s="228" t="s">
        <v>394</v>
      </c>
      <c r="I108" s="227" t="s">
        <v>521</v>
      </c>
      <c r="J108" s="227" t="s">
        <v>476</v>
      </c>
      <c r="K108" s="227" t="s">
        <v>477</v>
      </c>
      <c r="L108" s="227" t="s">
        <v>143</v>
      </c>
      <c r="M108" s="229" t="s">
        <v>398</v>
      </c>
      <c r="N108" s="230" t="s">
        <v>198</v>
      </c>
      <c r="O108" s="231" t="s">
        <v>414</v>
      </c>
      <c r="P108" s="230" t="s">
        <v>132</v>
      </c>
      <c r="Q108" s="265" t="s">
        <v>847</v>
      </c>
      <c r="R108" s="44"/>
      <c r="S108" s="225">
        <v>0</v>
      </c>
      <c r="T108" s="174" t="s">
        <v>103</v>
      </c>
      <c r="U108" s="225">
        <v>0</v>
      </c>
      <c r="V108" s="225">
        <v>0</v>
      </c>
      <c r="W108" s="225">
        <v>0</v>
      </c>
      <c r="X108" s="225">
        <v>0</v>
      </c>
      <c r="Y108" s="225">
        <v>0</v>
      </c>
      <c r="Z108" s="225">
        <v>0</v>
      </c>
      <c r="AA108" s="174" t="s">
        <v>103</v>
      </c>
      <c r="AB108" s="175" t="s">
        <v>231</v>
      </c>
      <c r="AC108" s="225">
        <v>0</v>
      </c>
      <c r="AD108" s="174" t="s">
        <v>103</v>
      </c>
      <c r="AE108" s="225">
        <v>0</v>
      </c>
      <c r="AF108" s="225">
        <v>0</v>
      </c>
      <c r="AG108" s="225">
        <v>0</v>
      </c>
      <c r="AH108" s="225">
        <v>0</v>
      </c>
      <c r="AI108" s="225">
        <v>0</v>
      </c>
      <c r="AJ108" s="225">
        <v>0</v>
      </c>
      <c r="AK108" s="225">
        <v>0</v>
      </c>
      <c r="AL108" s="225">
        <v>0</v>
      </c>
      <c r="AM108" s="225">
        <v>0</v>
      </c>
      <c r="AN108" s="225">
        <v>0</v>
      </c>
      <c r="AO108" s="225">
        <v>0</v>
      </c>
      <c r="AP108" s="225">
        <v>0</v>
      </c>
      <c r="AQ108" s="225">
        <v>0</v>
      </c>
      <c r="AR108" s="225">
        <v>0</v>
      </c>
      <c r="AS108" s="225">
        <v>0</v>
      </c>
      <c r="AT108" s="225">
        <v>0</v>
      </c>
      <c r="AU108" s="225">
        <v>0</v>
      </c>
      <c r="AV108" s="225">
        <v>0</v>
      </c>
      <c r="AW108" s="225">
        <v>0</v>
      </c>
      <c r="AX108" s="225">
        <v>0</v>
      </c>
      <c r="AY108" s="225">
        <v>0</v>
      </c>
      <c r="AZ108" s="225">
        <v>0</v>
      </c>
      <c r="BA108" s="225">
        <v>0</v>
      </c>
      <c r="BB108" s="225">
        <v>0</v>
      </c>
      <c r="BC108" s="226" t="s">
        <v>100</v>
      </c>
      <c r="BD108" s="226" t="s">
        <v>100</v>
      </c>
      <c r="BE108" s="226" t="s">
        <v>100</v>
      </c>
      <c r="BF108" s="226" t="s">
        <v>100</v>
      </c>
      <c r="BG108" s="226" t="s">
        <v>100</v>
      </c>
      <c r="BH108" s="43" t="s">
        <v>103</v>
      </c>
      <c r="BI108" s="43" t="s">
        <v>101</v>
      </c>
      <c r="BJ108" s="237" t="s">
        <v>630</v>
      </c>
      <c r="BK108" s="103" t="s">
        <v>715</v>
      </c>
      <c r="BL108" s="103" t="s">
        <v>716</v>
      </c>
      <c r="BM108" s="103" t="s">
        <v>717</v>
      </c>
      <c r="BN108" s="44"/>
      <c r="BO108" s="103" t="s">
        <v>1622</v>
      </c>
      <c r="BP108" s="203" t="s">
        <v>742</v>
      </c>
      <c r="BQ108" s="56" t="s">
        <v>846</v>
      </c>
      <c r="BR108" s="244" t="s">
        <v>101</v>
      </c>
      <c r="BS108" s="103" t="s">
        <v>663</v>
      </c>
      <c r="BT108" s="312">
        <v>0</v>
      </c>
      <c r="BU108" s="312">
        <v>33725.797260273976</v>
      </c>
      <c r="BV108" s="312">
        <v>3258123.6986301369</v>
      </c>
      <c r="BW108" s="44">
        <v>0</v>
      </c>
      <c r="BX108" s="45" t="s">
        <v>100</v>
      </c>
      <c r="BY108" s="435" t="s">
        <v>101</v>
      </c>
      <c r="BZ108" s="103"/>
      <c r="CA108" s="103" t="s">
        <v>101</v>
      </c>
      <c r="CB108" s="103"/>
      <c r="CC108" s="103"/>
      <c r="CD108" s="103"/>
      <c r="CE108" s="103"/>
      <c r="CF108" s="226" t="s">
        <v>100</v>
      </c>
      <c r="CG108" s="226" t="s">
        <v>101</v>
      </c>
      <c r="CH108" s="44" t="s">
        <v>100</v>
      </c>
      <c r="CI108" s="376" t="s">
        <v>1775</v>
      </c>
      <c r="CJ108" s="56" t="s">
        <v>1558</v>
      </c>
      <c r="CK108" s="391" t="s">
        <v>100</v>
      </c>
      <c r="CL108" s="44"/>
      <c r="CM108" s="103"/>
      <c r="CN108" s="103" t="s">
        <v>1623</v>
      </c>
      <c r="CO108" s="7"/>
      <c r="CP108" s="7"/>
    </row>
    <row r="109" spans="1:94" ht="80.25" customHeight="1" x14ac:dyDescent="0.3">
      <c r="A109" s="44" t="s">
        <v>130</v>
      </c>
      <c r="B109" s="243" t="s">
        <v>100</v>
      </c>
      <c r="C109" s="44" t="s">
        <v>841</v>
      </c>
      <c r="D109" s="44"/>
      <c r="E109" s="44" t="s">
        <v>100</v>
      </c>
      <c r="F109" s="44" t="s">
        <v>606</v>
      </c>
      <c r="G109" s="227" t="s">
        <v>116</v>
      </c>
      <c r="H109" s="228" t="s">
        <v>394</v>
      </c>
      <c r="I109" s="227" t="s">
        <v>522</v>
      </c>
      <c r="J109" s="227" t="s">
        <v>292</v>
      </c>
      <c r="K109" s="227" t="s">
        <v>399</v>
      </c>
      <c r="L109" s="227" t="s">
        <v>143</v>
      </c>
      <c r="M109" s="229" t="s">
        <v>398</v>
      </c>
      <c r="N109" s="230" t="s">
        <v>198</v>
      </c>
      <c r="O109" s="231" t="s">
        <v>414</v>
      </c>
      <c r="P109" s="230" t="s">
        <v>132</v>
      </c>
      <c r="Q109" s="103"/>
      <c r="R109" s="44"/>
      <c r="S109" s="174" t="s">
        <v>103</v>
      </c>
      <c r="T109" s="174" t="s">
        <v>103</v>
      </c>
      <c r="U109" s="174" t="s">
        <v>103</v>
      </c>
      <c r="V109" s="174" t="s">
        <v>103</v>
      </c>
      <c r="W109" s="174" t="s">
        <v>103</v>
      </c>
      <c r="X109" s="174" t="s">
        <v>103</v>
      </c>
      <c r="Y109" s="174" t="s">
        <v>103</v>
      </c>
      <c r="Z109" s="174" t="s">
        <v>103</v>
      </c>
      <c r="AA109" s="174" t="s">
        <v>103</v>
      </c>
      <c r="AB109" s="175" t="s">
        <v>231</v>
      </c>
      <c r="AC109" s="174" t="s">
        <v>103</v>
      </c>
      <c r="AD109" s="225">
        <v>0</v>
      </c>
      <c r="AE109" s="174" t="s">
        <v>103</v>
      </c>
      <c r="AF109" s="174" t="s">
        <v>103</v>
      </c>
      <c r="AG109" s="225" t="s">
        <v>100</v>
      </c>
      <c r="AH109" s="225" t="s">
        <v>100</v>
      </c>
      <c r="AI109" s="174" t="s">
        <v>103</v>
      </c>
      <c r="AJ109" s="225" t="s">
        <v>100</v>
      </c>
      <c r="AK109" s="225" t="s">
        <v>100</v>
      </c>
      <c r="AL109" s="225" t="s">
        <v>100</v>
      </c>
      <c r="AM109" s="225" t="s">
        <v>100</v>
      </c>
      <c r="AN109" s="225" t="s">
        <v>100</v>
      </c>
      <c r="AO109" s="225" t="s">
        <v>100</v>
      </c>
      <c r="AP109" s="225" t="s">
        <v>100</v>
      </c>
      <c r="AQ109" s="225" t="s">
        <v>100</v>
      </c>
      <c r="AR109" s="225" t="s">
        <v>100</v>
      </c>
      <c r="AS109" s="225" t="s">
        <v>100</v>
      </c>
      <c r="AT109" s="225" t="s">
        <v>100</v>
      </c>
      <c r="AU109" s="225" t="s">
        <v>100</v>
      </c>
      <c r="AV109" s="225" t="s">
        <v>100</v>
      </c>
      <c r="AW109" s="225" t="s">
        <v>100</v>
      </c>
      <c r="AX109" s="225" t="s">
        <v>100</v>
      </c>
      <c r="AY109" s="225" t="s">
        <v>100</v>
      </c>
      <c r="AZ109" s="225" t="s">
        <v>100</v>
      </c>
      <c r="BA109" s="225" t="s">
        <v>100</v>
      </c>
      <c r="BB109" s="225" t="s">
        <v>100</v>
      </c>
      <c r="BC109" s="226" t="s">
        <v>100</v>
      </c>
      <c r="BD109" s="226" t="s">
        <v>100</v>
      </c>
      <c r="BE109" s="226" t="s">
        <v>100</v>
      </c>
      <c r="BF109" s="226" t="s">
        <v>100</v>
      </c>
      <c r="BG109" s="226" t="s">
        <v>100</v>
      </c>
      <c r="BH109" s="419" t="s">
        <v>100</v>
      </c>
      <c r="BI109" s="226" t="s">
        <v>100</v>
      </c>
      <c r="BJ109" s="237" t="s">
        <v>631</v>
      </c>
      <c r="BK109" s="103" t="s">
        <v>720</v>
      </c>
      <c r="BL109" s="103" t="s">
        <v>721</v>
      </c>
      <c r="BM109" s="103" t="s">
        <v>703</v>
      </c>
      <c r="BN109" s="44" t="s">
        <v>843</v>
      </c>
      <c r="BO109" s="103" t="s">
        <v>1625</v>
      </c>
      <c r="BP109" s="203" t="s">
        <v>742</v>
      </c>
      <c r="BQ109" s="238" t="s">
        <v>848</v>
      </c>
      <c r="BR109" s="203" t="s">
        <v>849</v>
      </c>
      <c r="BS109" s="103" t="s">
        <v>106</v>
      </c>
      <c r="BT109" s="312">
        <v>0</v>
      </c>
      <c r="BU109" s="312">
        <v>0</v>
      </c>
      <c r="BV109" s="312">
        <v>0</v>
      </c>
      <c r="BW109" s="44">
        <v>0</v>
      </c>
      <c r="BX109" s="45" t="s">
        <v>101</v>
      </c>
      <c r="BY109" s="44" t="s">
        <v>1731</v>
      </c>
      <c r="BZ109" s="103"/>
      <c r="CA109" s="71" t="s">
        <v>1388</v>
      </c>
      <c r="CB109" s="42" t="s">
        <v>1389</v>
      </c>
      <c r="CC109" s="42" t="s">
        <v>1390</v>
      </c>
      <c r="CD109" s="41" t="s">
        <v>1391</v>
      </c>
      <c r="CE109" s="103"/>
      <c r="CF109" s="226" t="s">
        <v>101</v>
      </c>
      <c r="CG109" s="226" t="s">
        <v>100</v>
      </c>
      <c r="CH109" s="44" t="s">
        <v>100</v>
      </c>
      <c r="CI109" s="376" t="s">
        <v>1627</v>
      </c>
      <c r="CJ109" s="103"/>
      <c r="CK109" s="409" t="s">
        <v>1626</v>
      </c>
      <c r="CL109" s="44"/>
      <c r="CM109" s="103"/>
      <c r="CN109" s="103"/>
      <c r="CO109" s="7"/>
      <c r="CP109" s="7"/>
    </row>
    <row r="110" spans="1:94" ht="83.25" customHeight="1" x14ac:dyDescent="0.3">
      <c r="A110" s="44" t="s">
        <v>130</v>
      </c>
      <c r="B110" s="243" t="s">
        <v>100</v>
      </c>
      <c r="C110" s="44" t="s">
        <v>989</v>
      </c>
      <c r="D110" s="44"/>
      <c r="E110" s="44" t="s">
        <v>100</v>
      </c>
      <c r="F110" s="44" t="s">
        <v>606</v>
      </c>
      <c r="G110" s="227" t="s">
        <v>523</v>
      </c>
      <c r="H110" s="228" t="s">
        <v>394</v>
      </c>
      <c r="I110" s="227" t="s">
        <v>524</v>
      </c>
      <c r="J110" s="227" t="s">
        <v>142</v>
      </c>
      <c r="K110" s="227" t="s">
        <v>434</v>
      </c>
      <c r="L110" s="227" t="s">
        <v>143</v>
      </c>
      <c r="M110" s="229" t="s">
        <v>398</v>
      </c>
      <c r="N110" s="230" t="s">
        <v>140</v>
      </c>
      <c r="O110" s="231" t="s">
        <v>433</v>
      </c>
      <c r="P110" s="230" t="s">
        <v>141</v>
      </c>
      <c r="Q110" s="103"/>
      <c r="R110" s="44"/>
      <c r="S110" s="225">
        <v>0</v>
      </c>
      <c r="T110" s="225">
        <v>0</v>
      </c>
      <c r="U110" s="225">
        <v>0</v>
      </c>
      <c r="V110" s="225">
        <v>0</v>
      </c>
      <c r="W110" s="225">
        <v>0</v>
      </c>
      <c r="X110" s="225">
        <v>0</v>
      </c>
      <c r="Y110" s="225">
        <v>0</v>
      </c>
      <c r="Z110" s="225">
        <v>0</v>
      </c>
      <c r="AA110" s="225">
        <v>0</v>
      </c>
      <c r="AB110" s="225">
        <v>0</v>
      </c>
      <c r="AC110" s="225">
        <v>0</v>
      </c>
      <c r="AD110" s="225">
        <v>0</v>
      </c>
      <c r="AE110" s="225">
        <v>0</v>
      </c>
      <c r="AF110" s="225">
        <v>0</v>
      </c>
      <c r="AG110" s="225">
        <v>0</v>
      </c>
      <c r="AH110" s="225">
        <v>0</v>
      </c>
      <c r="AI110" s="225">
        <v>0</v>
      </c>
      <c r="AJ110" s="225">
        <v>0</v>
      </c>
      <c r="AK110" s="225">
        <v>0</v>
      </c>
      <c r="AL110" s="225">
        <v>0</v>
      </c>
      <c r="AM110" s="225">
        <v>0</v>
      </c>
      <c r="AN110" s="174" t="s">
        <v>100</v>
      </c>
      <c r="AO110" s="174" t="s">
        <v>100</v>
      </c>
      <c r="AP110" s="174" t="s">
        <v>100</v>
      </c>
      <c r="AQ110" s="174" t="s">
        <v>100</v>
      </c>
      <c r="AR110" s="174" t="s">
        <v>100</v>
      </c>
      <c r="AS110" s="174" t="s">
        <v>100</v>
      </c>
      <c r="AT110" s="174" t="s">
        <v>100</v>
      </c>
      <c r="AU110" s="174" t="s">
        <v>100</v>
      </c>
      <c r="AV110" s="174" t="s">
        <v>100</v>
      </c>
      <c r="AW110" s="174" t="s">
        <v>100</v>
      </c>
      <c r="AX110" s="174" t="s">
        <v>100</v>
      </c>
      <c r="AY110" s="174" t="s">
        <v>100</v>
      </c>
      <c r="AZ110" s="174" t="s">
        <v>100</v>
      </c>
      <c r="BA110" s="174" t="s">
        <v>100</v>
      </c>
      <c r="BB110" s="174" t="s">
        <v>100</v>
      </c>
      <c r="BC110" s="226" t="s">
        <v>100</v>
      </c>
      <c r="BD110" s="43" t="s">
        <v>100</v>
      </c>
      <c r="BE110" s="43" t="s">
        <v>100</v>
      </c>
      <c r="BF110" s="43" t="s">
        <v>100</v>
      </c>
      <c r="BG110" s="43" t="s">
        <v>100</v>
      </c>
      <c r="BH110" s="43" t="s">
        <v>103</v>
      </c>
      <c r="BI110" s="43" t="s">
        <v>101</v>
      </c>
      <c r="BJ110" s="245" t="s">
        <v>121</v>
      </c>
      <c r="BK110" s="44"/>
      <c r="BL110" s="44"/>
      <c r="BM110" s="44"/>
      <c r="BN110" s="44"/>
      <c r="BO110" s="44"/>
      <c r="BP110" s="245">
        <v>0</v>
      </c>
      <c r="BQ110" s="56" t="s">
        <v>988</v>
      </c>
      <c r="BR110" s="245">
        <v>2</v>
      </c>
      <c r="BS110" s="103" t="s">
        <v>639</v>
      </c>
      <c r="BT110" s="312">
        <v>0</v>
      </c>
      <c r="BU110" s="312">
        <v>14796755.835616438</v>
      </c>
      <c r="BV110" s="312">
        <v>0</v>
      </c>
      <c r="BW110" s="44">
        <v>0</v>
      </c>
      <c r="BX110" s="45" t="s">
        <v>100</v>
      </c>
      <c r="BY110" s="435" t="s">
        <v>101</v>
      </c>
      <c r="BZ110" s="103"/>
      <c r="CA110" s="103"/>
      <c r="CB110" s="103"/>
      <c r="CC110" s="103"/>
      <c r="CD110" s="103"/>
      <c r="CE110" s="103"/>
      <c r="CF110" s="226" t="s">
        <v>100</v>
      </c>
      <c r="CG110" s="226" t="s">
        <v>101</v>
      </c>
      <c r="CH110" s="44" t="s">
        <v>100</v>
      </c>
      <c r="CI110" s="376" t="s">
        <v>1628</v>
      </c>
      <c r="CJ110" s="391" t="s">
        <v>1560</v>
      </c>
      <c r="CK110" s="391" t="s">
        <v>100</v>
      </c>
      <c r="CL110" s="44"/>
      <c r="CM110" s="103"/>
      <c r="CN110" s="103" t="s">
        <v>1629</v>
      </c>
      <c r="CO110" s="7"/>
      <c r="CP110" s="7"/>
    </row>
    <row r="111" spans="1:94" ht="60.75" hidden="1" customHeight="1" x14ac:dyDescent="0.3">
      <c r="A111" s="51" t="s">
        <v>784</v>
      </c>
      <c r="B111" s="243" t="s">
        <v>100</v>
      </c>
      <c r="C111" s="44" t="s">
        <v>864</v>
      </c>
      <c r="D111" s="44"/>
      <c r="E111" s="44" t="s">
        <v>1308</v>
      </c>
      <c r="F111" s="44" t="s">
        <v>606</v>
      </c>
      <c r="G111" s="227" t="s">
        <v>525</v>
      </c>
      <c r="H111" s="228" t="s">
        <v>394</v>
      </c>
      <c r="I111" s="227" t="s">
        <v>526</v>
      </c>
      <c r="J111" s="227" t="s">
        <v>111</v>
      </c>
      <c r="K111" s="227" t="s">
        <v>402</v>
      </c>
      <c r="L111" s="227" t="s">
        <v>136</v>
      </c>
      <c r="M111" s="229" t="s">
        <v>398</v>
      </c>
      <c r="N111" s="230" t="s">
        <v>527</v>
      </c>
      <c r="O111" s="231" t="s">
        <v>495</v>
      </c>
      <c r="P111" s="230" t="s">
        <v>337</v>
      </c>
      <c r="Q111" s="103"/>
      <c r="R111" s="44"/>
      <c r="S111" s="225">
        <v>0</v>
      </c>
      <c r="T111" s="225">
        <v>0</v>
      </c>
      <c r="U111" s="225">
        <v>0</v>
      </c>
      <c r="V111" s="225">
        <v>0</v>
      </c>
      <c r="W111" s="225">
        <v>0</v>
      </c>
      <c r="X111" s="225">
        <v>0</v>
      </c>
      <c r="Y111" s="225">
        <v>0</v>
      </c>
      <c r="Z111" s="225">
        <v>0</v>
      </c>
      <c r="AA111" s="225">
        <v>0</v>
      </c>
      <c r="AB111" s="225" t="s">
        <v>231</v>
      </c>
      <c r="AC111" s="225" t="s">
        <v>231</v>
      </c>
      <c r="AD111" s="225" t="s">
        <v>231</v>
      </c>
      <c r="AE111" s="225" t="s">
        <v>231</v>
      </c>
      <c r="AF111" s="225" t="s">
        <v>231</v>
      </c>
      <c r="AG111" s="174" t="s">
        <v>103</v>
      </c>
      <c r="AH111" s="225" t="s">
        <v>231</v>
      </c>
      <c r="AI111" s="225" t="s">
        <v>231</v>
      </c>
      <c r="AJ111" s="225" t="s">
        <v>231</v>
      </c>
      <c r="AK111" s="225" t="s">
        <v>231</v>
      </c>
      <c r="AL111" s="225" t="s">
        <v>231</v>
      </c>
      <c r="AM111" s="225" t="s">
        <v>231</v>
      </c>
      <c r="AN111" s="225" t="s">
        <v>231</v>
      </c>
      <c r="AO111" s="225" t="s">
        <v>231</v>
      </c>
      <c r="AP111" s="225" t="s">
        <v>231</v>
      </c>
      <c r="AQ111" s="225" t="s">
        <v>231</v>
      </c>
      <c r="AR111" s="225" t="s">
        <v>231</v>
      </c>
      <c r="AS111" s="225" t="s">
        <v>231</v>
      </c>
      <c r="AT111" s="225" t="s">
        <v>231</v>
      </c>
      <c r="AU111" s="225" t="s">
        <v>231</v>
      </c>
      <c r="AV111" s="225" t="s">
        <v>231</v>
      </c>
      <c r="AW111" s="225" t="s">
        <v>231</v>
      </c>
      <c r="AX111" s="225" t="s">
        <v>231</v>
      </c>
      <c r="AY111" s="225" t="s">
        <v>231</v>
      </c>
      <c r="AZ111" s="225" t="s">
        <v>231</v>
      </c>
      <c r="BA111" s="225" t="s">
        <v>231</v>
      </c>
      <c r="BB111" s="225" t="s">
        <v>231</v>
      </c>
      <c r="BC111" s="226" t="s">
        <v>100</v>
      </c>
      <c r="BD111" s="43" t="s">
        <v>100</v>
      </c>
      <c r="BE111" s="43" t="s">
        <v>100</v>
      </c>
      <c r="BF111" s="43" t="s">
        <v>100</v>
      </c>
      <c r="BG111" s="43" t="s">
        <v>101</v>
      </c>
      <c r="BH111" s="43" t="s">
        <v>101</v>
      </c>
      <c r="BI111" s="43" t="s">
        <v>101</v>
      </c>
      <c r="BJ111" s="43" t="s">
        <v>101</v>
      </c>
      <c r="BK111" s="44"/>
      <c r="BL111" s="44"/>
      <c r="BM111" s="44"/>
      <c r="BN111" s="44"/>
      <c r="BO111" s="44"/>
      <c r="BP111" s="245">
        <v>4</v>
      </c>
      <c r="BQ111" s="203" t="s">
        <v>877</v>
      </c>
      <c r="BR111" s="245" t="s">
        <v>100</v>
      </c>
      <c r="BS111" s="103" t="s">
        <v>660</v>
      </c>
      <c r="BT111" s="312">
        <v>0</v>
      </c>
      <c r="BU111" s="312">
        <v>0</v>
      </c>
      <c r="BV111" s="312">
        <v>0</v>
      </c>
      <c r="BW111" s="44">
        <v>0</v>
      </c>
      <c r="BX111" s="45" t="s">
        <v>101</v>
      </c>
      <c r="BY111" s="44"/>
      <c r="BZ111" s="103"/>
      <c r="CA111" s="103"/>
      <c r="CB111" s="103"/>
      <c r="CC111" s="103"/>
      <c r="CD111" s="103"/>
      <c r="CE111" s="103"/>
      <c r="CF111" s="226" t="s">
        <v>101</v>
      </c>
      <c r="CG111" s="226" t="s">
        <v>101</v>
      </c>
      <c r="CH111" s="44"/>
      <c r="CI111" s="376" t="s">
        <v>1630</v>
      </c>
      <c r="CJ111" s="103"/>
      <c r="CK111" s="391" t="s">
        <v>100</v>
      </c>
      <c r="CL111" s="44"/>
      <c r="CM111" s="103"/>
      <c r="CN111" s="103" t="s">
        <v>740</v>
      </c>
      <c r="CO111" s="7"/>
      <c r="CP111" s="7"/>
    </row>
    <row r="112" spans="1:94" ht="58.5" hidden="1" customHeight="1" x14ac:dyDescent="0.3">
      <c r="A112" s="51" t="s">
        <v>784</v>
      </c>
      <c r="B112" s="243" t="s">
        <v>100</v>
      </c>
      <c r="C112" s="44" t="s">
        <v>864</v>
      </c>
      <c r="D112" s="44"/>
      <c r="E112" s="44" t="s">
        <v>1650</v>
      </c>
      <c r="F112" s="44" t="s">
        <v>606</v>
      </c>
      <c r="G112" s="227" t="s">
        <v>525</v>
      </c>
      <c r="H112" s="228" t="s">
        <v>394</v>
      </c>
      <c r="I112" s="227" t="s">
        <v>526</v>
      </c>
      <c r="J112" s="227" t="s">
        <v>111</v>
      </c>
      <c r="K112" s="227" t="s">
        <v>402</v>
      </c>
      <c r="L112" s="227" t="s">
        <v>136</v>
      </c>
      <c r="M112" s="229" t="s">
        <v>398</v>
      </c>
      <c r="N112" s="230" t="s">
        <v>528</v>
      </c>
      <c r="O112" s="231" t="s">
        <v>529</v>
      </c>
      <c r="P112" s="230" t="s">
        <v>337</v>
      </c>
      <c r="Q112" s="56" t="s">
        <v>878</v>
      </c>
      <c r="R112" s="44"/>
      <c r="S112" s="225">
        <v>0</v>
      </c>
      <c r="T112" s="225">
        <v>0</v>
      </c>
      <c r="U112" s="225">
        <v>0</v>
      </c>
      <c r="V112" s="225">
        <v>0</v>
      </c>
      <c r="W112" s="225">
        <v>0</v>
      </c>
      <c r="X112" s="225">
        <v>0</v>
      </c>
      <c r="Y112" s="225">
        <v>0</v>
      </c>
      <c r="Z112" s="225">
        <v>0</v>
      </c>
      <c r="AA112" s="225">
        <v>0</v>
      </c>
      <c r="AB112" s="225" t="s">
        <v>231</v>
      </c>
      <c r="AC112" s="225" t="s">
        <v>231</v>
      </c>
      <c r="AD112" s="225" t="s">
        <v>231</v>
      </c>
      <c r="AE112" s="225" t="s">
        <v>231</v>
      </c>
      <c r="AF112" s="225" t="s">
        <v>231</v>
      </c>
      <c r="AG112" s="174" t="s">
        <v>103</v>
      </c>
      <c r="AH112" s="225" t="s">
        <v>231</v>
      </c>
      <c r="AI112" s="225" t="s">
        <v>231</v>
      </c>
      <c r="AJ112" s="225" t="s">
        <v>231</v>
      </c>
      <c r="AK112" s="225" t="s">
        <v>231</v>
      </c>
      <c r="AL112" s="225" t="s">
        <v>231</v>
      </c>
      <c r="AM112" s="225" t="s">
        <v>231</v>
      </c>
      <c r="AN112" s="225" t="s">
        <v>231</v>
      </c>
      <c r="AO112" s="225" t="s">
        <v>231</v>
      </c>
      <c r="AP112" s="225" t="s">
        <v>231</v>
      </c>
      <c r="AQ112" s="225" t="s">
        <v>231</v>
      </c>
      <c r="AR112" s="225" t="s">
        <v>231</v>
      </c>
      <c r="AS112" s="225" t="s">
        <v>231</v>
      </c>
      <c r="AT112" s="225" t="s">
        <v>231</v>
      </c>
      <c r="AU112" s="225" t="s">
        <v>231</v>
      </c>
      <c r="AV112" s="225" t="s">
        <v>231</v>
      </c>
      <c r="AW112" s="225" t="s">
        <v>231</v>
      </c>
      <c r="AX112" s="225" t="s">
        <v>231</v>
      </c>
      <c r="AY112" s="225" t="s">
        <v>231</v>
      </c>
      <c r="AZ112" s="225" t="s">
        <v>231</v>
      </c>
      <c r="BA112" s="225" t="s">
        <v>231</v>
      </c>
      <c r="BB112" s="225" t="s">
        <v>231</v>
      </c>
      <c r="BC112" s="226" t="s">
        <v>100</v>
      </c>
      <c r="BD112" s="43" t="s">
        <v>100</v>
      </c>
      <c r="BE112" s="43" t="s">
        <v>100</v>
      </c>
      <c r="BF112" s="43" t="s">
        <v>100</v>
      </c>
      <c r="BG112" s="43" t="s">
        <v>101</v>
      </c>
      <c r="BH112" s="43" t="s">
        <v>101</v>
      </c>
      <c r="BI112" s="43" t="s">
        <v>101</v>
      </c>
      <c r="BJ112" s="43" t="s">
        <v>101</v>
      </c>
      <c r="BK112" s="44"/>
      <c r="BL112" s="44"/>
      <c r="BM112" s="44"/>
      <c r="BN112" s="44"/>
      <c r="BO112" s="44"/>
      <c r="BP112" s="245">
        <v>4</v>
      </c>
      <c r="BQ112" s="203" t="s">
        <v>877</v>
      </c>
      <c r="BR112" s="245" t="s">
        <v>100</v>
      </c>
      <c r="BS112" s="103" t="s">
        <v>660</v>
      </c>
      <c r="BT112" s="312">
        <v>0</v>
      </c>
      <c r="BU112" s="312">
        <v>0</v>
      </c>
      <c r="BV112" s="312">
        <v>0</v>
      </c>
      <c r="BW112" s="44">
        <v>0</v>
      </c>
      <c r="BX112" s="45" t="s">
        <v>101</v>
      </c>
      <c r="BY112" s="44"/>
      <c r="BZ112" s="103"/>
      <c r="CA112" s="103"/>
      <c r="CB112" s="103"/>
      <c r="CC112" s="103"/>
      <c r="CD112" s="103"/>
      <c r="CE112" s="103"/>
      <c r="CF112" s="226" t="s">
        <v>101</v>
      </c>
      <c r="CG112" s="226" t="s">
        <v>101</v>
      </c>
      <c r="CH112" s="44"/>
      <c r="CI112" s="415" t="s">
        <v>1630</v>
      </c>
      <c r="CJ112" s="103"/>
      <c r="CK112" s="391" t="s">
        <v>100</v>
      </c>
      <c r="CL112" s="44"/>
      <c r="CM112" s="103"/>
      <c r="CN112" s="103" t="s">
        <v>1701</v>
      </c>
      <c r="CO112" s="7"/>
      <c r="CP112" s="7"/>
    </row>
    <row r="113" spans="1:95" ht="49.95" customHeight="1" x14ac:dyDescent="0.3">
      <c r="A113" s="44" t="s">
        <v>130</v>
      </c>
      <c r="B113" s="243" t="s">
        <v>100</v>
      </c>
      <c r="C113" s="44" t="s">
        <v>881</v>
      </c>
      <c r="D113" s="44"/>
      <c r="E113" s="44" t="s">
        <v>100</v>
      </c>
      <c r="F113" s="44" t="s">
        <v>606</v>
      </c>
      <c r="G113" s="227" t="s">
        <v>96</v>
      </c>
      <c r="H113" s="228" t="s">
        <v>394</v>
      </c>
      <c r="I113" s="227" t="s">
        <v>170</v>
      </c>
      <c r="J113" s="227" t="s">
        <v>169</v>
      </c>
      <c r="K113" s="227" t="s">
        <v>530</v>
      </c>
      <c r="L113" s="227" t="s">
        <v>143</v>
      </c>
      <c r="M113" s="229" t="s">
        <v>398</v>
      </c>
      <c r="N113" s="230" t="s">
        <v>140</v>
      </c>
      <c r="O113" s="231" t="s">
        <v>433</v>
      </c>
      <c r="P113" s="230" t="s">
        <v>141</v>
      </c>
      <c r="Q113" s="56" t="s">
        <v>819</v>
      </c>
      <c r="R113" s="44"/>
      <c r="S113" s="225">
        <v>0</v>
      </c>
      <c r="T113" s="225">
        <v>0</v>
      </c>
      <c r="U113" s="225">
        <v>0</v>
      </c>
      <c r="V113" s="225">
        <v>0</v>
      </c>
      <c r="W113" s="225">
        <v>0</v>
      </c>
      <c r="X113" s="225">
        <v>0</v>
      </c>
      <c r="Y113" s="225">
        <v>0</v>
      </c>
      <c r="Z113" s="225">
        <v>0</v>
      </c>
      <c r="AA113" s="225">
        <v>0</v>
      </c>
      <c r="AB113" s="225">
        <v>0</v>
      </c>
      <c r="AC113" s="225">
        <v>0</v>
      </c>
      <c r="AD113" s="225">
        <v>0</v>
      </c>
      <c r="AE113" s="225">
        <v>0</v>
      </c>
      <c r="AF113" s="225">
        <v>0</v>
      </c>
      <c r="AG113" s="225">
        <v>0</v>
      </c>
      <c r="AH113" s="225">
        <v>0</v>
      </c>
      <c r="AI113" s="225">
        <v>0</v>
      </c>
      <c r="AJ113" s="225">
        <v>0</v>
      </c>
      <c r="AK113" s="225">
        <v>0</v>
      </c>
      <c r="AL113" s="225">
        <v>0</v>
      </c>
      <c r="AM113" s="225">
        <v>0</v>
      </c>
      <c r="AN113" s="225">
        <v>0</v>
      </c>
      <c r="AO113" s="225">
        <v>0</v>
      </c>
      <c r="AP113" s="225">
        <v>0</v>
      </c>
      <c r="AQ113" s="225">
        <v>0</v>
      </c>
      <c r="AR113" s="225">
        <v>0</v>
      </c>
      <c r="AS113" s="225">
        <v>0</v>
      </c>
      <c r="AT113" s="225">
        <v>0</v>
      </c>
      <c r="AU113" s="225">
        <v>0</v>
      </c>
      <c r="AV113" s="225">
        <v>0</v>
      </c>
      <c r="AW113" s="225">
        <v>0</v>
      </c>
      <c r="AX113" s="225">
        <v>0</v>
      </c>
      <c r="AY113" s="225">
        <v>0</v>
      </c>
      <c r="AZ113" s="225">
        <v>0</v>
      </c>
      <c r="BA113" s="225">
        <v>0</v>
      </c>
      <c r="BB113" s="225">
        <v>0</v>
      </c>
      <c r="BC113" s="226" t="s">
        <v>100</v>
      </c>
      <c r="BD113" s="43" t="s">
        <v>101</v>
      </c>
      <c r="BE113" s="43" t="s">
        <v>101</v>
      </c>
      <c r="BF113" s="43" t="s">
        <v>101</v>
      </c>
      <c r="BG113" s="43" t="s">
        <v>101</v>
      </c>
      <c r="BH113" s="43" t="s">
        <v>101</v>
      </c>
      <c r="BI113" s="43" t="s">
        <v>101</v>
      </c>
      <c r="BJ113" s="245" t="s">
        <v>121</v>
      </c>
      <c r="BK113" s="44">
        <v>1</v>
      </c>
      <c r="BL113" s="44">
        <v>7200000</v>
      </c>
      <c r="BM113" s="44" t="s">
        <v>674</v>
      </c>
      <c r="BN113" s="44"/>
      <c r="BO113" s="44"/>
      <c r="BP113" s="242">
        <v>0</v>
      </c>
      <c r="BQ113" s="56" t="s">
        <v>820</v>
      </c>
      <c r="BR113" s="242">
        <v>0</v>
      </c>
      <c r="BS113" s="103" t="s">
        <v>290</v>
      </c>
      <c r="BT113" s="312">
        <v>0</v>
      </c>
      <c r="BU113" s="312">
        <v>0</v>
      </c>
      <c r="BV113" s="312">
        <v>0</v>
      </c>
      <c r="BW113" s="44">
        <v>0</v>
      </c>
      <c r="BX113" s="45" t="s">
        <v>101</v>
      </c>
      <c r="BY113" s="435" t="s">
        <v>101</v>
      </c>
      <c r="BZ113" s="103"/>
      <c r="CA113" s="103"/>
      <c r="CB113" s="103"/>
      <c r="CC113" s="103"/>
      <c r="CD113" s="103"/>
      <c r="CE113" s="103"/>
      <c r="CF113" s="226" t="s">
        <v>101</v>
      </c>
      <c r="CG113" s="226" t="s">
        <v>100</v>
      </c>
      <c r="CH113" s="44" t="s">
        <v>100</v>
      </c>
      <c r="CI113" s="376" t="s">
        <v>1570</v>
      </c>
      <c r="CJ113" s="103"/>
      <c r="CK113" s="391" t="s">
        <v>100</v>
      </c>
      <c r="CL113" s="44"/>
      <c r="CM113" s="103"/>
      <c r="CN113" s="103"/>
      <c r="CO113" s="7"/>
      <c r="CP113" s="7"/>
    </row>
    <row r="114" spans="1:95" ht="49.95" customHeight="1" x14ac:dyDescent="0.3">
      <c r="A114" s="250" t="s">
        <v>130</v>
      </c>
      <c r="B114" s="243" t="s">
        <v>100</v>
      </c>
      <c r="C114" s="44" t="s">
        <v>1119</v>
      </c>
      <c r="D114" s="44"/>
      <c r="E114" s="44" t="s">
        <v>100</v>
      </c>
      <c r="F114" s="44" t="s">
        <v>606</v>
      </c>
      <c r="G114" s="227" t="s">
        <v>96</v>
      </c>
      <c r="H114" s="228" t="s">
        <v>394</v>
      </c>
      <c r="I114" s="227" t="s">
        <v>171</v>
      </c>
      <c r="J114" s="227" t="s">
        <v>97</v>
      </c>
      <c r="K114" s="227" t="s">
        <v>531</v>
      </c>
      <c r="L114" s="227" t="s">
        <v>143</v>
      </c>
      <c r="M114" s="229" t="s">
        <v>398</v>
      </c>
      <c r="N114" s="230" t="s">
        <v>140</v>
      </c>
      <c r="O114" s="231" t="s">
        <v>433</v>
      </c>
      <c r="P114" s="230" t="s">
        <v>141</v>
      </c>
      <c r="Q114" s="103" t="s">
        <v>759</v>
      </c>
      <c r="R114" s="44"/>
      <c r="S114" s="225">
        <v>0</v>
      </c>
      <c r="T114" s="225">
        <v>0</v>
      </c>
      <c r="U114" s="225">
        <v>0</v>
      </c>
      <c r="V114" s="225">
        <v>0</v>
      </c>
      <c r="W114" s="225">
        <v>0</v>
      </c>
      <c r="X114" s="225">
        <v>0</v>
      </c>
      <c r="Y114" s="225">
        <v>0</v>
      </c>
      <c r="Z114" s="225">
        <v>0</v>
      </c>
      <c r="AA114" s="225">
        <v>0</v>
      </c>
      <c r="AB114" s="174" t="s">
        <v>103</v>
      </c>
      <c r="AC114" s="174" t="s">
        <v>100</v>
      </c>
      <c r="AD114" s="174" t="s">
        <v>100</v>
      </c>
      <c r="AE114" s="174" t="s">
        <v>100</v>
      </c>
      <c r="AF114" s="174" t="s">
        <v>100</v>
      </c>
      <c r="AG114" s="174" t="s">
        <v>100</v>
      </c>
      <c r="AH114" s="174" t="s">
        <v>100</v>
      </c>
      <c r="AI114" s="174" t="s">
        <v>100</v>
      </c>
      <c r="AJ114" s="174" t="s">
        <v>100</v>
      </c>
      <c r="AK114" s="174" t="s">
        <v>100</v>
      </c>
      <c r="AL114" s="174" t="s">
        <v>100</v>
      </c>
      <c r="AM114" s="174" t="s">
        <v>100</v>
      </c>
      <c r="AN114" s="174" t="s">
        <v>100</v>
      </c>
      <c r="AO114" s="174" t="s">
        <v>100</v>
      </c>
      <c r="AP114" s="174" t="s">
        <v>100</v>
      </c>
      <c r="AQ114" s="174" t="s">
        <v>100</v>
      </c>
      <c r="AR114" s="174" t="s">
        <v>100</v>
      </c>
      <c r="AS114" s="174" t="s">
        <v>100</v>
      </c>
      <c r="AT114" s="174" t="s">
        <v>100</v>
      </c>
      <c r="AU114" s="174" t="s">
        <v>100</v>
      </c>
      <c r="AV114" s="174" t="s">
        <v>100</v>
      </c>
      <c r="AW114" s="174" t="s">
        <v>100</v>
      </c>
      <c r="AX114" s="174" t="s">
        <v>100</v>
      </c>
      <c r="AY114" s="174" t="s">
        <v>100</v>
      </c>
      <c r="AZ114" s="174" t="s">
        <v>100</v>
      </c>
      <c r="BA114" s="174" t="s">
        <v>100</v>
      </c>
      <c r="BB114" s="174" t="s">
        <v>100</v>
      </c>
      <c r="BC114" s="226" t="s">
        <v>100</v>
      </c>
      <c r="BD114" s="43" t="s">
        <v>100</v>
      </c>
      <c r="BE114" s="43" t="s">
        <v>100</v>
      </c>
      <c r="BF114" s="43" t="s">
        <v>100</v>
      </c>
      <c r="BG114" s="43" t="s">
        <v>100</v>
      </c>
      <c r="BH114" s="43" t="s">
        <v>100</v>
      </c>
      <c r="BI114" s="43" t="s">
        <v>100</v>
      </c>
      <c r="BJ114" s="245" t="s">
        <v>121</v>
      </c>
      <c r="BK114" s="44"/>
      <c r="BL114" s="44"/>
      <c r="BM114" s="44"/>
      <c r="BN114" s="44"/>
      <c r="BO114" s="44"/>
      <c r="BP114" s="245">
        <v>0</v>
      </c>
      <c r="BQ114" s="49" t="s">
        <v>1129</v>
      </c>
      <c r="BR114" s="245">
        <v>2</v>
      </c>
      <c r="BS114" s="103" t="s">
        <v>290</v>
      </c>
      <c r="BT114" s="312">
        <v>0</v>
      </c>
      <c r="BU114" s="312">
        <v>0</v>
      </c>
      <c r="BV114" s="312">
        <v>0</v>
      </c>
      <c r="BW114" s="44">
        <v>0</v>
      </c>
      <c r="BX114" s="45" t="s">
        <v>101</v>
      </c>
      <c r="BY114" s="44" t="s">
        <v>1737</v>
      </c>
      <c r="BZ114" s="103"/>
      <c r="CA114" s="55" t="s">
        <v>1685</v>
      </c>
      <c r="CB114" s="103" t="s">
        <v>1686</v>
      </c>
      <c r="CC114" s="103" t="s">
        <v>1687</v>
      </c>
      <c r="CD114" s="103" t="s">
        <v>1688</v>
      </c>
      <c r="CE114" s="103" t="s">
        <v>1689</v>
      </c>
      <c r="CF114" s="226" t="s">
        <v>101</v>
      </c>
      <c r="CG114" s="226" t="s">
        <v>101</v>
      </c>
      <c r="CH114" s="44" t="s">
        <v>100</v>
      </c>
      <c r="CI114" s="376" t="s">
        <v>1631</v>
      </c>
      <c r="CJ114" s="103"/>
      <c r="CK114" s="391" t="s">
        <v>100</v>
      </c>
      <c r="CL114" s="44"/>
      <c r="CM114" s="103"/>
      <c r="CN114" s="103"/>
      <c r="CO114" s="7"/>
      <c r="CP114" s="7"/>
    </row>
    <row r="115" spans="1:95" ht="115.2" hidden="1" customHeight="1" x14ac:dyDescent="0.3">
      <c r="A115" s="44" t="s">
        <v>130</v>
      </c>
      <c r="B115" s="295" t="s">
        <v>101</v>
      </c>
      <c r="C115" s="44"/>
      <c r="D115" s="44"/>
      <c r="E115" s="44" t="s">
        <v>100</v>
      </c>
      <c r="F115" s="44" t="s">
        <v>606</v>
      </c>
      <c r="G115" s="227" t="s">
        <v>301</v>
      </c>
      <c r="H115" s="228" t="s">
        <v>394</v>
      </c>
      <c r="I115" s="227" t="s">
        <v>532</v>
      </c>
      <c r="J115" s="227" t="s">
        <v>292</v>
      </c>
      <c r="K115" s="227" t="s">
        <v>399</v>
      </c>
      <c r="L115" s="227" t="s">
        <v>143</v>
      </c>
      <c r="M115" s="229" t="s">
        <v>398</v>
      </c>
      <c r="N115" s="230" t="s">
        <v>180</v>
      </c>
      <c r="O115" s="231" t="s">
        <v>424</v>
      </c>
      <c r="P115" s="230" t="s">
        <v>128</v>
      </c>
      <c r="Q115" s="103"/>
      <c r="R115" s="44"/>
      <c r="S115" s="225" t="s">
        <v>100</v>
      </c>
      <c r="T115" s="225" t="s">
        <v>100</v>
      </c>
      <c r="U115" s="225" t="s">
        <v>100</v>
      </c>
      <c r="V115" s="225" t="s">
        <v>100</v>
      </c>
      <c r="W115" s="225" t="s">
        <v>100</v>
      </c>
      <c r="X115" s="174" t="s">
        <v>103</v>
      </c>
      <c r="Y115" s="225">
        <v>0</v>
      </c>
      <c r="Z115" s="225" t="s">
        <v>100</v>
      </c>
      <c r="AA115" s="225" t="s">
        <v>100</v>
      </c>
      <c r="AB115" s="225" t="s">
        <v>100</v>
      </c>
      <c r="AC115" s="225" t="s">
        <v>100</v>
      </c>
      <c r="AD115" s="225" t="s">
        <v>100</v>
      </c>
      <c r="AE115" s="174" t="s">
        <v>103</v>
      </c>
      <c r="AF115" s="225" t="s">
        <v>100</v>
      </c>
      <c r="AG115" s="225" t="s">
        <v>100</v>
      </c>
      <c r="AH115" s="225" t="s">
        <v>100</v>
      </c>
      <c r="AI115" s="225" t="s">
        <v>100</v>
      </c>
      <c r="AJ115" s="225" t="s">
        <v>100</v>
      </c>
      <c r="AK115" s="225" t="s">
        <v>100</v>
      </c>
      <c r="AL115" s="225" t="s">
        <v>100</v>
      </c>
      <c r="AM115" s="225" t="s">
        <v>100</v>
      </c>
      <c r="AN115" s="225" t="s">
        <v>100</v>
      </c>
      <c r="AO115" s="225" t="s">
        <v>100</v>
      </c>
      <c r="AP115" s="225" t="s">
        <v>100</v>
      </c>
      <c r="AQ115" s="225" t="s">
        <v>100</v>
      </c>
      <c r="AR115" s="225" t="s">
        <v>100</v>
      </c>
      <c r="AS115" s="225" t="s">
        <v>100</v>
      </c>
      <c r="AT115" s="225" t="s">
        <v>100</v>
      </c>
      <c r="AU115" s="225" t="s">
        <v>100</v>
      </c>
      <c r="AV115" s="225" t="s">
        <v>100</v>
      </c>
      <c r="AW115" s="225" t="s">
        <v>100</v>
      </c>
      <c r="AX115" s="225" t="s">
        <v>100</v>
      </c>
      <c r="AY115" s="225" t="s">
        <v>100</v>
      </c>
      <c r="AZ115" s="225" t="s">
        <v>100</v>
      </c>
      <c r="BA115" s="225" t="s">
        <v>100</v>
      </c>
      <c r="BB115" s="225" t="s">
        <v>100</v>
      </c>
      <c r="BC115" s="44"/>
      <c r="BD115" s="44"/>
      <c r="BE115" s="44"/>
      <c r="BF115" s="44"/>
      <c r="BG115" s="44"/>
      <c r="BH115" s="44"/>
      <c r="BI115" s="44"/>
      <c r="BJ115" s="245"/>
      <c r="BK115" s="103" t="s">
        <v>668</v>
      </c>
      <c r="BL115" s="103" t="s">
        <v>678</v>
      </c>
      <c r="BM115" s="103" t="s">
        <v>670</v>
      </c>
      <c r="BN115" s="44"/>
      <c r="BO115" s="44"/>
      <c r="BP115" s="245" t="s">
        <v>742</v>
      </c>
      <c r="BQ115" s="266" t="s">
        <v>821</v>
      </c>
      <c r="BR115" s="245">
        <v>1</v>
      </c>
      <c r="BS115" s="103"/>
      <c r="BT115" s="44"/>
      <c r="BU115" s="44"/>
      <c r="BV115" s="44"/>
      <c r="BW115" s="44"/>
      <c r="BX115" s="44"/>
      <c r="BY115" s="44"/>
      <c r="BZ115" s="103"/>
      <c r="CA115" s="103"/>
      <c r="CB115" s="103"/>
      <c r="CC115" s="103"/>
      <c r="CD115" s="103"/>
      <c r="CE115" s="103"/>
      <c r="CF115" s="226"/>
      <c r="CG115" s="226"/>
      <c r="CH115" s="44"/>
      <c r="CI115" s="376"/>
      <c r="CJ115" s="103"/>
      <c r="CK115" s="391"/>
      <c r="CL115" s="44"/>
      <c r="CM115" s="103"/>
      <c r="CN115" s="103"/>
      <c r="CO115" s="7"/>
      <c r="CP115" s="7"/>
    </row>
    <row r="116" spans="1:95" ht="15" hidden="1" customHeight="1" x14ac:dyDescent="0.3">
      <c r="A116" s="44" t="s">
        <v>130</v>
      </c>
      <c r="B116" s="295" t="s">
        <v>101</v>
      </c>
      <c r="C116" s="44"/>
      <c r="D116" s="44"/>
      <c r="E116" s="44" t="s">
        <v>100</v>
      </c>
      <c r="F116" s="44" t="s">
        <v>606</v>
      </c>
      <c r="G116" s="227" t="s">
        <v>301</v>
      </c>
      <c r="H116" s="228" t="s">
        <v>394</v>
      </c>
      <c r="I116" s="227" t="s">
        <v>532</v>
      </c>
      <c r="J116" s="227" t="s">
        <v>180</v>
      </c>
      <c r="K116" s="227" t="s">
        <v>424</v>
      </c>
      <c r="L116" s="227" t="s">
        <v>128</v>
      </c>
      <c r="M116" s="229" t="s">
        <v>398</v>
      </c>
      <c r="N116" s="230" t="s">
        <v>292</v>
      </c>
      <c r="O116" s="231" t="s">
        <v>399</v>
      </c>
      <c r="P116" s="230" t="s">
        <v>143</v>
      </c>
      <c r="Q116" s="103"/>
      <c r="R116" s="44"/>
      <c r="S116" s="225" t="s">
        <v>100</v>
      </c>
      <c r="T116" s="225" t="s">
        <v>100</v>
      </c>
      <c r="U116" s="225" t="s">
        <v>100</v>
      </c>
      <c r="V116" s="225" t="s">
        <v>100</v>
      </c>
      <c r="W116" s="225" t="s">
        <v>100</v>
      </c>
      <c r="X116" s="225" t="s">
        <v>100</v>
      </c>
      <c r="Y116" s="225" t="s">
        <v>100</v>
      </c>
      <c r="Z116" s="225" t="s">
        <v>100</v>
      </c>
      <c r="AA116" s="225" t="s">
        <v>100</v>
      </c>
      <c r="AB116" s="225" t="s">
        <v>100</v>
      </c>
      <c r="AC116" s="225" t="s">
        <v>100</v>
      </c>
      <c r="AD116" s="225" t="s">
        <v>100</v>
      </c>
      <c r="AE116" s="225" t="s">
        <v>100</v>
      </c>
      <c r="AF116" s="225" t="s">
        <v>100</v>
      </c>
      <c r="AG116" s="225" t="s">
        <v>100</v>
      </c>
      <c r="AH116" s="225" t="s">
        <v>100</v>
      </c>
      <c r="AI116" s="225" t="s">
        <v>100</v>
      </c>
      <c r="AJ116" s="225" t="s">
        <v>100</v>
      </c>
      <c r="AK116" s="225" t="s">
        <v>100</v>
      </c>
      <c r="AL116" s="225" t="s">
        <v>100</v>
      </c>
      <c r="AM116" s="225" t="s">
        <v>100</v>
      </c>
      <c r="AN116" s="225" t="s">
        <v>100</v>
      </c>
      <c r="AO116" s="225" t="s">
        <v>100</v>
      </c>
      <c r="AP116" s="225" t="s">
        <v>100</v>
      </c>
      <c r="AQ116" s="225" t="s">
        <v>100</v>
      </c>
      <c r="AR116" s="225" t="s">
        <v>100</v>
      </c>
      <c r="AS116" s="225" t="s">
        <v>100</v>
      </c>
      <c r="AT116" s="225" t="s">
        <v>100</v>
      </c>
      <c r="AU116" s="225" t="s">
        <v>100</v>
      </c>
      <c r="AV116" s="225" t="s">
        <v>100</v>
      </c>
      <c r="AW116" s="225" t="s">
        <v>100</v>
      </c>
      <c r="AX116" s="225" t="s">
        <v>100</v>
      </c>
      <c r="AY116" s="225" t="s">
        <v>100</v>
      </c>
      <c r="AZ116" s="225" t="s">
        <v>100</v>
      </c>
      <c r="BA116" s="225" t="s">
        <v>100</v>
      </c>
      <c r="BB116" s="225" t="s">
        <v>100</v>
      </c>
      <c r="BC116" s="44"/>
      <c r="BD116" s="44"/>
      <c r="BE116" s="44"/>
      <c r="BF116" s="44"/>
      <c r="BG116" s="44"/>
      <c r="BH116" s="44"/>
      <c r="BI116" s="44"/>
      <c r="BJ116" s="245"/>
      <c r="BK116" s="44"/>
      <c r="BL116" s="44"/>
      <c r="BM116" s="44"/>
      <c r="BN116" s="44"/>
      <c r="BO116" s="44"/>
      <c r="BP116" s="245" t="s">
        <v>742</v>
      </c>
      <c r="BQ116" s="203" t="s">
        <v>821</v>
      </c>
      <c r="BR116" s="245">
        <v>0</v>
      </c>
      <c r="BS116" s="103"/>
      <c r="BT116" s="44"/>
      <c r="BU116" s="44"/>
      <c r="BV116" s="44"/>
      <c r="BW116" s="44"/>
      <c r="BX116" s="44"/>
      <c r="BY116" s="44"/>
      <c r="BZ116" s="103"/>
      <c r="CA116" s="103"/>
      <c r="CB116" s="103"/>
      <c r="CC116" s="103"/>
      <c r="CD116" s="103"/>
      <c r="CE116" s="103"/>
      <c r="CF116" s="226"/>
      <c r="CG116" s="226"/>
      <c r="CH116" s="44"/>
      <c r="CI116" s="376"/>
      <c r="CJ116" s="103"/>
      <c r="CK116" s="391" t="str">
        <f>Table9[[#This Row],[Congested?]]</f>
        <v>no</v>
      </c>
      <c r="CL116" s="44"/>
      <c r="CM116" s="103"/>
      <c r="CN116" s="103"/>
      <c r="CO116" s="7"/>
      <c r="CP116" s="7"/>
    </row>
    <row r="117" spans="1:95" ht="49.95" hidden="1" customHeight="1" x14ac:dyDescent="0.3">
      <c r="A117" s="49" t="s">
        <v>1130</v>
      </c>
      <c r="B117" s="277"/>
      <c r="C117" s="44" t="s">
        <v>979</v>
      </c>
      <c r="D117" s="49" t="s">
        <v>926</v>
      </c>
      <c r="E117" s="44" t="s">
        <v>101</v>
      </c>
      <c r="F117" s="44" t="s">
        <v>606</v>
      </c>
      <c r="G117" s="227" t="s">
        <v>92</v>
      </c>
      <c r="H117" s="228" t="s">
        <v>394</v>
      </c>
      <c r="I117" s="227" t="s">
        <v>199</v>
      </c>
      <c r="J117" s="227" t="s">
        <v>198</v>
      </c>
      <c r="K117" s="227" t="s">
        <v>414</v>
      </c>
      <c r="L117" s="227" t="s">
        <v>132</v>
      </c>
      <c r="M117" s="229" t="s">
        <v>398</v>
      </c>
      <c r="N117" s="230" t="s">
        <v>104</v>
      </c>
      <c r="O117" s="231" t="s">
        <v>412</v>
      </c>
      <c r="P117" s="230" t="s">
        <v>131</v>
      </c>
      <c r="Q117" s="56" t="s">
        <v>991</v>
      </c>
      <c r="R117" s="56"/>
      <c r="S117" s="225">
        <v>0</v>
      </c>
      <c r="T117" s="225">
        <v>0</v>
      </c>
      <c r="U117" s="225">
        <v>0</v>
      </c>
      <c r="V117" s="225">
        <v>0</v>
      </c>
      <c r="W117" s="225">
        <v>0</v>
      </c>
      <c r="X117" s="225">
        <v>0</v>
      </c>
      <c r="Y117" s="225">
        <v>0</v>
      </c>
      <c r="Z117" s="225">
        <v>0</v>
      </c>
      <c r="AA117" s="225">
        <v>0</v>
      </c>
      <c r="AB117" s="225">
        <v>0</v>
      </c>
      <c r="AC117" s="225">
        <v>0</v>
      </c>
      <c r="AD117" s="225">
        <v>0</v>
      </c>
      <c r="AE117" s="225">
        <v>0</v>
      </c>
      <c r="AF117" s="225">
        <v>0</v>
      </c>
      <c r="AG117" s="225">
        <v>0</v>
      </c>
      <c r="AH117" s="225" t="s">
        <v>121</v>
      </c>
      <c r="AI117" s="225" t="s">
        <v>121</v>
      </c>
      <c r="AJ117" s="225" t="s">
        <v>121</v>
      </c>
      <c r="AK117" s="225" t="s">
        <v>121</v>
      </c>
      <c r="AL117" s="225" t="s">
        <v>121</v>
      </c>
      <c r="AM117" s="225" t="s">
        <v>121</v>
      </c>
      <c r="AN117" s="225" t="s">
        <v>121</v>
      </c>
      <c r="AO117" s="225" t="s">
        <v>121</v>
      </c>
      <c r="AP117" s="225" t="s">
        <v>121</v>
      </c>
      <c r="AQ117" s="225" t="s">
        <v>121</v>
      </c>
      <c r="AR117" s="225" t="s">
        <v>121</v>
      </c>
      <c r="AS117" s="225" t="s">
        <v>121</v>
      </c>
      <c r="AT117" s="225" t="s">
        <v>121</v>
      </c>
      <c r="AU117" s="225" t="s">
        <v>121</v>
      </c>
      <c r="AV117" s="225" t="s">
        <v>121</v>
      </c>
      <c r="AW117" s="225" t="s">
        <v>121</v>
      </c>
      <c r="AX117" s="225" t="s">
        <v>121</v>
      </c>
      <c r="AY117" s="225" t="s">
        <v>121</v>
      </c>
      <c r="AZ117" s="225" t="s">
        <v>121</v>
      </c>
      <c r="BA117" s="225" t="s">
        <v>121</v>
      </c>
      <c r="BB117" s="225" t="s">
        <v>121</v>
      </c>
      <c r="BC117" s="226" t="s">
        <v>100</v>
      </c>
      <c r="BD117" s="43" t="s">
        <v>101</v>
      </c>
      <c r="BE117" s="43" t="s">
        <v>101</v>
      </c>
      <c r="BF117" s="43" t="s">
        <v>101</v>
      </c>
      <c r="BG117" s="43" t="s">
        <v>101</v>
      </c>
      <c r="BH117" s="43" t="s">
        <v>101</v>
      </c>
      <c r="BI117" s="43" t="s">
        <v>101</v>
      </c>
      <c r="BJ117" s="43" t="s">
        <v>101</v>
      </c>
      <c r="BK117" s="44"/>
      <c r="BL117" s="44"/>
      <c r="BM117" s="44"/>
      <c r="BN117" s="44"/>
      <c r="BO117" s="44"/>
      <c r="BP117" s="245">
        <v>0</v>
      </c>
      <c r="BQ117" s="244" t="s">
        <v>990</v>
      </c>
      <c r="BR117" s="245" t="s">
        <v>742</v>
      </c>
      <c r="BS117" s="103"/>
      <c r="BT117" s="44"/>
      <c r="BU117" s="44"/>
      <c r="BV117" s="44"/>
      <c r="BW117" s="44"/>
      <c r="BX117" s="45"/>
      <c r="BY117" s="44"/>
      <c r="BZ117" s="103"/>
      <c r="CA117" s="103"/>
      <c r="CB117" s="103"/>
      <c r="CC117" s="103"/>
      <c r="CD117" s="103"/>
      <c r="CE117" s="103"/>
      <c r="CF117" s="226"/>
      <c r="CG117" s="226"/>
      <c r="CH117" s="44" t="s">
        <v>100</v>
      </c>
      <c r="CI117" s="376"/>
      <c r="CJ117" s="103"/>
      <c r="CK117" s="391"/>
      <c r="CL117" s="44"/>
      <c r="CM117" s="103"/>
      <c r="CN117" s="103"/>
      <c r="CO117" s="7"/>
      <c r="CP117" s="7"/>
      <c r="CQ117" s="299" t="s">
        <v>840</v>
      </c>
    </row>
    <row r="118" spans="1:95" ht="15" hidden="1" customHeight="1" x14ac:dyDescent="0.3">
      <c r="A118" s="44" t="s">
        <v>785</v>
      </c>
      <c r="B118" s="295" t="s">
        <v>101</v>
      </c>
      <c r="C118" s="44"/>
      <c r="D118" s="44"/>
      <c r="E118" s="44" t="s">
        <v>100</v>
      </c>
      <c r="F118" s="44" t="s">
        <v>627</v>
      </c>
      <c r="G118" s="227" t="s">
        <v>172</v>
      </c>
      <c r="H118" s="228" t="s">
        <v>394</v>
      </c>
      <c r="I118" s="227" t="s">
        <v>533</v>
      </c>
      <c r="J118" s="227" t="s">
        <v>173</v>
      </c>
      <c r="K118" s="227" t="s">
        <v>447</v>
      </c>
      <c r="L118" s="227" t="s">
        <v>146</v>
      </c>
      <c r="M118" s="229" t="s">
        <v>398</v>
      </c>
      <c r="N118" s="230" t="s">
        <v>107</v>
      </c>
      <c r="O118" s="231" t="s">
        <v>447</v>
      </c>
      <c r="P118" s="230" t="s">
        <v>146</v>
      </c>
      <c r="Q118" s="103"/>
      <c r="R118" s="44"/>
      <c r="S118" s="394" t="s">
        <v>231</v>
      </c>
      <c r="T118" s="394" t="s">
        <v>231</v>
      </c>
      <c r="U118" s="394" t="s">
        <v>231</v>
      </c>
      <c r="V118" s="225" t="s">
        <v>100</v>
      </c>
      <c r="W118" s="225" t="s">
        <v>100</v>
      </c>
      <c r="X118" s="225" t="s">
        <v>100</v>
      </c>
      <c r="Y118" s="225" t="s">
        <v>100</v>
      </c>
      <c r="Z118" s="72" t="s">
        <v>103</v>
      </c>
      <c r="AA118" s="225" t="s">
        <v>100</v>
      </c>
      <c r="AB118" s="225" t="s">
        <v>100</v>
      </c>
      <c r="AC118" s="225" t="s">
        <v>100</v>
      </c>
      <c r="AD118" s="402" t="s">
        <v>100</v>
      </c>
      <c r="AE118" s="402" t="s">
        <v>100</v>
      </c>
      <c r="AF118" s="225" t="s">
        <v>100</v>
      </c>
      <c r="AG118" s="225" t="s">
        <v>100</v>
      </c>
      <c r="AH118" s="225" t="s">
        <v>100</v>
      </c>
      <c r="AI118" s="225" t="s">
        <v>100</v>
      </c>
      <c r="AJ118" s="225" t="s">
        <v>100</v>
      </c>
      <c r="AK118" s="225" t="s">
        <v>100</v>
      </c>
      <c r="AL118" s="225" t="s">
        <v>100</v>
      </c>
      <c r="AM118" s="225" t="s">
        <v>100</v>
      </c>
      <c r="AN118" s="225" t="s">
        <v>100</v>
      </c>
      <c r="AO118" s="225" t="s">
        <v>100</v>
      </c>
      <c r="AP118" s="225" t="s">
        <v>100</v>
      </c>
      <c r="AQ118" s="225" t="s">
        <v>100</v>
      </c>
      <c r="AR118" s="225" t="s">
        <v>100</v>
      </c>
      <c r="AS118" s="225" t="s">
        <v>100</v>
      </c>
      <c r="AT118" s="225" t="s">
        <v>100</v>
      </c>
      <c r="AU118" s="225" t="s">
        <v>100</v>
      </c>
      <c r="AV118" s="225" t="s">
        <v>100</v>
      </c>
      <c r="AW118" s="225" t="s">
        <v>100</v>
      </c>
      <c r="AX118" s="225" t="s">
        <v>100</v>
      </c>
      <c r="AY118" s="225" t="s">
        <v>100</v>
      </c>
      <c r="AZ118" s="225" t="s">
        <v>100</v>
      </c>
      <c r="BA118" s="225" t="s">
        <v>100</v>
      </c>
      <c r="BB118" s="225" t="s">
        <v>100</v>
      </c>
      <c r="BC118" s="226" t="s">
        <v>100</v>
      </c>
      <c r="BD118" s="44" t="s">
        <v>100</v>
      </c>
      <c r="BE118" s="44" t="s">
        <v>100</v>
      </c>
      <c r="BF118" s="44" t="s">
        <v>100</v>
      </c>
      <c r="BG118" s="44" t="s">
        <v>100</v>
      </c>
      <c r="BH118" s="44" t="s">
        <v>100</v>
      </c>
      <c r="BI118" s="43" t="s">
        <v>103</v>
      </c>
      <c r="BJ118" s="235" t="s">
        <v>101</v>
      </c>
      <c r="BK118" s="44">
        <v>7</v>
      </c>
      <c r="BL118" s="44">
        <v>1904000</v>
      </c>
      <c r="BM118" s="44" t="s">
        <v>679</v>
      </c>
      <c r="BN118" s="44"/>
      <c r="BO118" s="44"/>
      <c r="BP118" s="245" t="s">
        <v>742</v>
      </c>
      <c r="BQ118" s="268" t="s">
        <v>859</v>
      </c>
      <c r="BR118" s="245"/>
      <c r="BS118" s="103" t="s">
        <v>658</v>
      </c>
      <c r="BT118" s="44"/>
      <c r="BU118" s="44"/>
      <c r="BV118" s="44"/>
      <c r="BW118" s="44"/>
      <c r="BX118" s="44"/>
      <c r="BY118" s="44"/>
      <c r="BZ118" s="103"/>
      <c r="CA118" s="374" t="s">
        <v>1366</v>
      </c>
      <c r="CB118" s="374" t="s">
        <v>1367</v>
      </c>
      <c r="CC118" s="374" t="s">
        <v>1368</v>
      </c>
      <c r="CD118" s="374" t="s">
        <v>1369</v>
      </c>
      <c r="CE118" s="103"/>
      <c r="CF118" s="226"/>
      <c r="CG118" s="226"/>
      <c r="CH118" s="44"/>
      <c r="CI118" s="376"/>
      <c r="CJ118" s="103"/>
      <c r="CK118" s="391" t="s">
        <v>101</v>
      </c>
      <c r="CL118" s="44"/>
      <c r="CM118" s="103"/>
      <c r="CN118" s="103"/>
      <c r="CO118" s="7"/>
      <c r="CP118" s="7"/>
    </row>
    <row r="119" spans="1:95" ht="49.95" hidden="1" customHeight="1" x14ac:dyDescent="0.3">
      <c r="A119" s="49" t="s">
        <v>1503</v>
      </c>
      <c r="B119" s="49" t="s">
        <v>1300</v>
      </c>
      <c r="C119" s="49" t="s">
        <v>881</v>
      </c>
      <c r="D119" s="49" t="s">
        <v>100</v>
      </c>
      <c r="E119" s="49" t="s">
        <v>101</v>
      </c>
      <c r="F119" s="259" t="s">
        <v>606</v>
      </c>
      <c r="G119" s="260" t="s">
        <v>236</v>
      </c>
      <c r="H119" s="261" t="s">
        <v>394</v>
      </c>
      <c r="I119" s="260" t="s">
        <v>534</v>
      </c>
      <c r="J119" s="260" t="s">
        <v>180</v>
      </c>
      <c r="K119" s="227" t="s">
        <v>424</v>
      </c>
      <c r="L119" s="260" t="s">
        <v>128</v>
      </c>
      <c r="M119" s="261" t="s">
        <v>398</v>
      </c>
      <c r="N119" s="260" t="s">
        <v>105</v>
      </c>
      <c r="O119" s="231" t="s">
        <v>403</v>
      </c>
      <c r="P119" s="260" t="s">
        <v>135</v>
      </c>
      <c r="Q119" s="401" t="s">
        <v>1302</v>
      </c>
      <c r="R119" s="44"/>
      <c r="S119" s="44" t="s">
        <v>121</v>
      </c>
      <c r="T119" s="44" t="s">
        <v>121</v>
      </c>
      <c r="U119" s="44" t="s">
        <v>121</v>
      </c>
      <c r="V119" s="44" t="s">
        <v>121</v>
      </c>
      <c r="W119" s="44" t="s">
        <v>121</v>
      </c>
      <c r="X119" s="44" t="s">
        <v>121</v>
      </c>
      <c r="Y119" s="44" t="s">
        <v>121</v>
      </c>
      <c r="Z119" s="44" t="s">
        <v>121</v>
      </c>
      <c r="AA119" s="44" t="s">
        <v>121</v>
      </c>
      <c r="AB119" s="44" t="s">
        <v>121</v>
      </c>
      <c r="AC119" s="44" t="s">
        <v>121</v>
      </c>
      <c r="AD119" s="44" t="s">
        <v>121</v>
      </c>
      <c r="AE119" s="44" t="s">
        <v>121</v>
      </c>
      <c r="AF119" s="44" t="s">
        <v>121</v>
      </c>
      <c r="AG119" s="44" t="s">
        <v>121</v>
      </c>
      <c r="AH119" s="44" t="s">
        <v>121</v>
      </c>
      <c r="AI119" s="44" t="s">
        <v>121</v>
      </c>
      <c r="AJ119" s="44" t="s">
        <v>121</v>
      </c>
      <c r="AK119" s="44" t="s">
        <v>121</v>
      </c>
      <c r="AL119" s="44" t="s">
        <v>121</v>
      </c>
      <c r="AM119" s="44" t="s">
        <v>121</v>
      </c>
      <c r="AN119" s="44" t="s">
        <v>121</v>
      </c>
      <c r="AO119" s="44" t="s">
        <v>121</v>
      </c>
      <c r="AP119" s="44" t="s">
        <v>121</v>
      </c>
      <c r="AQ119" s="44" t="s">
        <v>121</v>
      </c>
      <c r="AR119" s="44" t="s">
        <v>121</v>
      </c>
      <c r="AS119" s="44" t="s">
        <v>121</v>
      </c>
      <c r="AT119" s="44" t="s">
        <v>121</v>
      </c>
      <c r="AU119" s="44" t="s">
        <v>121</v>
      </c>
      <c r="AV119" s="44" t="s">
        <v>121</v>
      </c>
      <c r="AW119" s="44" t="s">
        <v>121</v>
      </c>
      <c r="AX119" s="44" t="s">
        <v>121</v>
      </c>
      <c r="AY119" s="44" t="s">
        <v>121</v>
      </c>
      <c r="AZ119" s="44" t="s">
        <v>121</v>
      </c>
      <c r="BA119" s="44" t="s">
        <v>121</v>
      </c>
      <c r="BB119" s="44" t="s">
        <v>121</v>
      </c>
      <c r="BC119" s="44" t="s">
        <v>121</v>
      </c>
      <c r="BD119" s="44" t="s">
        <v>121</v>
      </c>
      <c r="BE119" s="44" t="s">
        <v>121</v>
      </c>
      <c r="BF119" s="44" t="s">
        <v>121</v>
      </c>
      <c r="BG119" s="44" t="s">
        <v>121</v>
      </c>
      <c r="BH119" s="44" t="s">
        <v>121</v>
      </c>
      <c r="BI119" s="44" t="s">
        <v>121</v>
      </c>
      <c r="BJ119" s="44" t="s">
        <v>121</v>
      </c>
      <c r="BK119" s="44"/>
      <c r="BL119" s="44"/>
      <c r="BM119" s="44"/>
      <c r="BN119" s="44"/>
      <c r="BO119" s="44"/>
      <c r="BP119" s="242">
        <v>0</v>
      </c>
      <c r="BQ119" s="244" t="s">
        <v>927</v>
      </c>
      <c r="BR119" s="242">
        <v>0</v>
      </c>
      <c r="BS119" s="103"/>
      <c r="BT119" s="312">
        <v>0</v>
      </c>
      <c r="BU119" s="312">
        <v>0</v>
      </c>
      <c r="BV119" s="312">
        <v>0</v>
      </c>
      <c r="BW119" s="44">
        <v>0</v>
      </c>
      <c r="BX119" s="45" t="s">
        <v>101</v>
      </c>
      <c r="BY119" s="44"/>
      <c r="BZ119" s="103"/>
      <c r="CA119" s="103"/>
      <c r="CB119" s="103"/>
      <c r="CC119" s="103"/>
      <c r="CD119" s="103"/>
      <c r="CE119" s="103"/>
      <c r="CF119" s="226" t="s">
        <v>101</v>
      </c>
      <c r="CG119" s="226" t="s">
        <v>101</v>
      </c>
      <c r="CH119" s="44"/>
      <c r="CI119" s="376"/>
      <c r="CJ119" s="103" t="s">
        <v>1506</v>
      </c>
      <c r="CK119" s="391"/>
      <c r="CL119" s="44"/>
      <c r="CM119" s="103"/>
      <c r="CN119" s="103"/>
      <c r="CO119" s="7"/>
      <c r="CP119" s="7"/>
    </row>
    <row r="120" spans="1:95" ht="72.599999999999994" customHeight="1" x14ac:dyDescent="0.3">
      <c r="A120" s="44" t="s">
        <v>784</v>
      </c>
      <c r="B120" s="243" t="s">
        <v>100</v>
      </c>
      <c r="C120" s="44" t="s">
        <v>989</v>
      </c>
      <c r="D120" s="44"/>
      <c r="E120" s="44" t="s">
        <v>100</v>
      </c>
      <c r="F120" s="44" t="s">
        <v>606</v>
      </c>
      <c r="G120" s="227" t="s">
        <v>237</v>
      </c>
      <c r="H120" s="228" t="s">
        <v>394</v>
      </c>
      <c r="I120" s="227" t="s">
        <v>535</v>
      </c>
      <c r="J120" s="227" t="s">
        <v>239</v>
      </c>
      <c r="K120" s="227" t="s">
        <v>506</v>
      </c>
      <c r="L120" s="227" t="s">
        <v>143</v>
      </c>
      <c r="M120" s="229" t="s">
        <v>398</v>
      </c>
      <c r="N120" s="230" t="s">
        <v>536</v>
      </c>
      <c r="O120" s="231" t="s">
        <v>535</v>
      </c>
      <c r="P120" s="230" t="s">
        <v>337</v>
      </c>
      <c r="Q120" s="103"/>
      <c r="R120" s="44"/>
      <c r="S120" s="225">
        <v>0</v>
      </c>
      <c r="T120" s="225">
        <v>0</v>
      </c>
      <c r="U120" s="174" t="s">
        <v>103</v>
      </c>
      <c r="V120" s="174" t="s">
        <v>103</v>
      </c>
      <c r="W120" s="174" t="s">
        <v>100</v>
      </c>
      <c r="X120" s="174" t="s">
        <v>103</v>
      </c>
      <c r="Y120" s="174" t="s">
        <v>103</v>
      </c>
      <c r="Z120" s="174" t="s">
        <v>100</v>
      </c>
      <c r="AA120" s="174" t="s">
        <v>100</v>
      </c>
      <c r="AB120" s="174" t="s">
        <v>103</v>
      </c>
      <c r="AC120" s="174" t="s">
        <v>100</v>
      </c>
      <c r="AD120" s="174" t="s">
        <v>100</v>
      </c>
      <c r="AE120" s="174" t="s">
        <v>103</v>
      </c>
      <c r="AF120" s="174" t="s">
        <v>103</v>
      </c>
      <c r="AG120" s="174" t="s">
        <v>103</v>
      </c>
      <c r="AH120" s="225">
        <v>0</v>
      </c>
      <c r="AI120" s="225">
        <v>0</v>
      </c>
      <c r="AJ120" s="225">
        <v>0</v>
      </c>
      <c r="AK120" s="225">
        <v>0</v>
      </c>
      <c r="AL120" s="225">
        <v>0</v>
      </c>
      <c r="AM120" s="225">
        <v>0</v>
      </c>
      <c r="AN120" s="225">
        <v>0</v>
      </c>
      <c r="AO120" s="225">
        <v>0</v>
      </c>
      <c r="AP120" s="225">
        <v>0</v>
      </c>
      <c r="AQ120" s="225">
        <v>0</v>
      </c>
      <c r="AR120" s="225">
        <v>0</v>
      </c>
      <c r="AS120" s="225">
        <v>0</v>
      </c>
      <c r="AT120" s="225">
        <v>0</v>
      </c>
      <c r="AU120" s="225">
        <v>0</v>
      </c>
      <c r="AV120" s="225">
        <v>0</v>
      </c>
      <c r="AW120" s="225">
        <v>0</v>
      </c>
      <c r="AX120" s="225">
        <v>0</v>
      </c>
      <c r="AY120" s="225">
        <v>0</v>
      </c>
      <c r="AZ120" s="225">
        <v>0</v>
      </c>
      <c r="BA120" s="225">
        <v>0</v>
      </c>
      <c r="BB120" s="225">
        <v>0</v>
      </c>
      <c r="BC120" s="226" t="s">
        <v>100</v>
      </c>
      <c r="BD120" s="43" t="s">
        <v>101</v>
      </c>
      <c r="BE120" s="43" t="s">
        <v>101</v>
      </c>
      <c r="BF120" s="43" t="s">
        <v>101</v>
      </c>
      <c r="BG120" s="43" t="s">
        <v>101</v>
      </c>
      <c r="BH120" s="43" t="s">
        <v>103</v>
      </c>
      <c r="BI120" s="43" t="s">
        <v>101</v>
      </c>
      <c r="BJ120" s="43" t="s">
        <v>101</v>
      </c>
      <c r="BK120" s="44"/>
      <c r="BL120" s="44"/>
      <c r="BM120" s="44"/>
      <c r="BN120" s="411"/>
      <c r="BO120" s="44"/>
      <c r="BP120" s="245">
        <v>0</v>
      </c>
      <c r="BQ120" s="56" t="s">
        <v>992</v>
      </c>
      <c r="BR120" s="245">
        <v>2</v>
      </c>
      <c r="BS120" s="103"/>
      <c r="BT120" s="312">
        <v>0</v>
      </c>
      <c r="BU120" s="312">
        <v>0</v>
      </c>
      <c r="BV120" s="312">
        <v>0</v>
      </c>
      <c r="BW120" s="44">
        <v>0</v>
      </c>
      <c r="BX120" s="45" t="s">
        <v>101</v>
      </c>
      <c r="BY120" s="44" t="s">
        <v>1727</v>
      </c>
      <c r="BZ120" s="103"/>
      <c r="CA120" s="55" t="s">
        <v>1352</v>
      </c>
      <c r="CB120" s="103" t="s">
        <v>1593</v>
      </c>
      <c r="CC120" s="103" t="s">
        <v>1592</v>
      </c>
      <c r="CD120" s="41" t="s">
        <v>1391</v>
      </c>
      <c r="CE120" s="418" t="s">
        <v>1591</v>
      </c>
      <c r="CF120" s="226" t="s">
        <v>101</v>
      </c>
      <c r="CG120" s="226" t="s">
        <v>101</v>
      </c>
      <c r="CH120" s="44" t="s">
        <v>100</v>
      </c>
      <c r="CI120" s="376" t="s">
        <v>1632</v>
      </c>
      <c r="CJ120" s="103" t="s">
        <v>1551</v>
      </c>
      <c r="CK120" s="415" t="s">
        <v>100</v>
      </c>
      <c r="CL120" s="44"/>
      <c r="CM120" s="103"/>
      <c r="CN120" s="103" t="s">
        <v>1633</v>
      </c>
      <c r="CO120" s="7"/>
      <c r="CP120" s="7"/>
    </row>
    <row r="121" spans="1:95" ht="22.95" hidden="1" customHeight="1" x14ac:dyDescent="0.3">
      <c r="A121" s="44" t="s">
        <v>130</v>
      </c>
      <c r="B121" s="295" t="s">
        <v>101</v>
      </c>
      <c r="C121" s="44"/>
      <c r="D121" s="44"/>
      <c r="E121" s="44" t="s">
        <v>100</v>
      </c>
      <c r="F121" s="44" t="s">
        <v>606</v>
      </c>
      <c r="G121" s="227" t="s">
        <v>537</v>
      </c>
      <c r="H121" s="228" t="s">
        <v>394</v>
      </c>
      <c r="I121" s="227" t="s">
        <v>538</v>
      </c>
      <c r="J121" s="227" t="s">
        <v>239</v>
      </c>
      <c r="K121" s="227" t="s">
        <v>506</v>
      </c>
      <c r="L121" s="227" t="s">
        <v>143</v>
      </c>
      <c r="M121" s="229" t="s">
        <v>398</v>
      </c>
      <c r="N121" s="230" t="s">
        <v>539</v>
      </c>
      <c r="O121" s="231" t="s">
        <v>538</v>
      </c>
      <c r="P121" s="230" t="s">
        <v>132</v>
      </c>
      <c r="Q121" s="103"/>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245"/>
      <c r="BK121" s="44"/>
      <c r="BL121" s="44"/>
      <c r="BM121" s="44"/>
      <c r="BN121" s="411"/>
      <c r="BO121" s="44"/>
      <c r="BP121" s="245" t="s">
        <v>742</v>
      </c>
      <c r="BQ121" s="103" t="s">
        <v>775</v>
      </c>
      <c r="BR121" s="245">
        <v>2</v>
      </c>
      <c r="BS121" s="103"/>
      <c r="BT121" s="44"/>
      <c r="BU121" s="44"/>
      <c r="BV121" s="44"/>
      <c r="BW121" s="44"/>
      <c r="BX121" s="44"/>
      <c r="BY121" s="44"/>
      <c r="BZ121" s="103"/>
      <c r="CA121" s="103"/>
      <c r="CB121" s="103"/>
      <c r="CC121" s="103"/>
      <c r="CD121" s="103"/>
      <c r="CE121" s="103"/>
      <c r="CF121" s="226"/>
      <c r="CG121" s="226"/>
      <c r="CH121" s="44"/>
      <c r="CI121" s="376"/>
      <c r="CJ121" s="103"/>
      <c r="CK121" s="391" t="s">
        <v>101</v>
      </c>
      <c r="CL121" s="44"/>
      <c r="CM121" s="103"/>
      <c r="CN121" s="103"/>
      <c r="CO121" s="7"/>
      <c r="CP121" s="7"/>
    </row>
    <row r="122" spans="1:95" ht="81.75" hidden="1" customHeight="1" x14ac:dyDescent="0.3">
      <c r="A122" s="44" t="s">
        <v>784</v>
      </c>
      <c r="B122" s="295" t="s">
        <v>101</v>
      </c>
      <c r="C122" s="44"/>
      <c r="D122" s="44"/>
      <c r="E122" s="44" t="s">
        <v>100</v>
      </c>
      <c r="F122" s="44" t="s">
        <v>606</v>
      </c>
      <c r="G122" s="227" t="s">
        <v>238</v>
      </c>
      <c r="H122" s="228" t="s">
        <v>394</v>
      </c>
      <c r="I122" s="227" t="s">
        <v>540</v>
      </c>
      <c r="J122" s="227" t="s">
        <v>239</v>
      </c>
      <c r="K122" s="227" t="s">
        <v>506</v>
      </c>
      <c r="L122" s="227" t="s">
        <v>143</v>
      </c>
      <c r="M122" s="229" t="s">
        <v>398</v>
      </c>
      <c r="N122" s="230" t="s">
        <v>541</v>
      </c>
      <c r="O122" s="231" t="s">
        <v>542</v>
      </c>
      <c r="P122" s="230" t="s">
        <v>337</v>
      </c>
      <c r="Q122" s="103"/>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245"/>
      <c r="BK122" s="44"/>
      <c r="BL122" s="44"/>
      <c r="BM122" s="44"/>
      <c r="BN122" s="411"/>
      <c r="BO122" s="44"/>
      <c r="BP122" s="245" t="s">
        <v>742</v>
      </c>
      <c r="BQ122" s="103" t="s">
        <v>775</v>
      </c>
      <c r="BR122" s="245">
        <v>2</v>
      </c>
      <c r="BS122" s="103"/>
      <c r="BT122" s="44"/>
      <c r="BU122" s="44"/>
      <c r="BV122" s="44"/>
      <c r="BW122" s="44"/>
      <c r="BX122" s="44"/>
      <c r="BY122" s="44"/>
      <c r="BZ122" s="103"/>
      <c r="CA122" s="41" t="s">
        <v>1352</v>
      </c>
      <c r="CB122" s="375" t="s">
        <v>1425</v>
      </c>
      <c r="CC122" s="42" t="s">
        <v>1426</v>
      </c>
      <c r="CD122" s="375" t="s">
        <v>1375</v>
      </c>
      <c r="CE122" s="103"/>
      <c r="CF122" s="226"/>
      <c r="CG122" s="226"/>
      <c r="CH122" s="44"/>
      <c r="CI122" s="376"/>
      <c r="CJ122" s="103"/>
      <c r="CK122" s="391" t="s">
        <v>101</v>
      </c>
      <c r="CL122" s="44"/>
      <c r="CM122" s="103"/>
      <c r="CN122" s="103"/>
      <c r="CO122" s="7"/>
      <c r="CP122" s="7"/>
    </row>
    <row r="123" spans="1:95" ht="49.95" hidden="1" customHeight="1" x14ac:dyDescent="0.3">
      <c r="A123" s="44" t="s">
        <v>785</v>
      </c>
      <c r="B123" s="51" t="s">
        <v>889</v>
      </c>
      <c r="C123" s="44" t="s">
        <v>994</v>
      </c>
      <c r="D123" s="44"/>
      <c r="E123" s="44" t="s">
        <v>100</v>
      </c>
      <c r="F123" s="44" t="s">
        <v>606</v>
      </c>
      <c r="G123" s="227" t="s">
        <v>71</v>
      </c>
      <c r="H123" s="228" t="s">
        <v>394</v>
      </c>
      <c r="I123" s="227" t="s">
        <v>543</v>
      </c>
      <c r="J123" s="227" t="s">
        <v>292</v>
      </c>
      <c r="K123" s="227" t="s">
        <v>399</v>
      </c>
      <c r="L123" s="227" t="s">
        <v>143</v>
      </c>
      <c r="M123" s="229" t="s">
        <v>398</v>
      </c>
      <c r="N123" s="230" t="s">
        <v>142</v>
      </c>
      <c r="O123" s="231" t="s">
        <v>434</v>
      </c>
      <c r="P123" s="230" t="s">
        <v>143</v>
      </c>
      <c r="Q123" s="56" t="s">
        <v>995</v>
      </c>
      <c r="R123" s="277"/>
      <c r="S123" s="225" t="s">
        <v>100</v>
      </c>
      <c r="T123" s="225" t="s">
        <v>100</v>
      </c>
      <c r="U123" s="225" t="s">
        <v>100</v>
      </c>
      <c r="V123" s="225" t="s">
        <v>100</v>
      </c>
      <c r="W123" s="225" t="s">
        <v>100</v>
      </c>
      <c r="X123" s="225" t="s">
        <v>100</v>
      </c>
      <c r="Y123" s="225" t="s">
        <v>100</v>
      </c>
      <c r="Z123" s="225" t="s">
        <v>100</v>
      </c>
      <c r="AA123" s="225" t="s">
        <v>100</v>
      </c>
      <c r="AB123" s="225" t="s">
        <v>100</v>
      </c>
      <c r="AC123" s="225" t="s">
        <v>100</v>
      </c>
      <c r="AD123" s="225" t="s">
        <v>100</v>
      </c>
      <c r="AE123" s="174" t="s">
        <v>103</v>
      </c>
      <c r="AF123" s="225" t="s">
        <v>100</v>
      </c>
      <c r="AG123" s="225" t="s">
        <v>100</v>
      </c>
      <c r="AH123" s="225" t="s">
        <v>100</v>
      </c>
      <c r="AI123" s="225" t="s">
        <v>100</v>
      </c>
      <c r="AJ123" s="225" t="s">
        <v>100</v>
      </c>
      <c r="AK123" s="225" t="s">
        <v>100</v>
      </c>
      <c r="AL123" s="225" t="s">
        <v>100</v>
      </c>
      <c r="AM123" s="225" t="s">
        <v>100</v>
      </c>
      <c r="AN123" s="225" t="s">
        <v>100</v>
      </c>
      <c r="AO123" s="225" t="s">
        <v>100</v>
      </c>
      <c r="AP123" s="225" t="s">
        <v>100</v>
      </c>
      <c r="AQ123" s="225" t="s">
        <v>100</v>
      </c>
      <c r="AR123" s="225" t="s">
        <v>100</v>
      </c>
      <c r="AS123" s="225" t="s">
        <v>100</v>
      </c>
      <c r="AT123" s="225" t="s">
        <v>100</v>
      </c>
      <c r="AU123" s="225" t="s">
        <v>100</v>
      </c>
      <c r="AV123" s="225" t="s">
        <v>100</v>
      </c>
      <c r="AW123" s="225" t="s">
        <v>100</v>
      </c>
      <c r="AX123" s="225" t="s">
        <v>100</v>
      </c>
      <c r="AY123" s="225" t="s">
        <v>100</v>
      </c>
      <c r="AZ123" s="225" t="s">
        <v>100</v>
      </c>
      <c r="BA123" s="225" t="s">
        <v>100</v>
      </c>
      <c r="BB123" s="225" t="s">
        <v>100</v>
      </c>
      <c r="BC123" s="226" t="s">
        <v>100</v>
      </c>
      <c r="BD123" s="174" t="s">
        <v>103</v>
      </c>
      <c r="BE123" s="43" t="s">
        <v>101</v>
      </c>
      <c r="BF123" s="43" t="s">
        <v>101</v>
      </c>
      <c r="BG123" s="43" t="s">
        <v>101</v>
      </c>
      <c r="BH123" s="43" t="s">
        <v>101</v>
      </c>
      <c r="BI123" s="43" t="s">
        <v>101</v>
      </c>
      <c r="BJ123" s="43" t="s">
        <v>101</v>
      </c>
      <c r="BK123" s="44"/>
      <c r="BL123" s="44"/>
      <c r="BM123" s="44"/>
      <c r="BN123" s="44"/>
      <c r="BO123" s="44"/>
      <c r="BP123" s="245">
        <v>1</v>
      </c>
      <c r="BQ123" s="56" t="s">
        <v>993</v>
      </c>
      <c r="BR123" s="245">
        <v>1</v>
      </c>
      <c r="BS123" s="103" t="s">
        <v>106</v>
      </c>
      <c r="BT123" s="44"/>
      <c r="BU123" s="44"/>
      <c r="BV123" s="44"/>
      <c r="BW123" s="44"/>
      <c r="BX123" s="44"/>
      <c r="BY123" s="44"/>
      <c r="BZ123" s="103"/>
      <c r="CA123" s="103"/>
      <c r="CB123" s="103"/>
      <c r="CC123" s="103"/>
      <c r="CD123" s="103"/>
      <c r="CE123" s="103"/>
      <c r="CF123" s="226"/>
      <c r="CG123" s="226"/>
      <c r="CH123" s="44" t="s">
        <v>100</v>
      </c>
      <c r="CI123" s="376"/>
      <c r="CJ123" s="103"/>
      <c r="CK123" s="391"/>
      <c r="CL123" s="44"/>
      <c r="CM123" s="103"/>
      <c r="CN123" s="103"/>
      <c r="CO123" s="7"/>
      <c r="CP123" s="7"/>
    </row>
    <row r="124" spans="1:95" ht="49.95" hidden="1" customHeight="1" x14ac:dyDescent="0.3">
      <c r="A124" s="44" t="s">
        <v>785</v>
      </c>
      <c r="B124" s="51" t="s">
        <v>889</v>
      </c>
      <c r="C124" s="44" t="s">
        <v>994</v>
      </c>
      <c r="D124" s="44"/>
      <c r="E124" s="44" t="s">
        <v>100</v>
      </c>
      <c r="F124" s="44" t="s">
        <v>606</v>
      </c>
      <c r="G124" s="227" t="s">
        <v>71</v>
      </c>
      <c r="H124" s="228" t="s">
        <v>394</v>
      </c>
      <c r="I124" s="227" t="s">
        <v>543</v>
      </c>
      <c r="J124" s="227" t="s">
        <v>142</v>
      </c>
      <c r="K124" s="227" t="s">
        <v>434</v>
      </c>
      <c r="L124" s="227" t="s">
        <v>143</v>
      </c>
      <c r="M124" s="229" t="s">
        <v>398</v>
      </c>
      <c r="N124" s="230" t="s">
        <v>292</v>
      </c>
      <c r="O124" s="231" t="s">
        <v>399</v>
      </c>
      <c r="P124" s="230" t="s">
        <v>143</v>
      </c>
      <c r="Q124" s="56" t="s">
        <v>996</v>
      </c>
      <c r="R124" s="44"/>
      <c r="S124" s="225" t="s">
        <v>100</v>
      </c>
      <c r="T124" s="225" t="s">
        <v>100</v>
      </c>
      <c r="U124" s="225" t="s">
        <v>100</v>
      </c>
      <c r="V124" s="225" t="s">
        <v>100</v>
      </c>
      <c r="W124" s="225" t="s">
        <v>100</v>
      </c>
      <c r="X124" s="225" t="s">
        <v>100</v>
      </c>
      <c r="Y124" s="225" t="s">
        <v>100</v>
      </c>
      <c r="Z124" s="225" t="s">
        <v>100</v>
      </c>
      <c r="AA124" s="225" t="s">
        <v>100</v>
      </c>
      <c r="AB124" s="225" t="s">
        <v>100</v>
      </c>
      <c r="AC124" s="225" t="s">
        <v>100</v>
      </c>
      <c r="AD124" s="225" t="s">
        <v>100</v>
      </c>
      <c r="AE124" s="225" t="s">
        <v>100</v>
      </c>
      <c r="AF124" s="225" t="s">
        <v>100</v>
      </c>
      <c r="AG124" s="225" t="s">
        <v>100</v>
      </c>
      <c r="AH124" s="225" t="s">
        <v>100</v>
      </c>
      <c r="AI124" s="225" t="s">
        <v>100</v>
      </c>
      <c r="AJ124" s="225" t="s">
        <v>100</v>
      </c>
      <c r="AK124" s="225" t="s">
        <v>100</v>
      </c>
      <c r="AL124" s="225" t="s">
        <v>100</v>
      </c>
      <c r="AM124" s="225" t="s">
        <v>100</v>
      </c>
      <c r="AN124" s="225" t="s">
        <v>100</v>
      </c>
      <c r="AO124" s="225" t="s">
        <v>100</v>
      </c>
      <c r="AP124" s="225" t="s">
        <v>100</v>
      </c>
      <c r="AQ124" s="225" t="s">
        <v>100</v>
      </c>
      <c r="AR124" s="225" t="s">
        <v>100</v>
      </c>
      <c r="AS124" s="225" t="s">
        <v>100</v>
      </c>
      <c r="AT124" s="225" t="s">
        <v>100</v>
      </c>
      <c r="AU124" s="225" t="s">
        <v>100</v>
      </c>
      <c r="AV124" s="225" t="s">
        <v>100</v>
      </c>
      <c r="AW124" s="225" t="s">
        <v>100</v>
      </c>
      <c r="AX124" s="225" t="s">
        <v>100</v>
      </c>
      <c r="AY124" s="225" t="s">
        <v>100</v>
      </c>
      <c r="AZ124" s="225" t="s">
        <v>100</v>
      </c>
      <c r="BA124" s="225" t="s">
        <v>100</v>
      </c>
      <c r="BB124" s="225" t="s">
        <v>100</v>
      </c>
      <c r="BC124" s="226" t="s">
        <v>100</v>
      </c>
      <c r="BD124" s="43" t="s">
        <v>101</v>
      </c>
      <c r="BE124" s="43" t="s">
        <v>101</v>
      </c>
      <c r="BF124" s="43" t="s">
        <v>101</v>
      </c>
      <c r="BG124" s="43" t="s">
        <v>101</v>
      </c>
      <c r="BH124" s="43" t="s">
        <v>101</v>
      </c>
      <c r="BI124" s="43" t="s">
        <v>101</v>
      </c>
      <c r="BJ124" s="245" t="s">
        <v>121</v>
      </c>
      <c r="BK124" s="44"/>
      <c r="BL124" s="44"/>
      <c r="BM124" s="44"/>
      <c r="BN124" s="44"/>
      <c r="BO124" s="44"/>
      <c r="BP124" s="245">
        <v>1</v>
      </c>
      <c r="BQ124" s="56" t="s">
        <v>993</v>
      </c>
      <c r="BR124" s="245">
        <v>2</v>
      </c>
      <c r="BS124" s="103" t="s">
        <v>106</v>
      </c>
      <c r="BT124" s="44"/>
      <c r="BU124" s="44"/>
      <c r="BV124" s="44"/>
      <c r="BW124" s="44"/>
      <c r="BX124" s="44"/>
      <c r="BY124" s="44"/>
      <c r="BZ124" s="103"/>
      <c r="CA124" s="103"/>
      <c r="CB124" s="103"/>
      <c r="CC124" s="103"/>
      <c r="CD124" s="103"/>
      <c r="CE124" s="103"/>
      <c r="CF124" s="226"/>
      <c r="CG124" s="226"/>
      <c r="CH124" s="44" t="s">
        <v>100</v>
      </c>
      <c r="CI124" s="376"/>
      <c r="CJ124" s="103"/>
      <c r="CK124" s="391"/>
      <c r="CL124" s="44"/>
      <c r="CM124" s="103"/>
      <c r="CN124" s="103"/>
      <c r="CO124" s="7"/>
      <c r="CP124" s="7"/>
    </row>
    <row r="125" spans="1:95" ht="30" hidden="1" customHeight="1" x14ac:dyDescent="0.3">
      <c r="A125" s="44" t="s">
        <v>130</v>
      </c>
      <c r="B125" s="295" t="s">
        <v>101</v>
      </c>
      <c r="C125" s="44"/>
      <c r="D125" s="44"/>
      <c r="E125" s="44" t="s">
        <v>100</v>
      </c>
      <c r="F125" s="44" t="s">
        <v>606</v>
      </c>
      <c r="G125" s="227" t="s">
        <v>293</v>
      </c>
      <c r="H125" s="228" t="s">
        <v>394</v>
      </c>
      <c r="I125" s="227" t="s">
        <v>544</v>
      </c>
      <c r="J125" s="227" t="s">
        <v>292</v>
      </c>
      <c r="K125" s="227" t="s">
        <v>399</v>
      </c>
      <c r="L125" s="227" t="s">
        <v>143</v>
      </c>
      <c r="M125" s="229" t="s">
        <v>398</v>
      </c>
      <c r="N125" s="230" t="s">
        <v>138</v>
      </c>
      <c r="O125" s="231" t="s">
        <v>545</v>
      </c>
      <c r="P125" s="230" t="s">
        <v>139</v>
      </c>
      <c r="Q125" s="103"/>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245"/>
      <c r="BK125" s="103" t="s">
        <v>706</v>
      </c>
      <c r="BL125" s="103" t="s">
        <v>722</v>
      </c>
      <c r="BM125" s="103" t="s">
        <v>723</v>
      </c>
      <c r="BN125" s="44"/>
      <c r="BO125" s="44"/>
      <c r="BP125" s="245" t="s">
        <v>742</v>
      </c>
      <c r="BQ125" s="103" t="s">
        <v>997</v>
      </c>
      <c r="BR125" s="245">
        <v>1</v>
      </c>
      <c r="BS125" s="103"/>
      <c r="BT125" s="44"/>
      <c r="BU125" s="44"/>
      <c r="BV125" s="44"/>
      <c r="BW125" s="44"/>
      <c r="BX125" s="44"/>
      <c r="BY125" s="44"/>
      <c r="BZ125" s="103"/>
      <c r="CA125" s="71" t="s">
        <v>1395</v>
      </c>
      <c r="CB125" s="42" t="s">
        <v>1396</v>
      </c>
      <c r="CC125" s="42" t="s">
        <v>1397</v>
      </c>
      <c r="CD125" s="41" t="s">
        <v>1391</v>
      </c>
      <c r="CE125" s="103"/>
      <c r="CF125" s="226"/>
      <c r="CG125" s="226"/>
      <c r="CH125" s="44"/>
      <c r="CI125" s="376"/>
      <c r="CJ125" s="103"/>
      <c r="CK125" s="391"/>
      <c r="CL125" s="44"/>
      <c r="CM125" s="103"/>
      <c r="CN125" s="103"/>
      <c r="CO125" s="7"/>
      <c r="CP125" s="7"/>
    </row>
    <row r="126" spans="1:95" ht="49.95" hidden="1" customHeight="1" x14ac:dyDescent="0.3">
      <c r="A126" s="49" t="s">
        <v>880</v>
      </c>
      <c r="B126" s="44"/>
      <c r="C126" s="44"/>
      <c r="D126" s="44"/>
      <c r="E126" s="49" t="s">
        <v>101</v>
      </c>
      <c r="F126" s="44" t="s">
        <v>606</v>
      </c>
      <c r="G126" s="227" t="s">
        <v>293</v>
      </c>
      <c r="H126" s="228" t="s">
        <v>394</v>
      </c>
      <c r="I126" s="227" t="s">
        <v>544</v>
      </c>
      <c r="J126" s="227" t="s">
        <v>138</v>
      </c>
      <c r="K126" s="227" t="s">
        <v>545</v>
      </c>
      <c r="L126" s="227" t="s">
        <v>139</v>
      </c>
      <c r="M126" s="229" t="s">
        <v>398</v>
      </c>
      <c r="N126" s="230" t="s">
        <v>292</v>
      </c>
      <c r="O126" s="231" t="s">
        <v>399</v>
      </c>
      <c r="P126" s="230" t="s">
        <v>143</v>
      </c>
      <c r="Q126" s="56" t="s">
        <v>1074</v>
      </c>
      <c r="R126" s="49"/>
      <c r="S126" s="225" t="s">
        <v>121</v>
      </c>
      <c r="T126" s="225" t="s">
        <v>121</v>
      </c>
      <c r="U126" s="225" t="s">
        <v>121</v>
      </c>
      <c r="V126" s="225" t="s">
        <v>121</v>
      </c>
      <c r="W126" s="225" t="s">
        <v>121</v>
      </c>
      <c r="X126" s="225" t="s">
        <v>121</v>
      </c>
      <c r="Y126" s="225" t="s">
        <v>121</v>
      </c>
      <c r="Z126" s="225" t="s">
        <v>121</v>
      </c>
      <c r="AA126" s="225" t="s">
        <v>121</v>
      </c>
      <c r="AB126" s="225" t="s">
        <v>121</v>
      </c>
      <c r="AC126" s="225" t="s">
        <v>121</v>
      </c>
      <c r="AD126" s="225" t="s">
        <v>121</v>
      </c>
      <c r="AE126" s="225" t="s">
        <v>121</v>
      </c>
      <c r="AF126" s="225" t="s">
        <v>121</v>
      </c>
      <c r="AG126" s="225" t="s">
        <v>121</v>
      </c>
      <c r="AH126" s="225" t="s">
        <v>121</v>
      </c>
      <c r="AI126" s="225" t="s">
        <v>121</v>
      </c>
      <c r="AJ126" s="225" t="s">
        <v>121</v>
      </c>
      <c r="AK126" s="225" t="s">
        <v>121</v>
      </c>
      <c r="AL126" s="225" t="s">
        <v>121</v>
      </c>
      <c r="AM126" s="225" t="s">
        <v>121</v>
      </c>
      <c r="AN126" s="225" t="s">
        <v>121</v>
      </c>
      <c r="AO126" s="225" t="s">
        <v>121</v>
      </c>
      <c r="AP126" s="225" t="s">
        <v>121</v>
      </c>
      <c r="AQ126" s="225" t="s">
        <v>121</v>
      </c>
      <c r="AR126" s="225" t="s">
        <v>121</v>
      </c>
      <c r="AS126" s="225" t="s">
        <v>121</v>
      </c>
      <c r="AT126" s="225" t="s">
        <v>121</v>
      </c>
      <c r="AU126" s="225" t="s">
        <v>121</v>
      </c>
      <c r="AV126" s="225" t="s">
        <v>121</v>
      </c>
      <c r="AW126" s="225" t="s">
        <v>121</v>
      </c>
      <c r="AX126" s="225" t="s">
        <v>121</v>
      </c>
      <c r="AY126" s="225" t="s">
        <v>121</v>
      </c>
      <c r="AZ126" s="225" t="s">
        <v>121</v>
      </c>
      <c r="BA126" s="225" t="s">
        <v>121</v>
      </c>
      <c r="BB126" s="225" t="s">
        <v>121</v>
      </c>
      <c r="BC126" s="225" t="s">
        <v>121</v>
      </c>
      <c r="BD126" s="225" t="s">
        <v>121</v>
      </c>
      <c r="BE126" s="225" t="s">
        <v>121</v>
      </c>
      <c r="BF126" s="225" t="s">
        <v>121</v>
      </c>
      <c r="BG126" s="225" t="s">
        <v>121</v>
      </c>
      <c r="BH126" s="225" t="s">
        <v>121</v>
      </c>
      <c r="BI126" s="225" t="s">
        <v>121</v>
      </c>
      <c r="BJ126" s="225" t="s">
        <v>121</v>
      </c>
      <c r="BK126" s="44"/>
      <c r="BL126" s="44"/>
      <c r="BM126" s="44"/>
      <c r="BN126" s="44"/>
      <c r="BO126" s="44"/>
      <c r="BP126" s="245">
        <v>0</v>
      </c>
      <c r="BQ126" s="244" t="s">
        <v>879</v>
      </c>
      <c r="BR126" s="245">
        <v>0</v>
      </c>
      <c r="BS126" s="103"/>
      <c r="BT126" s="44"/>
      <c r="BU126" s="44"/>
      <c r="BV126" s="44"/>
      <c r="BW126" s="44"/>
      <c r="BX126" s="45"/>
      <c r="BY126" s="44"/>
      <c r="BZ126" s="103"/>
      <c r="CA126" s="103"/>
      <c r="CB126" s="103"/>
      <c r="CC126" s="103"/>
      <c r="CD126" s="103"/>
      <c r="CE126" s="103"/>
      <c r="CF126" s="226"/>
      <c r="CG126" s="226"/>
      <c r="CH126" s="44"/>
      <c r="CI126" s="376"/>
      <c r="CJ126" s="103" t="s">
        <v>1575</v>
      </c>
      <c r="CK126" s="391"/>
      <c r="CL126" s="44"/>
      <c r="CM126" s="103"/>
      <c r="CN126" s="103"/>
      <c r="CO126" s="7"/>
      <c r="CP126" s="7"/>
    </row>
    <row r="127" spans="1:95" ht="75" hidden="1" customHeight="1" x14ac:dyDescent="0.3">
      <c r="A127" s="44" t="s">
        <v>130</v>
      </c>
      <c r="B127" s="241" t="s">
        <v>770</v>
      </c>
      <c r="C127" s="44" t="s">
        <v>1635</v>
      </c>
      <c r="D127" s="44"/>
      <c r="E127" s="44" t="s">
        <v>100</v>
      </c>
      <c r="F127" s="44" t="s">
        <v>606</v>
      </c>
      <c r="G127" s="227" t="s">
        <v>117</v>
      </c>
      <c r="H127" s="228" t="s">
        <v>394</v>
      </c>
      <c r="I127" s="227" t="s">
        <v>546</v>
      </c>
      <c r="J127" s="227" t="s">
        <v>294</v>
      </c>
      <c r="K127" s="227" t="s">
        <v>483</v>
      </c>
      <c r="L127" s="227" t="s">
        <v>338</v>
      </c>
      <c r="M127" s="229" t="s">
        <v>398</v>
      </c>
      <c r="N127" s="230" t="s">
        <v>295</v>
      </c>
      <c r="O127" s="231" t="s">
        <v>461</v>
      </c>
      <c r="P127" s="230" t="s">
        <v>339</v>
      </c>
      <c r="Q127" s="103"/>
      <c r="R127" s="44"/>
      <c r="S127" s="225" t="s">
        <v>100</v>
      </c>
      <c r="T127" s="225" t="s">
        <v>100</v>
      </c>
      <c r="U127" s="225" t="s">
        <v>100</v>
      </c>
      <c r="V127" s="225" t="s">
        <v>100</v>
      </c>
      <c r="W127" s="225" t="s">
        <v>100</v>
      </c>
      <c r="X127" s="225" t="s">
        <v>100</v>
      </c>
      <c r="Y127" s="225" t="s">
        <v>100</v>
      </c>
      <c r="Z127" s="225" t="s">
        <v>100</v>
      </c>
      <c r="AA127" s="225" t="s">
        <v>100</v>
      </c>
      <c r="AB127" s="424" t="s">
        <v>1634</v>
      </c>
      <c r="AC127" s="424" t="s">
        <v>1634</v>
      </c>
      <c r="AD127" s="424" t="s">
        <v>1634</v>
      </c>
      <c r="AE127" s="225" t="s">
        <v>100</v>
      </c>
      <c r="AF127" s="225" t="s">
        <v>100</v>
      </c>
      <c r="AG127" s="225" t="s">
        <v>100</v>
      </c>
      <c r="AH127" s="225" t="s">
        <v>100</v>
      </c>
      <c r="AI127" s="225" t="s">
        <v>100</v>
      </c>
      <c r="AJ127" s="225" t="s">
        <v>100</v>
      </c>
      <c r="AK127" s="225" t="s">
        <v>100</v>
      </c>
      <c r="AL127" s="225" t="s">
        <v>100</v>
      </c>
      <c r="AM127" s="225" t="s">
        <v>100</v>
      </c>
      <c r="AN127" s="225" t="s">
        <v>100</v>
      </c>
      <c r="AO127" s="225" t="s">
        <v>100</v>
      </c>
      <c r="AP127" s="225" t="s">
        <v>100</v>
      </c>
      <c r="AQ127" s="225" t="s">
        <v>100</v>
      </c>
      <c r="AR127" s="225" t="s">
        <v>100</v>
      </c>
      <c r="AS127" s="225" t="s">
        <v>100</v>
      </c>
      <c r="AT127" s="225" t="s">
        <v>100</v>
      </c>
      <c r="AU127" s="225" t="s">
        <v>100</v>
      </c>
      <c r="AV127" s="225" t="s">
        <v>100</v>
      </c>
      <c r="AW127" s="225" t="s">
        <v>100</v>
      </c>
      <c r="AX127" s="225" t="s">
        <v>100</v>
      </c>
      <c r="AY127" s="225" t="s">
        <v>100</v>
      </c>
      <c r="AZ127" s="225" t="s">
        <v>100</v>
      </c>
      <c r="BA127" s="225" t="s">
        <v>100</v>
      </c>
      <c r="BB127" s="225" t="s">
        <v>100</v>
      </c>
      <c r="BC127" s="226" t="s">
        <v>100</v>
      </c>
      <c r="BD127" s="43" t="s">
        <v>103</v>
      </c>
      <c r="BE127" s="43" t="s">
        <v>103</v>
      </c>
      <c r="BF127" s="226" t="s">
        <v>100</v>
      </c>
      <c r="BG127" s="226" t="s">
        <v>100</v>
      </c>
      <c r="BH127" s="43" t="s">
        <v>103</v>
      </c>
      <c r="BI127" s="43" t="s">
        <v>101</v>
      </c>
      <c r="BJ127" s="235" t="s">
        <v>101</v>
      </c>
      <c r="BK127" s="44">
        <v>2</v>
      </c>
      <c r="BL127" s="44">
        <v>208200</v>
      </c>
      <c r="BM127" s="44" t="s">
        <v>244</v>
      </c>
      <c r="BN127" s="44"/>
      <c r="BO127" s="103" t="s">
        <v>614</v>
      </c>
      <c r="BP127" s="203" t="s">
        <v>742</v>
      </c>
      <c r="BQ127" s="203" t="s">
        <v>775</v>
      </c>
      <c r="BR127" s="203" t="s">
        <v>742</v>
      </c>
      <c r="BS127" s="103"/>
      <c r="BT127" s="312">
        <v>0</v>
      </c>
      <c r="BU127" s="312">
        <v>0</v>
      </c>
      <c r="BV127" s="312">
        <v>0</v>
      </c>
      <c r="BW127" s="44">
        <v>0</v>
      </c>
      <c r="BX127" s="45" t="s">
        <v>101</v>
      </c>
      <c r="BY127" s="44"/>
      <c r="BZ127" s="103"/>
      <c r="CA127" s="103"/>
      <c r="CB127" s="103"/>
      <c r="CC127" s="103"/>
      <c r="CD127" s="103"/>
      <c r="CE127" s="103"/>
      <c r="CF127" s="226" t="s">
        <v>100</v>
      </c>
      <c r="CG127" s="226" t="s">
        <v>100</v>
      </c>
      <c r="CH127" s="44"/>
      <c r="CI127" s="376" t="s">
        <v>1636</v>
      </c>
      <c r="CJ127" s="103"/>
      <c r="CK127" s="415" t="s">
        <v>1613</v>
      </c>
      <c r="CL127" s="44"/>
      <c r="CM127" s="103"/>
      <c r="CN127" s="103"/>
      <c r="CO127" s="7"/>
      <c r="CP127" s="7"/>
    </row>
    <row r="128" spans="1:95" ht="49.95" hidden="1" customHeight="1" x14ac:dyDescent="0.3">
      <c r="A128" s="44" t="s">
        <v>130</v>
      </c>
      <c r="B128" s="240" t="s">
        <v>1300</v>
      </c>
      <c r="C128" s="44" t="s">
        <v>1122</v>
      </c>
      <c r="D128" s="44"/>
      <c r="E128" s="44" t="s">
        <v>1699</v>
      </c>
      <c r="F128" s="44" t="s">
        <v>751</v>
      </c>
      <c r="G128" s="227" t="s">
        <v>174</v>
      </c>
      <c r="H128" s="228" t="s">
        <v>394</v>
      </c>
      <c r="I128" s="227" t="s">
        <v>547</v>
      </c>
      <c r="J128" s="227" t="s">
        <v>110</v>
      </c>
      <c r="K128" s="227" t="s">
        <v>502</v>
      </c>
      <c r="L128" s="227" t="s">
        <v>157</v>
      </c>
      <c r="M128" s="229" t="s">
        <v>398</v>
      </c>
      <c r="N128" s="230" t="s">
        <v>115</v>
      </c>
      <c r="O128" s="231" t="s">
        <v>449</v>
      </c>
      <c r="P128" s="230" t="s">
        <v>150</v>
      </c>
      <c r="Q128" s="56" t="s">
        <v>1076</v>
      </c>
      <c r="R128" s="44"/>
      <c r="S128" s="44" t="s">
        <v>121</v>
      </c>
      <c r="T128" s="44" t="s">
        <v>121</v>
      </c>
      <c r="U128" s="44" t="s">
        <v>121</v>
      </c>
      <c r="V128" s="44" t="s">
        <v>121</v>
      </c>
      <c r="W128" s="44" t="s">
        <v>121</v>
      </c>
      <c r="X128" s="44" t="s">
        <v>121</v>
      </c>
      <c r="Y128" s="44" t="s">
        <v>121</v>
      </c>
      <c r="Z128" s="44" t="s">
        <v>121</v>
      </c>
      <c r="AA128" s="44" t="s">
        <v>121</v>
      </c>
      <c r="AB128" s="44" t="s">
        <v>121</v>
      </c>
      <c r="AC128" s="44" t="s">
        <v>121</v>
      </c>
      <c r="AD128" s="44" t="s">
        <v>121</v>
      </c>
      <c r="AE128" s="44" t="s">
        <v>121</v>
      </c>
      <c r="AF128" s="44" t="s">
        <v>121</v>
      </c>
      <c r="AG128" s="44" t="s">
        <v>121</v>
      </c>
      <c r="AH128" s="44" t="s">
        <v>121</v>
      </c>
      <c r="AI128" s="44" t="s">
        <v>121</v>
      </c>
      <c r="AJ128" s="44" t="s">
        <v>121</v>
      </c>
      <c r="AK128" s="44" t="s">
        <v>121</v>
      </c>
      <c r="AL128" s="44" t="s">
        <v>121</v>
      </c>
      <c r="AM128" s="44" t="s">
        <v>121</v>
      </c>
      <c r="AN128" s="44" t="s">
        <v>121</v>
      </c>
      <c r="AO128" s="44" t="s">
        <v>121</v>
      </c>
      <c r="AP128" s="44" t="s">
        <v>121</v>
      </c>
      <c r="AQ128" s="44" t="s">
        <v>121</v>
      </c>
      <c r="AR128" s="44" t="s">
        <v>121</v>
      </c>
      <c r="AS128" s="44" t="s">
        <v>121</v>
      </c>
      <c r="AT128" s="44" t="s">
        <v>121</v>
      </c>
      <c r="AU128" s="44" t="s">
        <v>121</v>
      </c>
      <c r="AV128" s="44" t="s">
        <v>121</v>
      </c>
      <c r="AW128" s="44" t="s">
        <v>121</v>
      </c>
      <c r="AX128" s="44" t="s">
        <v>121</v>
      </c>
      <c r="AY128" s="44" t="s">
        <v>121</v>
      </c>
      <c r="AZ128" s="44" t="s">
        <v>121</v>
      </c>
      <c r="BA128" s="44" t="s">
        <v>121</v>
      </c>
      <c r="BB128" s="44" t="s">
        <v>121</v>
      </c>
      <c r="BC128" s="44" t="s">
        <v>121</v>
      </c>
      <c r="BD128" s="44" t="s">
        <v>121</v>
      </c>
      <c r="BE128" s="44" t="s">
        <v>121</v>
      </c>
      <c r="BF128" s="44" t="s">
        <v>121</v>
      </c>
      <c r="BG128" s="44" t="s">
        <v>121</v>
      </c>
      <c r="BH128" s="44" t="s">
        <v>121</v>
      </c>
      <c r="BI128" s="44" t="s">
        <v>121</v>
      </c>
      <c r="BJ128" s="245"/>
      <c r="BK128" s="44"/>
      <c r="BL128" s="44"/>
      <c r="BM128" s="44"/>
      <c r="BN128" s="44"/>
      <c r="BO128" s="44"/>
      <c r="BP128" s="245">
        <v>0</v>
      </c>
      <c r="BQ128" s="203" t="s">
        <v>749</v>
      </c>
      <c r="BR128" s="245">
        <v>0</v>
      </c>
      <c r="BS128" s="103"/>
      <c r="BT128" s="312">
        <v>0</v>
      </c>
      <c r="BU128" s="312">
        <v>0</v>
      </c>
      <c r="BV128" s="312">
        <v>0</v>
      </c>
      <c r="BW128" s="44">
        <v>0</v>
      </c>
      <c r="BX128" s="45" t="s">
        <v>101</v>
      </c>
      <c r="BY128" s="44"/>
      <c r="BZ128" s="103"/>
      <c r="CA128" s="103" t="s">
        <v>101</v>
      </c>
      <c r="CB128" s="103"/>
      <c r="CC128" s="103"/>
      <c r="CD128" s="103"/>
      <c r="CE128" s="391" t="s">
        <v>101</v>
      </c>
      <c r="CF128" s="226" t="s">
        <v>101</v>
      </c>
      <c r="CG128" s="226" t="s">
        <v>101</v>
      </c>
      <c r="CH128" s="44"/>
      <c r="CI128" s="376"/>
      <c r="CJ128" s="103" t="s">
        <v>1459</v>
      </c>
      <c r="CK128" s="391" t="s">
        <v>65</v>
      </c>
      <c r="CL128" s="44"/>
      <c r="CM128" s="103"/>
      <c r="CN128" s="103"/>
      <c r="CO128" s="7"/>
      <c r="CP128" s="7"/>
    </row>
    <row r="129" spans="1:101" ht="49.95" hidden="1" customHeight="1" x14ac:dyDescent="0.3">
      <c r="A129" s="44" t="s">
        <v>130</v>
      </c>
      <c r="B129" s="240" t="s">
        <v>1300</v>
      </c>
      <c r="C129" s="44" t="s">
        <v>1122</v>
      </c>
      <c r="D129" s="44"/>
      <c r="E129" s="44" t="s">
        <v>1699</v>
      </c>
      <c r="F129" s="44" t="s">
        <v>741</v>
      </c>
      <c r="G129" s="227" t="s">
        <v>174</v>
      </c>
      <c r="H129" s="228" t="s">
        <v>394</v>
      </c>
      <c r="I129" s="227" t="s">
        <v>547</v>
      </c>
      <c r="J129" s="227" t="s">
        <v>115</v>
      </c>
      <c r="K129" s="227" t="s">
        <v>449</v>
      </c>
      <c r="L129" s="227" t="s">
        <v>150</v>
      </c>
      <c r="M129" s="229" t="s">
        <v>398</v>
      </c>
      <c r="N129" s="230" t="s">
        <v>110</v>
      </c>
      <c r="O129" s="231" t="s">
        <v>502</v>
      </c>
      <c r="P129" s="230" t="s">
        <v>157</v>
      </c>
      <c r="Q129" s="103" t="s">
        <v>760</v>
      </c>
      <c r="R129" s="44"/>
      <c r="S129" s="44" t="s">
        <v>121</v>
      </c>
      <c r="T129" s="44" t="s">
        <v>121</v>
      </c>
      <c r="U129" s="44" t="s">
        <v>121</v>
      </c>
      <c r="V129" s="44" t="s">
        <v>121</v>
      </c>
      <c r="W129" s="44" t="s">
        <v>121</v>
      </c>
      <c r="X129" s="44" t="s">
        <v>121</v>
      </c>
      <c r="Y129" s="44" t="s">
        <v>121</v>
      </c>
      <c r="Z129" s="44" t="s">
        <v>121</v>
      </c>
      <c r="AA129" s="44" t="s">
        <v>121</v>
      </c>
      <c r="AB129" s="44" t="s">
        <v>121</v>
      </c>
      <c r="AC129" s="44" t="s">
        <v>121</v>
      </c>
      <c r="AD129" s="44" t="s">
        <v>121</v>
      </c>
      <c r="AE129" s="44" t="s">
        <v>121</v>
      </c>
      <c r="AF129" s="44" t="s">
        <v>121</v>
      </c>
      <c r="AG129" s="44" t="s">
        <v>121</v>
      </c>
      <c r="AH129" s="44" t="s">
        <v>121</v>
      </c>
      <c r="AI129" s="44" t="s">
        <v>121</v>
      </c>
      <c r="AJ129" s="44" t="s">
        <v>121</v>
      </c>
      <c r="AK129" s="44" t="s">
        <v>121</v>
      </c>
      <c r="AL129" s="44" t="s">
        <v>121</v>
      </c>
      <c r="AM129" s="44" t="s">
        <v>121</v>
      </c>
      <c r="AN129" s="44" t="s">
        <v>121</v>
      </c>
      <c r="AO129" s="44" t="s">
        <v>121</v>
      </c>
      <c r="AP129" s="44" t="s">
        <v>121</v>
      </c>
      <c r="AQ129" s="44" t="s">
        <v>121</v>
      </c>
      <c r="AR129" s="44" t="s">
        <v>121</v>
      </c>
      <c r="AS129" s="44" t="s">
        <v>121</v>
      </c>
      <c r="AT129" s="44" t="s">
        <v>121</v>
      </c>
      <c r="AU129" s="44" t="s">
        <v>121</v>
      </c>
      <c r="AV129" s="44" t="s">
        <v>121</v>
      </c>
      <c r="AW129" s="44" t="s">
        <v>121</v>
      </c>
      <c r="AX129" s="44" t="s">
        <v>121</v>
      </c>
      <c r="AY129" s="44" t="s">
        <v>121</v>
      </c>
      <c r="AZ129" s="44" t="s">
        <v>121</v>
      </c>
      <c r="BA129" s="44" t="s">
        <v>121</v>
      </c>
      <c r="BB129" s="44" t="s">
        <v>121</v>
      </c>
      <c r="BC129" s="44" t="s">
        <v>121</v>
      </c>
      <c r="BD129" s="44" t="s">
        <v>121</v>
      </c>
      <c r="BE129" s="44" t="s">
        <v>121</v>
      </c>
      <c r="BF129" s="44" t="s">
        <v>121</v>
      </c>
      <c r="BG129" s="44" t="s">
        <v>121</v>
      </c>
      <c r="BH129" s="44"/>
      <c r="BI129" s="44"/>
      <c r="BJ129" s="245"/>
      <c r="BK129" s="44"/>
      <c r="BL129" s="44"/>
      <c r="BM129" s="44"/>
      <c r="BN129" s="44"/>
      <c r="BO129" s="44"/>
      <c r="BP129" s="245">
        <v>0</v>
      </c>
      <c r="BQ129" s="203" t="s">
        <v>749</v>
      </c>
      <c r="BR129" s="245">
        <v>0</v>
      </c>
      <c r="BS129" s="103"/>
      <c r="BT129" s="312">
        <v>0</v>
      </c>
      <c r="BU129" s="312">
        <v>0</v>
      </c>
      <c r="BV129" s="312">
        <v>0</v>
      </c>
      <c r="BW129" s="44">
        <v>0</v>
      </c>
      <c r="BX129" s="45" t="s">
        <v>101</v>
      </c>
      <c r="BY129" s="44"/>
      <c r="BZ129" s="103"/>
      <c r="CA129" s="103"/>
      <c r="CB129" s="391" t="s">
        <v>101</v>
      </c>
      <c r="CC129" s="103"/>
      <c r="CD129" s="103"/>
      <c r="CE129" s="391" t="s">
        <v>101</v>
      </c>
      <c r="CF129" s="226" t="s">
        <v>101</v>
      </c>
      <c r="CG129" s="226" t="s">
        <v>101</v>
      </c>
      <c r="CH129" s="44"/>
      <c r="CI129" s="378" t="s">
        <v>1500</v>
      </c>
      <c r="CJ129" s="399" t="s">
        <v>1499</v>
      </c>
      <c r="CK129" s="391" t="s">
        <v>65</v>
      </c>
      <c r="CL129" s="44"/>
      <c r="CM129" s="103"/>
      <c r="CN129" s="103" t="s">
        <v>1637</v>
      </c>
      <c r="CO129" s="7"/>
      <c r="CP129" s="7"/>
    </row>
    <row r="130" spans="1:101" ht="28.2" hidden="1" customHeight="1" x14ac:dyDescent="0.3">
      <c r="A130" s="44" t="s">
        <v>130</v>
      </c>
      <c r="B130" s="295" t="s">
        <v>101</v>
      </c>
      <c r="C130" s="44"/>
      <c r="D130" s="44"/>
      <c r="E130" s="44" t="s">
        <v>100</v>
      </c>
      <c r="F130" s="44" t="s">
        <v>606</v>
      </c>
      <c r="G130" s="227" t="s">
        <v>185</v>
      </c>
      <c r="H130" s="228" t="s">
        <v>394</v>
      </c>
      <c r="I130" s="227" t="s">
        <v>186</v>
      </c>
      <c r="J130" s="227" t="s">
        <v>180</v>
      </c>
      <c r="K130" s="227" t="s">
        <v>424</v>
      </c>
      <c r="L130" s="227" t="s">
        <v>128</v>
      </c>
      <c r="M130" s="229" t="s">
        <v>398</v>
      </c>
      <c r="N130" s="230" t="s">
        <v>105</v>
      </c>
      <c r="O130" s="231" t="s">
        <v>403</v>
      </c>
      <c r="P130" s="230" t="s">
        <v>135</v>
      </c>
      <c r="Q130" s="103"/>
      <c r="R130" s="44"/>
      <c r="S130" s="225" t="s">
        <v>100</v>
      </c>
      <c r="T130" s="225" t="s">
        <v>100</v>
      </c>
      <c r="U130" s="225" t="s">
        <v>100</v>
      </c>
      <c r="V130" s="225" t="s">
        <v>100</v>
      </c>
      <c r="W130" s="225" t="s">
        <v>100</v>
      </c>
      <c r="X130" s="225" t="s">
        <v>100</v>
      </c>
      <c r="Y130" s="225" t="s">
        <v>100</v>
      </c>
      <c r="Z130" s="225" t="s">
        <v>100</v>
      </c>
      <c r="AA130" s="225" t="s">
        <v>100</v>
      </c>
      <c r="AB130" s="225" t="s">
        <v>100</v>
      </c>
      <c r="AC130" s="225" t="s">
        <v>100</v>
      </c>
      <c r="AD130" s="225" t="s">
        <v>100</v>
      </c>
      <c r="AE130" s="225" t="s">
        <v>100</v>
      </c>
      <c r="AF130" s="225" t="s">
        <v>100</v>
      </c>
      <c r="AG130" s="225" t="s">
        <v>100</v>
      </c>
      <c r="AH130" s="225" t="s">
        <v>100</v>
      </c>
      <c r="AI130" s="225" t="s">
        <v>100</v>
      </c>
      <c r="AJ130" s="225" t="s">
        <v>100</v>
      </c>
      <c r="AK130" s="225" t="s">
        <v>100</v>
      </c>
      <c r="AL130" s="225" t="s">
        <v>100</v>
      </c>
      <c r="AM130" s="225" t="s">
        <v>100</v>
      </c>
      <c r="AN130" s="225" t="s">
        <v>100</v>
      </c>
      <c r="AO130" s="225" t="s">
        <v>100</v>
      </c>
      <c r="AP130" s="225" t="s">
        <v>100</v>
      </c>
      <c r="AQ130" s="225" t="s">
        <v>100</v>
      </c>
      <c r="AR130" s="225" t="s">
        <v>100</v>
      </c>
      <c r="AS130" s="225" t="s">
        <v>100</v>
      </c>
      <c r="AT130" s="225" t="s">
        <v>100</v>
      </c>
      <c r="AU130" s="225" t="s">
        <v>100</v>
      </c>
      <c r="AV130" s="225" t="s">
        <v>100</v>
      </c>
      <c r="AW130" s="225" t="s">
        <v>100</v>
      </c>
      <c r="AX130" s="225" t="s">
        <v>100</v>
      </c>
      <c r="AY130" s="225" t="s">
        <v>100</v>
      </c>
      <c r="AZ130" s="225" t="s">
        <v>100</v>
      </c>
      <c r="BA130" s="225" t="s">
        <v>100</v>
      </c>
      <c r="BB130" s="225" t="s">
        <v>100</v>
      </c>
      <c r="BC130" s="44"/>
      <c r="BD130" s="44"/>
      <c r="BE130" s="44"/>
      <c r="BF130" s="44"/>
      <c r="BG130" s="44"/>
      <c r="BH130" s="44"/>
      <c r="BI130" s="44"/>
      <c r="BJ130" s="245"/>
      <c r="BK130" s="44"/>
      <c r="BL130" s="44"/>
      <c r="BM130" s="44"/>
      <c r="BN130" s="44"/>
      <c r="BO130" s="44"/>
      <c r="BP130" s="245" t="s">
        <v>742</v>
      </c>
      <c r="BQ130" s="268" t="s">
        <v>823</v>
      </c>
      <c r="BR130" s="245">
        <v>0</v>
      </c>
      <c r="BS130" s="103" t="s">
        <v>106</v>
      </c>
      <c r="BT130" s="44"/>
      <c r="BU130" s="44"/>
      <c r="BV130" s="44"/>
      <c r="BW130" s="44"/>
      <c r="BX130" s="44"/>
      <c r="BY130" s="44"/>
      <c r="BZ130" s="103"/>
      <c r="CA130" s="103"/>
      <c r="CB130" s="103"/>
      <c r="CC130" s="103"/>
      <c r="CD130" s="103"/>
      <c r="CE130" s="103"/>
      <c r="CF130" s="226"/>
      <c r="CG130" s="226"/>
      <c r="CH130" s="44"/>
      <c r="CI130" s="376"/>
      <c r="CJ130" s="103"/>
      <c r="CK130" s="391" t="str">
        <f>Table9[[#This Row],[Congested?]]</f>
        <v>no</v>
      </c>
      <c r="CL130" s="44"/>
      <c r="CM130" s="103"/>
      <c r="CN130" s="103"/>
      <c r="CO130" s="7"/>
      <c r="CP130" s="7"/>
    </row>
    <row r="131" spans="1:101" ht="49.95" hidden="1" customHeight="1" x14ac:dyDescent="0.3">
      <c r="A131" s="44" t="s">
        <v>323</v>
      </c>
      <c r="B131" s="243" t="s">
        <v>100</v>
      </c>
      <c r="C131" s="44" t="s">
        <v>894</v>
      </c>
      <c r="D131" s="44"/>
      <c r="E131" s="44" t="s">
        <v>101</v>
      </c>
      <c r="F131" s="44" t="s">
        <v>606</v>
      </c>
      <c r="G131" s="227" t="s">
        <v>185</v>
      </c>
      <c r="H131" s="228" t="s">
        <v>394</v>
      </c>
      <c r="I131" s="227" t="s">
        <v>186</v>
      </c>
      <c r="J131" s="227" t="s">
        <v>105</v>
      </c>
      <c r="K131" s="227" t="s">
        <v>403</v>
      </c>
      <c r="L131" s="227" t="s">
        <v>135</v>
      </c>
      <c r="M131" s="229" t="s">
        <v>398</v>
      </c>
      <c r="N131" s="230" t="s">
        <v>180</v>
      </c>
      <c r="O131" s="231" t="s">
        <v>424</v>
      </c>
      <c r="P131" s="230" t="s">
        <v>128</v>
      </c>
      <c r="Q131" s="103"/>
      <c r="R131" s="44"/>
      <c r="S131" s="225" t="s">
        <v>100</v>
      </c>
      <c r="T131" s="225" t="s">
        <v>100</v>
      </c>
      <c r="U131" s="225" t="s">
        <v>100</v>
      </c>
      <c r="V131" s="225" t="s">
        <v>100</v>
      </c>
      <c r="W131" s="225" t="s">
        <v>100</v>
      </c>
      <c r="X131" s="225" t="s">
        <v>100</v>
      </c>
      <c r="Y131" s="225" t="s">
        <v>100</v>
      </c>
      <c r="Z131" s="225" t="s">
        <v>100</v>
      </c>
      <c r="AA131" s="225" t="s">
        <v>100</v>
      </c>
      <c r="AB131" s="225" t="s">
        <v>100</v>
      </c>
      <c r="AC131" s="225" t="s">
        <v>100</v>
      </c>
      <c r="AD131" s="225" t="s">
        <v>100</v>
      </c>
      <c r="AE131" s="225" t="s">
        <v>100</v>
      </c>
      <c r="AF131" s="225" t="s">
        <v>100</v>
      </c>
      <c r="AG131" s="225" t="s">
        <v>100</v>
      </c>
      <c r="AH131" s="225" t="s">
        <v>100</v>
      </c>
      <c r="AI131" s="225" t="s">
        <v>100</v>
      </c>
      <c r="AJ131" s="225" t="s">
        <v>100</v>
      </c>
      <c r="AK131" s="225" t="s">
        <v>100</v>
      </c>
      <c r="AL131" s="225" t="s">
        <v>100</v>
      </c>
      <c r="AM131" s="225" t="s">
        <v>100</v>
      </c>
      <c r="AN131" s="225" t="s">
        <v>100</v>
      </c>
      <c r="AO131" s="225" t="s">
        <v>100</v>
      </c>
      <c r="AP131" s="225" t="s">
        <v>100</v>
      </c>
      <c r="AQ131" s="225" t="s">
        <v>100</v>
      </c>
      <c r="AR131" s="225" t="s">
        <v>100</v>
      </c>
      <c r="AS131" s="225" t="s">
        <v>100</v>
      </c>
      <c r="AT131" s="225" t="s">
        <v>100</v>
      </c>
      <c r="AU131" s="225" t="s">
        <v>100</v>
      </c>
      <c r="AV131" s="225" t="s">
        <v>100</v>
      </c>
      <c r="AW131" s="225" t="s">
        <v>100</v>
      </c>
      <c r="AX131" s="225" t="s">
        <v>100</v>
      </c>
      <c r="AY131" s="225" t="s">
        <v>100</v>
      </c>
      <c r="AZ131" s="225" t="s">
        <v>121</v>
      </c>
      <c r="BA131" s="225" t="s">
        <v>121</v>
      </c>
      <c r="BB131" s="225" t="s">
        <v>121</v>
      </c>
      <c r="BC131" s="226" t="s">
        <v>101</v>
      </c>
      <c r="BD131" s="44"/>
      <c r="BE131" s="44"/>
      <c r="BF131" s="44"/>
      <c r="BG131" s="44"/>
      <c r="BH131" s="44"/>
      <c r="BI131" s="44"/>
      <c r="BJ131" s="245"/>
      <c r="BK131" s="44"/>
      <c r="BL131" s="44"/>
      <c r="BM131" s="44"/>
      <c r="BN131" s="44"/>
      <c r="BO131" s="44"/>
      <c r="BP131" s="245">
        <v>0</v>
      </c>
      <c r="BQ131" s="244" t="s">
        <v>787</v>
      </c>
      <c r="BR131" s="245" t="s">
        <v>742</v>
      </c>
      <c r="BS131" s="103" t="s">
        <v>106</v>
      </c>
      <c r="BT131" s="312">
        <v>0</v>
      </c>
      <c r="BU131" s="312">
        <v>0</v>
      </c>
      <c r="BV131" s="312">
        <v>0</v>
      </c>
      <c r="BW131" s="44">
        <v>0</v>
      </c>
      <c r="BX131" s="45" t="s">
        <v>101</v>
      </c>
      <c r="BY131" s="44"/>
      <c r="BZ131" s="103"/>
      <c r="CA131" s="103"/>
      <c r="CB131" s="103"/>
      <c r="CC131" s="103"/>
      <c r="CD131" s="103"/>
      <c r="CE131" s="103"/>
      <c r="CF131" s="226" t="s">
        <v>101</v>
      </c>
      <c r="CG131" s="226" t="s">
        <v>101</v>
      </c>
      <c r="CH131" s="44"/>
      <c r="CI131" s="391" t="s">
        <v>1481</v>
      </c>
      <c r="CJ131" s="391" t="s">
        <v>1474</v>
      </c>
      <c r="CK131" s="297" t="s">
        <v>65</v>
      </c>
      <c r="CL131" s="44"/>
      <c r="CM131" s="103"/>
      <c r="CN131" s="56" t="s">
        <v>1598</v>
      </c>
      <c r="CO131" s="7"/>
      <c r="CP131" s="7"/>
      <c r="CW131" s="49"/>
    </row>
    <row r="132" spans="1:101" ht="49.95" hidden="1" customHeight="1" x14ac:dyDescent="0.3">
      <c r="A132" s="44" t="s">
        <v>130</v>
      </c>
      <c r="B132" s="51" t="s">
        <v>889</v>
      </c>
      <c r="C132" s="44" t="s">
        <v>881</v>
      </c>
      <c r="D132" s="44"/>
      <c r="E132" s="44" t="s">
        <v>100</v>
      </c>
      <c r="F132" s="44" t="s">
        <v>606</v>
      </c>
      <c r="G132" s="227" t="s">
        <v>176</v>
      </c>
      <c r="H132" s="228" t="s">
        <v>394</v>
      </c>
      <c r="I132" s="227" t="s">
        <v>177</v>
      </c>
      <c r="J132" s="227" t="s">
        <v>511</v>
      </c>
      <c r="K132" s="227" t="s">
        <v>512</v>
      </c>
      <c r="L132" s="227" t="s">
        <v>164</v>
      </c>
      <c r="M132" s="229" t="s">
        <v>398</v>
      </c>
      <c r="N132" s="230" t="s">
        <v>548</v>
      </c>
      <c r="O132" s="231" t="s">
        <v>549</v>
      </c>
      <c r="P132" s="230" t="s">
        <v>125</v>
      </c>
      <c r="Q132" s="103"/>
      <c r="R132" s="44"/>
      <c r="S132" s="225" t="s">
        <v>100</v>
      </c>
      <c r="T132" s="225" t="s">
        <v>100</v>
      </c>
      <c r="U132" s="225" t="s">
        <v>100</v>
      </c>
      <c r="V132" s="225" t="s">
        <v>100</v>
      </c>
      <c r="W132" s="225" t="s">
        <v>100</v>
      </c>
      <c r="X132" s="225" t="s">
        <v>100</v>
      </c>
      <c r="Y132" s="225" t="s">
        <v>100</v>
      </c>
      <c r="Z132" s="225" t="s">
        <v>100</v>
      </c>
      <c r="AA132" s="225" t="s">
        <v>100</v>
      </c>
      <c r="AB132" s="225" t="s">
        <v>100</v>
      </c>
      <c r="AC132" s="225" t="s">
        <v>100</v>
      </c>
      <c r="AD132" s="225" t="s">
        <v>100</v>
      </c>
      <c r="AE132" s="225" t="s">
        <v>100</v>
      </c>
      <c r="AF132" s="225" t="s">
        <v>100</v>
      </c>
      <c r="AG132" s="225" t="s">
        <v>100</v>
      </c>
      <c r="AH132" s="225" t="s">
        <v>100</v>
      </c>
      <c r="AI132" s="225" t="s">
        <v>100</v>
      </c>
      <c r="AJ132" s="225" t="s">
        <v>100</v>
      </c>
      <c r="AK132" s="225" t="s">
        <v>100</v>
      </c>
      <c r="AL132" s="225" t="s">
        <v>100</v>
      </c>
      <c r="AM132" s="225" t="s">
        <v>100</v>
      </c>
      <c r="AN132" s="225" t="s">
        <v>100</v>
      </c>
      <c r="AO132" s="225" t="s">
        <v>100</v>
      </c>
      <c r="AP132" s="225" t="s">
        <v>100</v>
      </c>
      <c r="AQ132" s="225" t="s">
        <v>100</v>
      </c>
      <c r="AR132" s="225" t="s">
        <v>100</v>
      </c>
      <c r="AS132" s="225" t="s">
        <v>100</v>
      </c>
      <c r="AT132" s="225" t="s">
        <v>100</v>
      </c>
      <c r="AU132" s="225" t="s">
        <v>100</v>
      </c>
      <c r="AV132" s="225" t="s">
        <v>100</v>
      </c>
      <c r="AW132" s="225" t="s">
        <v>100</v>
      </c>
      <c r="AX132" s="225" t="s">
        <v>100</v>
      </c>
      <c r="AY132" s="225" t="s">
        <v>100</v>
      </c>
      <c r="AZ132" s="225" t="s">
        <v>100</v>
      </c>
      <c r="BA132" s="225" t="s">
        <v>100</v>
      </c>
      <c r="BB132" s="225" t="s">
        <v>100</v>
      </c>
      <c r="BC132" s="226" t="s">
        <v>101</v>
      </c>
      <c r="BD132" s="44"/>
      <c r="BE132" s="44"/>
      <c r="BF132" s="44"/>
      <c r="BG132" s="44"/>
      <c r="BH132" s="44"/>
      <c r="BI132" s="44"/>
      <c r="BJ132" s="245"/>
      <c r="BK132" s="44"/>
      <c r="BL132" s="44"/>
      <c r="BM132" s="44"/>
      <c r="BN132" s="44"/>
      <c r="BO132" s="44"/>
      <c r="BP132" s="245">
        <v>0</v>
      </c>
      <c r="BQ132" s="244" t="s">
        <v>822</v>
      </c>
      <c r="BR132" s="245">
        <v>0</v>
      </c>
      <c r="BS132" s="103"/>
      <c r="BT132" s="313">
        <v>0</v>
      </c>
      <c r="BU132" s="313">
        <v>0</v>
      </c>
      <c r="BV132" s="313">
        <v>0</v>
      </c>
      <c r="BW132" s="44">
        <v>0</v>
      </c>
      <c r="BX132" s="45" t="s">
        <v>101</v>
      </c>
      <c r="BY132" s="44"/>
      <c r="BZ132" s="103"/>
      <c r="CA132" s="103"/>
      <c r="CB132" s="103"/>
      <c r="CC132" s="103"/>
      <c r="CD132" s="103"/>
      <c r="CE132" s="103"/>
      <c r="CF132" s="226" t="s">
        <v>101</v>
      </c>
      <c r="CG132" s="226" t="s">
        <v>101</v>
      </c>
      <c r="CH132" s="44"/>
      <c r="CI132" s="376"/>
      <c r="CJ132" s="103"/>
      <c r="CK132" s="391"/>
      <c r="CL132" s="44"/>
      <c r="CM132" s="103"/>
      <c r="CN132" s="103"/>
      <c r="CO132" s="7"/>
      <c r="CP132" s="7"/>
    </row>
    <row r="133" spans="1:101" ht="49.95" customHeight="1" x14ac:dyDescent="0.3">
      <c r="A133" s="44" t="s">
        <v>785</v>
      </c>
      <c r="B133" s="243" t="s">
        <v>100</v>
      </c>
      <c r="C133" s="44" t="s">
        <v>998</v>
      </c>
      <c r="D133" s="44"/>
      <c r="E133" s="44" t="s">
        <v>100</v>
      </c>
      <c r="F133" s="44" t="s">
        <v>606</v>
      </c>
      <c r="G133" s="227" t="s">
        <v>296</v>
      </c>
      <c r="H133" s="228" t="s">
        <v>394</v>
      </c>
      <c r="I133" s="227" t="s">
        <v>550</v>
      </c>
      <c r="J133" s="227" t="s">
        <v>118</v>
      </c>
      <c r="K133" s="227" t="s">
        <v>485</v>
      </c>
      <c r="L133" s="227" t="s">
        <v>143</v>
      </c>
      <c r="M133" s="229" t="s">
        <v>398</v>
      </c>
      <c r="N133" s="230" t="s">
        <v>292</v>
      </c>
      <c r="O133" s="231" t="s">
        <v>399</v>
      </c>
      <c r="P133" s="230" t="s">
        <v>143</v>
      </c>
      <c r="Q133" s="103"/>
      <c r="R133" s="44"/>
      <c r="S133" s="225" t="s">
        <v>100</v>
      </c>
      <c r="T133" s="225" t="s">
        <v>100</v>
      </c>
      <c r="U133" s="225" t="s">
        <v>100</v>
      </c>
      <c r="V133" s="174" t="s">
        <v>103</v>
      </c>
      <c r="W133" s="174" t="s">
        <v>103</v>
      </c>
      <c r="X133" s="174" t="s">
        <v>103</v>
      </c>
      <c r="Y133" s="174" t="s">
        <v>103</v>
      </c>
      <c r="Z133" s="174" t="s">
        <v>103</v>
      </c>
      <c r="AA133" s="174" t="s">
        <v>103</v>
      </c>
      <c r="AB133" s="225" t="s">
        <v>100</v>
      </c>
      <c r="AC133" s="225" t="s">
        <v>100</v>
      </c>
      <c r="AD133" s="174" t="s">
        <v>103</v>
      </c>
      <c r="AE133" s="225">
        <v>0</v>
      </c>
      <c r="AF133" s="225">
        <v>0</v>
      </c>
      <c r="AG133" s="225">
        <v>0</v>
      </c>
      <c r="AH133" s="225">
        <v>0</v>
      </c>
      <c r="AI133" s="248">
        <v>0</v>
      </c>
      <c r="AJ133" s="248">
        <v>0</v>
      </c>
      <c r="AK133" s="248">
        <v>0</v>
      </c>
      <c r="AL133" s="248">
        <v>0</v>
      </c>
      <c r="AM133" s="248">
        <v>0</v>
      </c>
      <c r="AN133" s="225" t="s">
        <v>100</v>
      </c>
      <c r="AO133" s="225" t="s">
        <v>100</v>
      </c>
      <c r="AP133" s="225" t="s">
        <v>100</v>
      </c>
      <c r="AQ133" s="225" t="s">
        <v>100</v>
      </c>
      <c r="AR133" s="225" t="s">
        <v>100</v>
      </c>
      <c r="AS133" s="225" t="s">
        <v>100</v>
      </c>
      <c r="AT133" s="225" t="s">
        <v>100</v>
      </c>
      <c r="AU133" s="225" t="s">
        <v>100</v>
      </c>
      <c r="AV133" s="225" t="s">
        <v>100</v>
      </c>
      <c r="AW133" s="225" t="s">
        <v>100</v>
      </c>
      <c r="AX133" s="225" t="s">
        <v>100</v>
      </c>
      <c r="AY133" s="225" t="s">
        <v>100</v>
      </c>
      <c r="AZ133" s="225" t="s">
        <v>100</v>
      </c>
      <c r="BA133" s="225" t="s">
        <v>100</v>
      </c>
      <c r="BB133" s="225" t="s">
        <v>100</v>
      </c>
      <c r="BC133" s="226" t="s">
        <v>100</v>
      </c>
      <c r="BD133" s="226" t="s">
        <v>100</v>
      </c>
      <c r="BE133" s="226" t="s">
        <v>100</v>
      </c>
      <c r="BF133" s="226" t="s">
        <v>100</v>
      </c>
      <c r="BG133" s="226" t="s">
        <v>100</v>
      </c>
      <c r="BH133" s="43" t="s">
        <v>103</v>
      </c>
      <c r="BI133" s="43" t="s">
        <v>101</v>
      </c>
      <c r="BJ133" s="43" t="s">
        <v>101</v>
      </c>
      <c r="BK133" s="44"/>
      <c r="BL133" s="44"/>
      <c r="BM133" s="44"/>
      <c r="BN133" s="44"/>
      <c r="BO133" s="44"/>
      <c r="BP133" s="245">
        <v>0</v>
      </c>
      <c r="BQ133" s="56" t="s">
        <v>788</v>
      </c>
      <c r="BR133" s="245">
        <v>2</v>
      </c>
      <c r="BS133" s="103" t="s">
        <v>662</v>
      </c>
      <c r="BT133" s="312">
        <v>0</v>
      </c>
      <c r="BU133" s="312">
        <v>6030874.4328767126</v>
      </c>
      <c r="BV133" s="312">
        <v>0</v>
      </c>
      <c r="BW133" s="44">
        <v>0</v>
      </c>
      <c r="BX133" s="45" t="s">
        <v>100</v>
      </c>
      <c r="BY133" s="435" t="s">
        <v>101</v>
      </c>
      <c r="BZ133" s="103"/>
      <c r="CA133" s="103"/>
      <c r="CB133" s="103"/>
      <c r="CC133" s="103"/>
      <c r="CD133" s="103"/>
      <c r="CE133" s="103"/>
      <c r="CF133" s="226" t="s">
        <v>100</v>
      </c>
      <c r="CG133" s="226" t="s">
        <v>101</v>
      </c>
      <c r="CH133" s="44" t="s">
        <v>100</v>
      </c>
      <c r="CI133" s="103" t="s">
        <v>1638</v>
      </c>
      <c r="CJ133" s="391"/>
      <c r="CK133" s="391" t="s">
        <v>100</v>
      </c>
      <c r="CL133" s="44"/>
      <c r="CM133" s="103"/>
      <c r="CN133" s="103" t="s">
        <v>1785</v>
      </c>
      <c r="CO133" s="7"/>
      <c r="CP133" s="7"/>
    </row>
    <row r="134" spans="1:101" ht="115.2" hidden="1" customHeight="1" x14ac:dyDescent="0.3">
      <c r="A134" s="44" t="s">
        <v>785</v>
      </c>
      <c r="B134" s="295" t="s">
        <v>101</v>
      </c>
      <c r="C134" s="44"/>
      <c r="D134" s="44"/>
      <c r="E134" s="44" t="s">
        <v>100</v>
      </c>
      <c r="F134" s="44" t="s">
        <v>606</v>
      </c>
      <c r="G134" s="227" t="s">
        <v>296</v>
      </c>
      <c r="H134" s="228" t="s">
        <v>394</v>
      </c>
      <c r="I134" s="227" t="s">
        <v>550</v>
      </c>
      <c r="J134" s="227" t="s">
        <v>292</v>
      </c>
      <c r="K134" s="227" t="s">
        <v>399</v>
      </c>
      <c r="L134" s="227" t="s">
        <v>143</v>
      </c>
      <c r="M134" s="229" t="s">
        <v>398</v>
      </c>
      <c r="N134" s="230" t="s">
        <v>118</v>
      </c>
      <c r="O134" s="231" t="s">
        <v>485</v>
      </c>
      <c r="P134" s="230" t="s">
        <v>143</v>
      </c>
      <c r="Q134" s="103"/>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245"/>
      <c r="BK134" s="103" t="s">
        <v>668</v>
      </c>
      <c r="BL134" s="103" t="s">
        <v>724</v>
      </c>
      <c r="BM134" s="103" t="s">
        <v>725</v>
      </c>
      <c r="BN134" s="44"/>
      <c r="BO134" s="44"/>
      <c r="BP134" s="245" t="s">
        <v>742</v>
      </c>
      <c r="BQ134" s="266" t="s">
        <v>999</v>
      </c>
      <c r="BR134" s="245"/>
      <c r="BS134" s="103" t="s">
        <v>106</v>
      </c>
      <c r="BT134" s="44"/>
      <c r="BU134" s="44"/>
      <c r="BV134" s="44"/>
      <c r="BW134" s="44"/>
      <c r="BX134" s="44"/>
      <c r="BY134" s="44"/>
      <c r="BZ134" s="103"/>
      <c r="CA134" s="103"/>
      <c r="CB134" s="103"/>
      <c r="CC134" s="103"/>
      <c r="CD134" s="103"/>
      <c r="CE134" s="103"/>
      <c r="CF134" s="226"/>
      <c r="CG134" s="226"/>
      <c r="CH134" s="44"/>
      <c r="CI134" s="376"/>
      <c r="CJ134" s="103"/>
      <c r="CK134" s="391"/>
      <c r="CL134" s="44"/>
      <c r="CM134" s="103"/>
      <c r="CN134" s="103"/>
      <c r="CO134" s="7"/>
      <c r="CP134" s="7"/>
    </row>
    <row r="135" spans="1:101" ht="365.25" hidden="1" customHeight="1" x14ac:dyDescent="0.3">
      <c r="A135" s="44" t="s">
        <v>130</v>
      </c>
      <c r="B135" s="241" t="s">
        <v>826</v>
      </c>
      <c r="C135" s="44" t="s">
        <v>829</v>
      </c>
      <c r="D135" s="44"/>
      <c r="E135" s="44" t="s">
        <v>100</v>
      </c>
      <c r="F135" s="44" t="s">
        <v>606</v>
      </c>
      <c r="G135" s="227" t="s">
        <v>551</v>
      </c>
      <c r="H135" s="228" t="s">
        <v>394</v>
      </c>
      <c r="I135" s="227" t="s">
        <v>552</v>
      </c>
      <c r="J135" s="227" t="s">
        <v>416</v>
      </c>
      <c r="K135" s="227" t="s">
        <v>417</v>
      </c>
      <c r="L135" s="227" t="s">
        <v>132</v>
      </c>
      <c r="M135" s="229" t="s">
        <v>398</v>
      </c>
      <c r="N135" s="230" t="s">
        <v>480</v>
      </c>
      <c r="O135" s="231" t="s">
        <v>481</v>
      </c>
      <c r="P135" s="230" t="s">
        <v>482</v>
      </c>
      <c r="Q135" s="56" t="s">
        <v>1309</v>
      </c>
      <c r="R135" s="44"/>
      <c r="S135" s="240" t="s">
        <v>830</v>
      </c>
      <c r="T135" s="174" t="s">
        <v>103</v>
      </c>
      <c r="U135" s="174" t="s">
        <v>103</v>
      </c>
      <c r="V135" s="240" t="s">
        <v>830</v>
      </c>
      <c r="W135" s="240" t="s">
        <v>830</v>
      </c>
      <c r="X135" s="240" t="s">
        <v>830</v>
      </c>
      <c r="Y135" s="174" t="s">
        <v>103</v>
      </c>
      <c r="Z135" s="174" t="s">
        <v>103</v>
      </c>
      <c r="AA135" s="225">
        <v>0</v>
      </c>
      <c r="AB135" s="225">
        <v>0</v>
      </c>
      <c r="AC135" s="225">
        <v>0</v>
      </c>
      <c r="AD135" s="174" t="s">
        <v>103</v>
      </c>
      <c r="AE135" s="240" t="s">
        <v>830</v>
      </c>
      <c r="AF135" s="240" t="s">
        <v>830</v>
      </c>
      <c r="AG135" s="225">
        <v>0</v>
      </c>
      <c r="AH135" s="225">
        <v>0</v>
      </c>
      <c r="AI135" s="225">
        <v>0</v>
      </c>
      <c r="AJ135" s="225">
        <v>0</v>
      </c>
      <c r="AK135" s="225">
        <v>0</v>
      </c>
      <c r="AL135" s="225">
        <v>0</v>
      </c>
      <c r="AM135" s="225">
        <v>0</v>
      </c>
      <c r="AN135" s="225">
        <v>0</v>
      </c>
      <c r="AO135" s="225">
        <v>0</v>
      </c>
      <c r="AP135" s="174" t="s">
        <v>103</v>
      </c>
      <c r="AQ135" s="240" t="s">
        <v>830</v>
      </c>
      <c r="AR135" s="240" t="s">
        <v>830</v>
      </c>
      <c r="AS135" s="240" t="s">
        <v>830</v>
      </c>
      <c r="AT135" s="240" t="s">
        <v>830</v>
      </c>
      <c r="AU135" s="240" t="s">
        <v>830</v>
      </c>
      <c r="AV135" s="240" t="s">
        <v>830</v>
      </c>
      <c r="AW135" s="240" t="s">
        <v>830</v>
      </c>
      <c r="AX135" s="240" t="s">
        <v>830</v>
      </c>
      <c r="AY135" s="240" t="s">
        <v>830</v>
      </c>
      <c r="AZ135" s="240" t="s">
        <v>830</v>
      </c>
      <c r="BA135" s="240" t="s">
        <v>830</v>
      </c>
      <c r="BB135" s="240" t="s">
        <v>830</v>
      </c>
      <c r="BC135" s="226" t="s">
        <v>100</v>
      </c>
      <c r="BD135" s="174" t="s">
        <v>103</v>
      </c>
      <c r="BE135" s="43" t="s">
        <v>101</v>
      </c>
      <c r="BF135" s="174" t="s">
        <v>103</v>
      </c>
      <c r="BG135" s="174" t="s">
        <v>103</v>
      </c>
      <c r="BH135" s="174" t="s">
        <v>103</v>
      </c>
      <c r="BI135" s="43" t="s">
        <v>101</v>
      </c>
      <c r="BJ135" s="43" t="s">
        <v>101</v>
      </c>
      <c r="BK135" s="44"/>
      <c r="BL135" s="44"/>
      <c r="BM135" s="44"/>
      <c r="BN135" s="44"/>
      <c r="BO135" s="44"/>
      <c r="BP135" s="245" t="s">
        <v>742</v>
      </c>
      <c r="BQ135" s="244" t="s">
        <v>882</v>
      </c>
      <c r="BR135" s="245">
        <v>0</v>
      </c>
      <c r="BS135" s="103"/>
      <c r="BT135" s="312">
        <v>0</v>
      </c>
      <c r="BU135" s="312">
        <v>47500369.432876348</v>
      </c>
      <c r="BV135" s="312">
        <v>5443376.0630136281</v>
      </c>
      <c r="BW135" s="44">
        <v>0</v>
      </c>
      <c r="BX135" s="45" t="s">
        <v>100</v>
      </c>
      <c r="BY135" s="44"/>
      <c r="BZ135" s="103"/>
      <c r="CA135" s="42" t="s">
        <v>1419</v>
      </c>
      <c r="CB135" s="42" t="s">
        <v>1420</v>
      </c>
      <c r="CC135" s="400" t="s">
        <v>1421</v>
      </c>
      <c r="CD135" s="42" t="s">
        <v>1391</v>
      </c>
      <c r="CE135" s="103"/>
      <c r="CF135" s="226" t="s">
        <v>101</v>
      </c>
      <c r="CG135" s="226" t="s">
        <v>101</v>
      </c>
      <c r="CH135" s="44" t="s">
        <v>100</v>
      </c>
      <c r="CI135" s="376" t="s">
        <v>1639</v>
      </c>
      <c r="CJ135" s="384" t="s">
        <v>1449</v>
      </c>
      <c r="CK135" s="384" t="str">
        <f>Table9[[#This Row],[Congested?]]</f>
        <v>close (due to quota)</v>
      </c>
      <c r="CL135" s="44"/>
      <c r="CM135" s="103"/>
      <c r="CN135" s="103"/>
      <c r="CO135" s="7"/>
      <c r="CP135" s="7"/>
    </row>
    <row r="136" spans="1:101" ht="118.8" hidden="1" customHeight="1" x14ac:dyDescent="0.3">
      <c r="A136" s="44" t="s">
        <v>130</v>
      </c>
      <c r="B136" s="299" t="s">
        <v>840</v>
      </c>
      <c r="C136" s="44" t="s">
        <v>828</v>
      </c>
      <c r="D136" s="44"/>
      <c r="E136" s="44" t="s">
        <v>100</v>
      </c>
      <c r="F136" s="44" t="s">
        <v>606</v>
      </c>
      <c r="G136" s="227" t="s">
        <v>551</v>
      </c>
      <c r="H136" s="228" t="s">
        <v>394</v>
      </c>
      <c r="I136" s="227" t="s">
        <v>552</v>
      </c>
      <c r="J136" s="227" t="s">
        <v>480</v>
      </c>
      <c r="K136" s="227" t="s">
        <v>481</v>
      </c>
      <c r="L136" s="227" t="s">
        <v>482</v>
      </c>
      <c r="M136" s="229" t="s">
        <v>398</v>
      </c>
      <c r="N136" s="230" t="s">
        <v>416</v>
      </c>
      <c r="O136" s="231" t="s">
        <v>417</v>
      </c>
      <c r="P136" s="230" t="s">
        <v>132</v>
      </c>
      <c r="Q136" s="56" t="s">
        <v>825</v>
      </c>
      <c r="R136" s="44"/>
      <c r="S136" s="225" t="s">
        <v>100</v>
      </c>
      <c r="T136" s="225" t="s">
        <v>100</v>
      </c>
      <c r="U136" s="225" t="s">
        <v>100</v>
      </c>
      <c r="V136" s="225" t="s">
        <v>100</v>
      </c>
      <c r="W136" s="225" t="s">
        <v>100</v>
      </c>
      <c r="X136" s="225" t="s">
        <v>100</v>
      </c>
      <c r="Y136" s="225" t="s">
        <v>100</v>
      </c>
      <c r="Z136" s="225" t="s">
        <v>100</v>
      </c>
      <c r="AA136" s="225" t="s">
        <v>100</v>
      </c>
      <c r="AB136" s="225" t="s">
        <v>100</v>
      </c>
      <c r="AC136" s="225" t="s">
        <v>100</v>
      </c>
      <c r="AD136" s="225" t="s">
        <v>100</v>
      </c>
      <c r="AE136" s="225" t="s">
        <v>100</v>
      </c>
      <c r="AF136" s="225" t="s">
        <v>100</v>
      </c>
      <c r="AG136" s="174" t="s">
        <v>103</v>
      </c>
      <c r="AH136" s="225">
        <v>0</v>
      </c>
      <c r="AI136" s="225">
        <v>0</v>
      </c>
      <c r="AJ136" s="225">
        <v>0</v>
      </c>
      <c r="AK136" s="225">
        <v>0</v>
      </c>
      <c r="AL136" s="225">
        <v>0</v>
      </c>
      <c r="AM136" s="225">
        <v>0</v>
      </c>
      <c r="AN136" s="225">
        <v>0</v>
      </c>
      <c r="AO136" s="225">
        <v>0</v>
      </c>
      <c r="AP136" s="225">
        <v>0</v>
      </c>
      <c r="AQ136" s="225">
        <v>0</v>
      </c>
      <c r="AR136" s="225">
        <v>0</v>
      </c>
      <c r="AS136" s="225">
        <v>0</v>
      </c>
      <c r="AT136" s="225">
        <v>0</v>
      </c>
      <c r="AU136" s="225">
        <v>0</v>
      </c>
      <c r="AV136" s="225">
        <v>0</v>
      </c>
      <c r="AW136" s="225">
        <v>0</v>
      </c>
      <c r="AX136" s="225">
        <v>0</v>
      </c>
      <c r="AY136" s="225">
        <v>0</v>
      </c>
      <c r="AZ136" s="225">
        <v>0</v>
      </c>
      <c r="BA136" s="225">
        <v>0</v>
      </c>
      <c r="BB136" s="225">
        <v>0</v>
      </c>
      <c r="BC136" s="226" t="s">
        <v>100</v>
      </c>
      <c r="BD136" s="43" t="s">
        <v>101</v>
      </c>
      <c r="BE136" s="43" t="s">
        <v>101</v>
      </c>
      <c r="BF136" s="43" t="s">
        <v>101</v>
      </c>
      <c r="BG136" s="43" t="s">
        <v>101</v>
      </c>
      <c r="BH136" s="43" t="s">
        <v>101</v>
      </c>
      <c r="BI136" s="43" t="s">
        <v>101</v>
      </c>
      <c r="BJ136" s="43" t="s">
        <v>101</v>
      </c>
      <c r="BK136" s="44"/>
      <c r="BL136" s="44"/>
      <c r="BM136" s="44"/>
      <c r="BN136" s="44"/>
      <c r="BO136" s="44"/>
      <c r="BP136" s="245" t="s">
        <v>742</v>
      </c>
      <c r="BQ136" s="203" t="s">
        <v>824</v>
      </c>
      <c r="BR136" s="245"/>
      <c r="BS136" s="103"/>
      <c r="BT136" s="312">
        <v>0</v>
      </c>
      <c r="BU136" s="312">
        <v>0</v>
      </c>
      <c r="BV136" s="312">
        <v>0</v>
      </c>
      <c r="BW136" s="44">
        <v>0</v>
      </c>
      <c r="BX136" s="45" t="s">
        <v>101</v>
      </c>
      <c r="BY136" s="44"/>
      <c r="BZ136" s="103"/>
      <c r="CA136" s="103"/>
      <c r="CB136" s="103"/>
      <c r="CC136" s="103"/>
      <c r="CD136" s="103"/>
      <c r="CE136" s="103"/>
      <c r="CF136" s="226" t="s">
        <v>101</v>
      </c>
      <c r="CG136" s="226" t="s">
        <v>101</v>
      </c>
      <c r="CH136" s="44"/>
      <c r="CI136" s="376" t="s">
        <v>1640</v>
      </c>
      <c r="CJ136" s="378" t="s">
        <v>1502</v>
      </c>
      <c r="CK136" s="295" t="s">
        <v>101</v>
      </c>
      <c r="CL136" s="44"/>
      <c r="CM136" s="103"/>
      <c r="CN136" s="103" t="s">
        <v>1641</v>
      </c>
      <c r="CO136" s="7"/>
      <c r="CP136" s="7"/>
    </row>
    <row r="137" spans="1:101" ht="15" hidden="1" customHeight="1" x14ac:dyDescent="0.3">
      <c r="A137" s="44" t="s">
        <v>323</v>
      </c>
      <c r="B137" s="44"/>
      <c r="C137" s="44"/>
      <c r="D137" s="44"/>
      <c r="E137" s="44" t="s">
        <v>101</v>
      </c>
      <c r="F137" s="44" t="s">
        <v>606</v>
      </c>
      <c r="G137" s="227" t="s">
        <v>72</v>
      </c>
      <c r="H137" s="228" t="s">
        <v>394</v>
      </c>
      <c r="I137" s="227" t="s">
        <v>553</v>
      </c>
      <c r="J137" s="227" t="s">
        <v>292</v>
      </c>
      <c r="K137" s="227" t="s">
        <v>399</v>
      </c>
      <c r="L137" s="227" t="s">
        <v>143</v>
      </c>
      <c r="M137" s="229" t="s">
        <v>398</v>
      </c>
      <c r="N137" s="230" t="s">
        <v>180</v>
      </c>
      <c r="O137" s="231" t="s">
        <v>424</v>
      </c>
      <c r="P137" s="230" t="s">
        <v>128</v>
      </c>
      <c r="Q137" s="56" t="s">
        <v>319</v>
      </c>
      <c r="R137" s="44"/>
      <c r="S137" s="225">
        <v>0</v>
      </c>
      <c r="T137" s="225">
        <v>0</v>
      </c>
      <c r="U137" s="225">
        <v>0</v>
      </c>
      <c r="V137" s="225">
        <v>0</v>
      </c>
      <c r="W137" s="225">
        <v>0</v>
      </c>
      <c r="X137" s="225">
        <v>0</v>
      </c>
      <c r="Y137" s="225">
        <v>0</v>
      </c>
      <c r="Z137" s="225">
        <v>0</v>
      </c>
      <c r="AA137" s="225">
        <v>0</v>
      </c>
      <c r="AB137" s="225">
        <v>0</v>
      </c>
      <c r="AC137" s="225">
        <v>0</v>
      </c>
      <c r="AD137" s="225">
        <v>0</v>
      </c>
      <c r="AE137" s="225">
        <v>0</v>
      </c>
      <c r="AF137" s="225">
        <v>0</v>
      </c>
      <c r="AG137" s="225">
        <v>0</v>
      </c>
      <c r="AH137" s="225">
        <v>0</v>
      </c>
      <c r="AI137" s="225">
        <v>0</v>
      </c>
      <c r="AJ137" s="225">
        <v>0</v>
      </c>
      <c r="AK137" s="225">
        <v>0</v>
      </c>
      <c r="AL137" s="225">
        <v>0</v>
      </c>
      <c r="AM137" s="225">
        <v>0</v>
      </c>
      <c r="AN137" s="225">
        <v>0</v>
      </c>
      <c r="AO137" s="225">
        <v>0</v>
      </c>
      <c r="AP137" s="225">
        <v>0</v>
      </c>
      <c r="AQ137" s="225">
        <v>0</v>
      </c>
      <c r="AR137" s="225">
        <v>0</v>
      </c>
      <c r="AS137" s="225">
        <v>0</v>
      </c>
      <c r="AT137" s="225">
        <v>0</v>
      </c>
      <c r="AU137" s="225">
        <v>0</v>
      </c>
      <c r="AV137" s="225">
        <v>0</v>
      </c>
      <c r="AW137" s="225">
        <v>0</v>
      </c>
      <c r="AX137" s="225">
        <v>0</v>
      </c>
      <c r="AY137" s="225">
        <v>0</v>
      </c>
      <c r="AZ137" s="225">
        <v>0</v>
      </c>
      <c r="BA137" s="225">
        <v>0</v>
      </c>
      <c r="BB137" s="225">
        <v>0</v>
      </c>
      <c r="BC137" s="226" t="s">
        <v>100</v>
      </c>
      <c r="BD137" s="43" t="s">
        <v>101</v>
      </c>
      <c r="BE137" s="43" t="s">
        <v>101</v>
      </c>
      <c r="BF137" s="43" t="s">
        <v>101</v>
      </c>
      <c r="BG137" s="174" t="s">
        <v>103</v>
      </c>
      <c r="BH137" s="226" t="s">
        <v>100</v>
      </c>
      <c r="BI137" s="43" t="s">
        <v>101</v>
      </c>
      <c r="BJ137" s="43" t="s">
        <v>101</v>
      </c>
      <c r="BK137" s="44"/>
      <c r="BL137" s="44"/>
      <c r="BM137" s="44"/>
      <c r="BN137" s="44"/>
      <c r="BO137" s="44"/>
      <c r="BP137" s="245">
        <v>0</v>
      </c>
      <c r="BQ137" s="44" t="s">
        <v>799</v>
      </c>
      <c r="BR137" s="245">
        <v>1</v>
      </c>
      <c r="BS137" s="103"/>
      <c r="BT137" s="44"/>
      <c r="BU137" s="44"/>
      <c r="BV137" s="44"/>
      <c r="BW137" s="44"/>
      <c r="BX137" s="44"/>
      <c r="BY137" s="44"/>
      <c r="BZ137" s="103"/>
      <c r="CA137" s="103"/>
      <c r="CB137" s="103"/>
      <c r="CC137" s="103"/>
      <c r="CD137" s="103"/>
      <c r="CE137" s="103"/>
      <c r="CF137" s="226"/>
      <c r="CG137" s="226"/>
      <c r="CH137" s="44"/>
      <c r="CI137" s="376"/>
      <c r="CJ137" s="103"/>
      <c r="CK137" s="391"/>
      <c r="CL137" s="44"/>
      <c r="CM137" s="103"/>
      <c r="CN137" s="103"/>
      <c r="CO137" s="7"/>
      <c r="CP137" s="7"/>
    </row>
    <row r="138" spans="1:101" ht="64.95" hidden="1" customHeight="1" x14ac:dyDescent="0.3">
      <c r="A138" s="44" t="s">
        <v>130</v>
      </c>
      <c r="B138" s="241" t="s">
        <v>826</v>
      </c>
      <c r="C138" s="44" t="s">
        <v>828</v>
      </c>
      <c r="D138" s="44"/>
      <c r="E138" s="44" t="s">
        <v>100</v>
      </c>
      <c r="F138" s="44" t="s">
        <v>606</v>
      </c>
      <c r="G138" s="227" t="s">
        <v>72</v>
      </c>
      <c r="H138" s="228" t="s">
        <v>394</v>
      </c>
      <c r="I138" s="227" t="s">
        <v>553</v>
      </c>
      <c r="J138" s="227" t="s">
        <v>180</v>
      </c>
      <c r="K138" s="227" t="s">
        <v>424</v>
      </c>
      <c r="L138" s="227" t="s">
        <v>128</v>
      </c>
      <c r="M138" s="229" t="s">
        <v>398</v>
      </c>
      <c r="N138" s="230" t="s">
        <v>292</v>
      </c>
      <c r="O138" s="231" t="s">
        <v>399</v>
      </c>
      <c r="P138" s="230" t="s">
        <v>143</v>
      </c>
      <c r="Q138" s="103" t="s">
        <v>1303</v>
      </c>
      <c r="R138" s="44"/>
      <c r="S138" s="225" t="s">
        <v>100</v>
      </c>
      <c r="T138" s="225" t="s">
        <v>100</v>
      </c>
      <c r="U138" s="225" t="s">
        <v>100</v>
      </c>
      <c r="V138" s="225" t="s">
        <v>100</v>
      </c>
      <c r="W138" s="225" t="s">
        <v>100</v>
      </c>
      <c r="X138" s="225" t="s">
        <v>100</v>
      </c>
      <c r="Y138" s="225" t="s">
        <v>100</v>
      </c>
      <c r="Z138" s="225" t="s">
        <v>100</v>
      </c>
      <c r="AA138" s="225" t="s">
        <v>100</v>
      </c>
      <c r="AB138" s="225" t="s">
        <v>100</v>
      </c>
      <c r="AC138" s="225" t="s">
        <v>100</v>
      </c>
      <c r="AD138" s="225" t="s">
        <v>100</v>
      </c>
      <c r="AE138" s="225" t="s">
        <v>100</v>
      </c>
      <c r="AF138" s="225" t="s">
        <v>100</v>
      </c>
      <c r="AG138" s="225" t="s">
        <v>100</v>
      </c>
      <c r="AH138" s="225" t="s">
        <v>100</v>
      </c>
      <c r="AI138" s="225" t="s">
        <v>100</v>
      </c>
      <c r="AJ138" s="225" t="s">
        <v>100</v>
      </c>
      <c r="AK138" s="225" t="s">
        <v>100</v>
      </c>
      <c r="AL138" s="225" t="s">
        <v>100</v>
      </c>
      <c r="AM138" s="270" t="s">
        <v>831</v>
      </c>
      <c r="AN138" s="270" t="s">
        <v>831</v>
      </c>
      <c r="AO138" s="270" t="s">
        <v>831</v>
      </c>
      <c r="AP138" s="270" t="s">
        <v>831</v>
      </c>
      <c r="AQ138" s="270" t="s">
        <v>831</v>
      </c>
      <c r="AR138" s="270" t="s">
        <v>831</v>
      </c>
      <c r="AS138" s="270" t="s">
        <v>831</v>
      </c>
      <c r="AT138" s="270" t="s">
        <v>831</v>
      </c>
      <c r="AU138" s="270" t="s">
        <v>831</v>
      </c>
      <c r="AV138" s="270" t="s">
        <v>831</v>
      </c>
      <c r="AW138" s="270" t="s">
        <v>831</v>
      </c>
      <c r="AX138" s="270" t="s">
        <v>831</v>
      </c>
      <c r="AY138" s="270" t="s">
        <v>831</v>
      </c>
      <c r="AZ138" s="175" t="s">
        <v>231</v>
      </c>
      <c r="BA138" s="175" t="s">
        <v>231</v>
      </c>
      <c r="BB138" s="175" t="s">
        <v>231</v>
      </c>
      <c r="BC138" s="226" t="s">
        <v>100</v>
      </c>
      <c r="BD138" s="43" t="s">
        <v>101</v>
      </c>
      <c r="BE138" s="43" t="s">
        <v>101</v>
      </c>
      <c r="BF138" s="43" t="s">
        <v>101</v>
      </c>
      <c r="BG138" s="43" t="s">
        <v>101</v>
      </c>
      <c r="BH138" s="43" t="s">
        <v>101</v>
      </c>
      <c r="BI138" s="43" t="s">
        <v>101</v>
      </c>
      <c r="BJ138" s="43" t="s">
        <v>101</v>
      </c>
      <c r="BK138" s="44"/>
      <c r="BL138" s="44"/>
      <c r="BM138" s="44"/>
      <c r="BN138" s="44"/>
      <c r="BO138" s="44"/>
      <c r="BP138" s="245" t="s">
        <v>742</v>
      </c>
      <c r="BQ138" s="244" t="s">
        <v>1304</v>
      </c>
      <c r="BR138" s="245"/>
      <c r="BS138" s="103"/>
      <c r="BT138" s="312">
        <v>1886832</v>
      </c>
      <c r="BU138" s="312">
        <v>0</v>
      </c>
      <c r="BV138" s="312">
        <v>0</v>
      </c>
      <c r="BW138" s="44">
        <v>0</v>
      </c>
      <c r="BX138" s="45" t="s">
        <v>100</v>
      </c>
      <c r="BY138" s="44"/>
      <c r="BZ138" s="103"/>
      <c r="CA138" s="103" t="s">
        <v>101</v>
      </c>
      <c r="CB138" s="103"/>
      <c r="CC138" s="103"/>
      <c r="CD138" s="103"/>
      <c r="CE138" s="103"/>
      <c r="CF138" s="226" t="s">
        <v>101</v>
      </c>
      <c r="CG138" s="226" t="s">
        <v>101</v>
      </c>
      <c r="CH138" s="44"/>
      <c r="CI138" s="376" t="s">
        <v>1642</v>
      </c>
      <c r="CJ138" s="103" t="s">
        <v>1507</v>
      </c>
      <c r="CK138" s="391" t="str">
        <f>Table9[[#This Row],[Congested?]]</f>
        <v>close (due to quota)</v>
      </c>
      <c r="CL138" s="44"/>
      <c r="CM138" s="103"/>
      <c r="CN138" s="103"/>
      <c r="CO138" s="7"/>
      <c r="CP138" s="7"/>
    </row>
    <row r="139" spans="1:101" ht="49.95" hidden="1" customHeight="1" x14ac:dyDescent="0.3">
      <c r="A139" s="44" t="s">
        <v>130</v>
      </c>
      <c r="B139" s="241" t="s">
        <v>826</v>
      </c>
      <c r="C139" s="44" t="s">
        <v>894</v>
      </c>
      <c r="D139" s="44"/>
      <c r="E139" s="44" t="s">
        <v>100</v>
      </c>
      <c r="F139" s="44" t="s">
        <v>606</v>
      </c>
      <c r="G139" s="227" t="s">
        <v>235</v>
      </c>
      <c r="H139" s="228" t="s">
        <v>394</v>
      </c>
      <c r="I139" s="227" t="s">
        <v>554</v>
      </c>
      <c r="J139" s="227" t="s">
        <v>198</v>
      </c>
      <c r="K139" s="227" t="s">
        <v>414</v>
      </c>
      <c r="L139" s="227" t="s">
        <v>132</v>
      </c>
      <c r="M139" s="229" t="s">
        <v>398</v>
      </c>
      <c r="N139" s="230" t="s">
        <v>297</v>
      </c>
      <c r="O139" s="231" t="s">
        <v>555</v>
      </c>
      <c r="P139" s="230" t="s">
        <v>143</v>
      </c>
      <c r="Q139" s="56" t="s">
        <v>1098</v>
      </c>
      <c r="R139" s="44"/>
      <c r="S139" s="225" t="s">
        <v>100</v>
      </c>
      <c r="T139" s="240" t="s">
        <v>830</v>
      </c>
      <c r="U139" s="240" t="s">
        <v>830</v>
      </c>
      <c r="V139" s="240" t="s">
        <v>830</v>
      </c>
      <c r="W139" s="240" t="s">
        <v>830</v>
      </c>
      <c r="X139" s="240" t="s">
        <v>830</v>
      </c>
      <c r="Y139" s="240" t="s">
        <v>830</v>
      </c>
      <c r="Z139" s="240" t="s">
        <v>830</v>
      </c>
      <c r="AA139" s="240" t="s">
        <v>830</v>
      </c>
      <c r="AB139" s="240" t="s">
        <v>830</v>
      </c>
      <c r="AC139" s="240" t="s">
        <v>830</v>
      </c>
      <c r="AD139" s="240" t="s">
        <v>830</v>
      </c>
      <c r="AE139" s="240" t="s">
        <v>830</v>
      </c>
      <c r="AF139" s="240" t="s">
        <v>830</v>
      </c>
      <c r="AG139" s="240" t="s">
        <v>830</v>
      </c>
      <c r="AH139" s="240" t="s">
        <v>830</v>
      </c>
      <c r="AI139" s="240" t="s">
        <v>830</v>
      </c>
      <c r="AJ139" s="240" t="s">
        <v>830</v>
      </c>
      <c r="AK139" s="240" t="s">
        <v>830</v>
      </c>
      <c r="AL139" s="240" t="s">
        <v>830</v>
      </c>
      <c r="AM139" s="240" t="s">
        <v>830</v>
      </c>
      <c r="AN139" s="240" t="s">
        <v>830</v>
      </c>
      <c r="AO139" s="240" t="s">
        <v>830</v>
      </c>
      <c r="AP139" s="240" t="s">
        <v>830</v>
      </c>
      <c r="AQ139" s="240" t="s">
        <v>830</v>
      </c>
      <c r="AR139" s="240" t="s">
        <v>830</v>
      </c>
      <c r="AS139" s="240" t="s">
        <v>830</v>
      </c>
      <c r="AT139" s="240" t="s">
        <v>830</v>
      </c>
      <c r="AU139" s="240" t="s">
        <v>830</v>
      </c>
      <c r="AV139" s="240" t="s">
        <v>830</v>
      </c>
      <c r="AW139" s="240" t="s">
        <v>830</v>
      </c>
      <c r="AX139" s="240" t="s">
        <v>830</v>
      </c>
      <c r="AY139" s="240" t="s">
        <v>830</v>
      </c>
      <c r="AZ139" s="240" t="s">
        <v>830</v>
      </c>
      <c r="BA139" s="240" t="s">
        <v>830</v>
      </c>
      <c r="BB139" s="240" t="s">
        <v>830</v>
      </c>
      <c r="BC139" s="226" t="s">
        <v>100</v>
      </c>
      <c r="BD139" s="43" t="s">
        <v>101</v>
      </c>
      <c r="BE139" s="43" t="s">
        <v>101</v>
      </c>
      <c r="BF139" s="43" t="s">
        <v>101</v>
      </c>
      <c r="BG139" s="43" t="s">
        <v>101</v>
      </c>
      <c r="BH139" s="43" t="s">
        <v>101</v>
      </c>
      <c r="BI139" s="43" t="s">
        <v>101</v>
      </c>
      <c r="BJ139" s="245"/>
      <c r="BK139" s="44"/>
      <c r="BL139" s="44"/>
      <c r="BM139" s="44"/>
      <c r="BN139" s="44"/>
      <c r="BO139" s="44"/>
      <c r="BP139" s="245" t="s">
        <v>742</v>
      </c>
      <c r="BQ139" s="244" t="s">
        <v>884</v>
      </c>
      <c r="BR139" s="245" t="s">
        <v>742</v>
      </c>
      <c r="BS139" s="103" t="s">
        <v>106</v>
      </c>
      <c r="BT139" s="312">
        <v>0</v>
      </c>
      <c r="BU139" s="312">
        <v>0</v>
      </c>
      <c r="BV139" s="312">
        <v>0</v>
      </c>
      <c r="BW139" s="44">
        <v>0</v>
      </c>
      <c r="BX139" s="45" t="s">
        <v>101</v>
      </c>
      <c r="BY139" s="44"/>
      <c r="BZ139" s="103"/>
      <c r="CA139" s="103"/>
      <c r="CB139" s="103"/>
      <c r="CC139" s="103"/>
      <c r="CD139" s="103"/>
      <c r="CE139" s="103"/>
      <c r="CF139" s="226" t="s">
        <v>101</v>
      </c>
      <c r="CG139" s="226" t="s">
        <v>101</v>
      </c>
      <c r="CH139" s="44" t="s">
        <v>100</v>
      </c>
      <c r="CI139" s="376" t="s">
        <v>1643</v>
      </c>
      <c r="CJ139" s="103"/>
      <c r="CK139" s="44" t="s">
        <v>826</v>
      </c>
      <c r="CL139" s="44"/>
      <c r="CM139" s="103"/>
      <c r="CN139" s="103"/>
      <c r="CO139" s="7"/>
      <c r="CP139" s="7"/>
    </row>
    <row r="140" spans="1:101" ht="49.95" hidden="1" customHeight="1" x14ac:dyDescent="0.3">
      <c r="A140" s="44" t="s">
        <v>130</v>
      </c>
      <c r="B140" s="241" t="s">
        <v>826</v>
      </c>
      <c r="C140" s="44" t="s">
        <v>894</v>
      </c>
      <c r="D140" s="49" t="s">
        <v>100</v>
      </c>
      <c r="E140" s="44" t="s">
        <v>100</v>
      </c>
      <c r="F140" s="44" t="s">
        <v>606</v>
      </c>
      <c r="G140" s="227" t="s">
        <v>1096</v>
      </c>
      <c r="H140" s="228" t="s">
        <v>394</v>
      </c>
      <c r="I140" s="227" t="s">
        <v>554</v>
      </c>
      <c r="J140" s="227" t="s">
        <v>198</v>
      </c>
      <c r="K140" s="227" t="s">
        <v>414</v>
      </c>
      <c r="L140" s="227" t="s">
        <v>132</v>
      </c>
      <c r="M140" s="229" t="s">
        <v>398</v>
      </c>
      <c r="N140" s="230" t="s">
        <v>292</v>
      </c>
      <c r="O140" s="231" t="s">
        <v>399</v>
      </c>
      <c r="P140" s="230" t="s">
        <v>143</v>
      </c>
      <c r="Q140" s="56" t="s">
        <v>1095</v>
      </c>
      <c r="R140" s="44"/>
      <c r="S140" s="225" t="s">
        <v>100</v>
      </c>
      <c r="T140" s="240" t="s">
        <v>830</v>
      </c>
      <c r="U140" s="240" t="s">
        <v>830</v>
      </c>
      <c r="V140" s="240" t="s">
        <v>830</v>
      </c>
      <c r="W140" s="240" t="s">
        <v>830</v>
      </c>
      <c r="X140" s="240" t="s">
        <v>830</v>
      </c>
      <c r="Y140" s="240" t="s">
        <v>830</v>
      </c>
      <c r="Z140" s="240" t="s">
        <v>830</v>
      </c>
      <c r="AA140" s="240" t="s">
        <v>830</v>
      </c>
      <c r="AB140" s="240" t="s">
        <v>830</v>
      </c>
      <c r="AC140" s="240" t="s">
        <v>830</v>
      </c>
      <c r="AD140" s="240" t="s">
        <v>830</v>
      </c>
      <c r="AE140" s="240" t="s">
        <v>830</v>
      </c>
      <c r="AF140" s="240" t="s">
        <v>830</v>
      </c>
      <c r="AG140" s="240" t="s">
        <v>830</v>
      </c>
      <c r="AH140" s="240" t="s">
        <v>830</v>
      </c>
      <c r="AI140" s="240" t="s">
        <v>830</v>
      </c>
      <c r="AJ140" s="240" t="s">
        <v>830</v>
      </c>
      <c r="AK140" s="240" t="s">
        <v>830</v>
      </c>
      <c r="AL140" s="240" t="s">
        <v>830</v>
      </c>
      <c r="AM140" s="240" t="s">
        <v>830</v>
      </c>
      <c r="AN140" s="240" t="s">
        <v>830</v>
      </c>
      <c r="AO140" s="240" t="s">
        <v>830</v>
      </c>
      <c r="AP140" s="240" t="s">
        <v>830</v>
      </c>
      <c r="AQ140" s="240" t="s">
        <v>830</v>
      </c>
      <c r="AR140" s="240" t="s">
        <v>830</v>
      </c>
      <c r="AS140" s="240" t="s">
        <v>830</v>
      </c>
      <c r="AT140" s="240" t="s">
        <v>830</v>
      </c>
      <c r="AU140" s="240" t="s">
        <v>830</v>
      </c>
      <c r="AV140" s="240" t="s">
        <v>830</v>
      </c>
      <c r="AW140" s="240" t="s">
        <v>830</v>
      </c>
      <c r="AX140" s="240" t="s">
        <v>830</v>
      </c>
      <c r="AY140" s="240" t="s">
        <v>830</v>
      </c>
      <c r="AZ140" s="240" t="s">
        <v>830</v>
      </c>
      <c r="BA140" s="240" t="s">
        <v>830</v>
      </c>
      <c r="BB140" s="240" t="s">
        <v>830</v>
      </c>
      <c r="BC140" s="226" t="s">
        <v>100</v>
      </c>
      <c r="BD140" s="43" t="s">
        <v>101</v>
      </c>
      <c r="BE140" s="43" t="s">
        <v>101</v>
      </c>
      <c r="BF140" s="43" t="s">
        <v>101</v>
      </c>
      <c r="BG140" s="43" t="s">
        <v>101</v>
      </c>
      <c r="BH140" s="43" t="s">
        <v>101</v>
      </c>
      <c r="BI140" s="43" t="s">
        <v>101</v>
      </c>
      <c r="BJ140" s="245"/>
      <c r="BK140" s="44"/>
      <c r="BL140" s="44"/>
      <c r="BM140" s="44"/>
      <c r="BN140" s="44"/>
      <c r="BO140" s="44"/>
      <c r="BP140" s="245" t="s">
        <v>742</v>
      </c>
      <c r="BQ140" s="244" t="s">
        <v>1000</v>
      </c>
      <c r="BR140" s="245" t="s">
        <v>742</v>
      </c>
      <c r="BS140" s="103" t="s">
        <v>106</v>
      </c>
      <c r="BT140" s="312">
        <v>0</v>
      </c>
      <c r="BU140" s="312">
        <v>0</v>
      </c>
      <c r="BV140" s="312">
        <v>0</v>
      </c>
      <c r="BW140" s="44">
        <v>0</v>
      </c>
      <c r="BX140" s="45" t="s">
        <v>101</v>
      </c>
      <c r="BY140" s="44"/>
      <c r="BZ140" s="103"/>
      <c r="CA140" s="103"/>
      <c r="CB140" s="103"/>
      <c r="CC140" s="103"/>
      <c r="CD140" s="103"/>
      <c r="CE140" s="103"/>
      <c r="CF140" s="226" t="s">
        <v>101</v>
      </c>
      <c r="CG140" s="226" t="s">
        <v>101</v>
      </c>
      <c r="CH140" s="44" t="s">
        <v>100</v>
      </c>
      <c r="CI140" s="56" t="s">
        <v>1495</v>
      </c>
      <c r="CJ140" s="103"/>
      <c r="CK140" s="44" t="s">
        <v>826</v>
      </c>
      <c r="CL140" s="44"/>
      <c r="CM140" s="103"/>
      <c r="CN140" s="103"/>
      <c r="CO140" s="7"/>
      <c r="CP140" s="7"/>
    </row>
    <row r="141" spans="1:101" ht="33.6" hidden="1" customHeight="1" x14ac:dyDescent="0.3">
      <c r="A141" s="44" t="s">
        <v>323</v>
      </c>
      <c r="B141" s="44"/>
      <c r="C141" s="44"/>
      <c r="D141" s="44"/>
      <c r="E141" s="44" t="s">
        <v>101</v>
      </c>
      <c r="F141" s="44" t="s">
        <v>606</v>
      </c>
      <c r="G141" s="227" t="s">
        <v>556</v>
      </c>
      <c r="H141" s="228" t="s">
        <v>394</v>
      </c>
      <c r="I141" s="227" t="s">
        <v>554</v>
      </c>
      <c r="J141" s="227" t="s">
        <v>292</v>
      </c>
      <c r="K141" s="227" t="s">
        <v>399</v>
      </c>
      <c r="L141" s="227" t="s">
        <v>143</v>
      </c>
      <c r="M141" s="229" t="s">
        <v>398</v>
      </c>
      <c r="N141" s="230" t="s">
        <v>198</v>
      </c>
      <c r="O141" s="231" t="s">
        <v>414</v>
      </c>
      <c r="P141" s="230" t="s">
        <v>132</v>
      </c>
      <c r="Q141" s="56" t="s">
        <v>319</v>
      </c>
      <c r="R141" s="44"/>
      <c r="S141" s="225">
        <v>0</v>
      </c>
      <c r="T141" s="225">
        <v>0</v>
      </c>
      <c r="U141" s="225">
        <v>0</v>
      </c>
      <c r="V141" s="225">
        <v>0</v>
      </c>
      <c r="W141" s="225">
        <v>0</v>
      </c>
      <c r="X141" s="225">
        <v>0</v>
      </c>
      <c r="Y141" s="225">
        <v>0</v>
      </c>
      <c r="Z141" s="225">
        <v>0</v>
      </c>
      <c r="AA141" s="225">
        <v>0</v>
      </c>
      <c r="AB141" s="225">
        <v>0</v>
      </c>
      <c r="AC141" s="225">
        <v>0</v>
      </c>
      <c r="AD141" s="225">
        <v>0</v>
      </c>
      <c r="AE141" s="225">
        <v>0</v>
      </c>
      <c r="AF141" s="225">
        <v>0</v>
      </c>
      <c r="AG141" s="225">
        <v>0</v>
      </c>
      <c r="AH141" s="225">
        <v>0</v>
      </c>
      <c r="AI141" s="225">
        <v>0</v>
      </c>
      <c r="AJ141" s="225">
        <v>0</v>
      </c>
      <c r="AK141" s="225">
        <v>0</v>
      </c>
      <c r="AL141" s="225">
        <v>0</v>
      </c>
      <c r="AM141" s="225">
        <v>0</v>
      </c>
      <c r="AN141" s="225">
        <v>0</v>
      </c>
      <c r="AO141" s="225">
        <v>0</v>
      </c>
      <c r="AP141" s="225">
        <v>0</v>
      </c>
      <c r="AQ141" s="225">
        <v>0</v>
      </c>
      <c r="AR141" s="225">
        <v>0</v>
      </c>
      <c r="AS141" s="225">
        <v>0</v>
      </c>
      <c r="AT141" s="225">
        <v>0</v>
      </c>
      <c r="AU141" s="225">
        <v>0</v>
      </c>
      <c r="AV141" s="225">
        <v>0</v>
      </c>
      <c r="AW141" s="225">
        <v>0</v>
      </c>
      <c r="AX141" s="225">
        <v>0</v>
      </c>
      <c r="AY141" s="225">
        <v>0</v>
      </c>
      <c r="AZ141" s="225">
        <v>0</v>
      </c>
      <c r="BA141" s="225">
        <v>0</v>
      </c>
      <c r="BB141" s="225">
        <v>0</v>
      </c>
      <c r="BC141" s="226" t="s">
        <v>100</v>
      </c>
      <c r="BD141" s="43" t="s">
        <v>101</v>
      </c>
      <c r="BE141" s="43" t="s">
        <v>101</v>
      </c>
      <c r="BF141" s="43" t="s">
        <v>101</v>
      </c>
      <c r="BG141" s="174" t="s">
        <v>103</v>
      </c>
      <c r="BH141" s="226" t="s">
        <v>100</v>
      </c>
      <c r="BI141" s="43" t="s">
        <v>101</v>
      </c>
      <c r="BJ141" s="43" t="s">
        <v>101</v>
      </c>
      <c r="BK141" s="44"/>
      <c r="BL141" s="44"/>
      <c r="BM141" s="44"/>
      <c r="BN141" s="44"/>
      <c r="BO141" s="44"/>
      <c r="BP141" s="242">
        <v>0</v>
      </c>
      <c r="BQ141" s="49"/>
      <c r="BR141" s="242">
        <v>1</v>
      </c>
      <c r="BS141" s="103" t="s">
        <v>106</v>
      </c>
      <c r="BT141" s="44"/>
      <c r="BU141" s="44"/>
      <c r="BV141" s="44"/>
      <c r="BW141" s="44"/>
      <c r="BX141" s="44"/>
      <c r="BY141" s="44"/>
      <c r="BZ141" s="103"/>
      <c r="CA141" s="103"/>
      <c r="CB141" s="103"/>
      <c r="CC141" s="103"/>
      <c r="CD141" s="103"/>
      <c r="CE141" s="103"/>
      <c r="CF141" s="226"/>
      <c r="CG141" s="226"/>
      <c r="CH141" s="44"/>
      <c r="CI141" s="376"/>
      <c r="CJ141" s="103"/>
      <c r="CK141" s="391"/>
      <c r="CL141" s="44"/>
      <c r="CM141" s="103"/>
      <c r="CN141" s="103"/>
      <c r="CO141" s="7"/>
      <c r="CP141" s="7"/>
    </row>
    <row r="142" spans="1:101" ht="49.95" hidden="1" customHeight="1" x14ac:dyDescent="0.3">
      <c r="A142" s="44" t="s">
        <v>130</v>
      </c>
      <c r="B142" s="241" t="s">
        <v>826</v>
      </c>
      <c r="C142" s="44" t="s">
        <v>894</v>
      </c>
      <c r="D142" s="49" t="s">
        <v>100</v>
      </c>
      <c r="E142" s="44" t="s">
        <v>100</v>
      </c>
      <c r="F142" s="44" t="s">
        <v>606</v>
      </c>
      <c r="G142" s="227" t="s">
        <v>1097</v>
      </c>
      <c r="H142" s="228" t="s">
        <v>394</v>
      </c>
      <c r="I142" s="227" t="s">
        <v>557</v>
      </c>
      <c r="J142" s="227" t="s">
        <v>198</v>
      </c>
      <c r="K142" s="227" t="s">
        <v>414</v>
      </c>
      <c r="L142" s="227" t="s">
        <v>132</v>
      </c>
      <c r="M142" s="229" t="s">
        <v>398</v>
      </c>
      <c r="N142" s="230" t="s">
        <v>297</v>
      </c>
      <c r="O142" s="231" t="s">
        <v>555</v>
      </c>
      <c r="P142" s="230" t="s">
        <v>143</v>
      </c>
      <c r="Q142" s="56" t="s">
        <v>1095</v>
      </c>
      <c r="R142" s="44"/>
      <c r="S142" s="225" t="s">
        <v>100</v>
      </c>
      <c r="T142" s="240" t="s">
        <v>830</v>
      </c>
      <c r="U142" s="240" t="s">
        <v>830</v>
      </c>
      <c r="V142" s="240" t="s">
        <v>830</v>
      </c>
      <c r="W142" s="240" t="s">
        <v>830</v>
      </c>
      <c r="X142" s="240" t="s">
        <v>830</v>
      </c>
      <c r="Y142" s="240" t="s">
        <v>830</v>
      </c>
      <c r="Z142" s="240" t="s">
        <v>830</v>
      </c>
      <c r="AA142" s="240" t="s">
        <v>830</v>
      </c>
      <c r="AB142" s="264" t="s">
        <v>831</v>
      </c>
      <c r="AC142" s="264" t="s">
        <v>831</v>
      </c>
      <c r="AD142" s="264" t="s">
        <v>831</v>
      </c>
      <c r="AE142" s="264" t="s">
        <v>831</v>
      </c>
      <c r="AF142" s="264" t="s">
        <v>831</v>
      </c>
      <c r="AG142" s="264" t="s">
        <v>831</v>
      </c>
      <c r="AH142" s="264" t="s">
        <v>831</v>
      </c>
      <c r="AI142" s="264" t="s">
        <v>831</v>
      </c>
      <c r="AJ142" s="264" t="s">
        <v>831</v>
      </c>
      <c r="AK142" s="264" t="s">
        <v>831</v>
      </c>
      <c r="AL142" s="264" t="s">
        <v>831</v>
      </c>
      <c r="AM142" s="264" t="s">
        <v>831</v>
      </c>
      <c r="AN142" s="225" t="s">
        <v>121</v>
      </c>
      <c r="AO142" s="225" t="s">
        <v>121</v>
      </c>
      <c r="AP142" s="225" t="s">
        <v>121</v>
      </c>
      <c r="AQ142" s="225" t="s">
        <v>121</v>
      </c>
      <c r="AR142" s="225" t="s">
        <v>121</v>
      </c>
      <c r="AS142" s="225" t="s">
        <v>121</v>
      </c>
      <c r="AT142" s="225" t="s">
        <v>121</v>
      </c>
      <c r="AU142" s="225" t="s">
        <v>121</v>
      </c>
      <c r="AV142" s="225" t="s">
        <v>121</v>
      </c>
      <c r="AW142" s="225" t="s">
        <v>121</v>
      </c>
      <c r="AX142" s="225" t="s">
        <v>121</v>
      </c>
      <c r="AY142" s="225" t="s">
        <v>121</v>
      </c>
      <c r="AZ142" s="225" t="s">
        <v>121</v>
      </c>
      <c r="BA142" s="225" t="s">
        <v>121</v>
      </c>
      <c r="BB142" s="225" t="s">
        <v>121</v>
      </c>
      <c r="BC142" s="226" t="s">
        <v>100</v>
      </c>
      <c r="BD142" s="43" t="s">
        <v>101</v>
      </c>
      <c r="BE142" s="43" t="s">
        <v>101</v>
      </c>
      <c r="BF142" s="43" t="s">
        <v>101</v>
      </c>
      <c r="BG142" s="43" t="s">
        <v>101</v>
      </c>
      <c r="BH142" s="43" t="s">
        <v>101</v>
      </c>
      <c r="BI142" s="43" t="s">
        <v>101</v>
      </c>
      <c r="BJ142" s="245"/>
      <c r="BK142" s="44"/>
      <c r="BL142" s="44"/>
      <c r="BM142" s="44"/>
      <c r="BN142" s="44"/>
      <c r="BO142" s="44"/>
      <c r="BP142" s="242" t="s">
        <v>742</v>
      </c>
      <c r="BQ142" s="244" t="s">
        <v>883</v>
      </c>
      <c r="BR142" s="245" t="s">
        <v>742</v>
      </c>
      <c r="BS142" s="103" t="s">
        <v>106</v>
      </c>
      <c r="BT142" s="312">
        <v>0</v>
      </c>
      <c r="BU142" s="312">
        <v>14372403.879452055</v>
      </c>
      <c r="BV142" s="312">
        <v>0</v>
      </c>
      <c r="BW142" s="44">
        <v>0</v>
      </c>
      <c r="BX142" s="45" t="s">
        <v>100</v>
      </c>
      <c r="BY142" s="44"/>
      <c r="BZ142" s="103"/>
      <c r="CA142" s="103"/>
      <c r="CB142" s="103"/>
      <c r="CC142" s="103"/>
      <c r="CD142" s="103"/>
      <c r="CE142" s="103"/>
      <c r="CF142" s="226" t="s">
        <v>101</v>
      </c>
      <c r="CG142" s="226" t="s">
        <v>101</v>
      </c>
      <c r="CH142" s="44" t="s">
        <v>100</v>
      </c>
      <c r="CI142" s="56" t="s">
        <v>1644</v>
      </c>
      <c r="CJ142" s="103"/>
      <c r="CK142" s="425" t="s">
        <v>1645</v>
      </c>
      <c r="CL142" s="44"/>
      <c r="CM142" s="103"/>
      <c r="CN142" s="103"/>
      <c r="CO142" s="7"/>
      <c r="CP142" s="7"/>
    </row>
    <row r="143" spans="1:101" ht="69" customHeight="1" x14ac:dyDescent="0.3">
      <c r="A143" s="44" t="s">
        <v>130</v>
      </c>
      <c r="B143" s="243" t="s">
        <v>100</v>
      </c>
      <c r="C143" s="44" t="s">
        <v>833</v>
      </c>
      <c r="D143" s="44"/>
      <c r="E143" s="44" t="s">
        <v>100</v>
      </c>
      <c r="F143" s="44" t="s">
        <v>606</v>
      </c>
      <c r="G143" s="227" t="s">
        <v>243</v>
      </c>
      <c r="H143" s="228" t="s">
        <v>394</v>
      </c>
      <c r="I143" s="227" t="s">
        <v>557</v>
      </c>
      <c r="J143" s="227" t="s">
        <v>297</v>
      </c>
      <c r="K143" s="227" t="s">
        <v>555</v>
      </c>
      <c r="L143" s="227" t="s">
        <v>143</v>
      </c>
      <c r="M143" s="229" t="s">
        <v>398</v>
      </c>
      <c r="N143" s="230" t="s">
        <v>198</v>
      </c>
      <c r="O143" s="231" t="s">
        <v>414</v>
      </c>
      <c r="P143" s="230" t="s">
        <v>132</v>
      </c>
      <c r="Q143" s="103"/>
      <c r="R143" s="44"/>
      <c r="S143" s="426" t="s">
        <v>103</v>
      </c>
      <c r="T143" s="426" t="s">
        <v>103</v>
      </c>
      <c r="U143" s="426" t="s">
        <v>103</v>
      </c>
      <c r="V143" s="427" t="s">
        <v>831</v>
      </c>
      <c r="W143" s="428">
        <v>0</v>
      </c>
      <c r="X143" s="426" t="s">
        <v>103</v>
      </c>
      <c r="Y143" s="427" t="s">
        <v>831</v>
      </c>
      <c r="Z143" s="427" t="s">
        <v>831</v>
      </c>
      <c r="AA143" s="426" t="s">
        <v>103</v>
      </c>
      <c r="AB143" s="426" t="s">
        <v>103</v>
      </c>
      <c r="AC143" s="426" t="s">
        <v>103</v>
      </c>
      <c r="AD143" s="427" t="s">
        <v>831</v>
      </c>
      <c r="AE143" s="428">
        <v>0</v>
      </c>
      <c r="AF143" s="428">
        <v>0</v>
      </c>
      <c r="AG143" s="426" t="s">
        <v>103</v>
      </c>
      <c r="AH143" s="428">
        <v>0</v>
      </c>
      <c r="AI143" s="428">
        <v>0</v>
      </c>
      <c r="AJ143" s="428">
        <v>0</v>
      </c>
      <c r="AK143" s="428">
        <v>0</v>
      </c>
      <c r="AL143" s="428">
        <v>0</v>
      </c>
      <c r="AM143" s="428">
        <v>0</v>
      </c>
      <c r="AN143" s="427" t="s">
        <v>831</v>
      </c>
      <c r="AO143" s="427" t="s">
        <v>831</v>
      </c>
      <c r="AP143" s="427" t="s">
        <v>831</v>
      </c>
      <c r="AQ143" s="427" t="s">
        <v>831</v>
      </c>
      <c r="AR143" s="427" t="s">
        <v>831</v>
      </c>
      <c r="AS143" s="427" t="s">
        <v>831</v>
      </c>
      <c r="AT143" s="427" t="s">
        <v>831</v>
      </c>
      <c r="AU143" s="427" t="s">
        <v>831</v>
      </c>
      <c r="AV143" s="427" t="s">
        <v>831</v>
      </c>
      <c r="AW143" s="427" t="s">
        <v>831</v>
      </c>
      <c r="AX143" s="426" t="s">
        <v>103</v>
      </c>
      <c r="AY143" s="428">
        <v>0</v>
      </c>
      <c r="AZ143" s="428" t="s">
        <v>100</v>
      </c>
      <c r="BA143" s="428" t="s">
        <v>100</v>
      </c>
      <c r="BB143" s="428" t="s">
        <v>100</v>
      </c>
      <c r="BC143" s="226" t="s">
        <v>100</v>
      </c>
      <c r="BD143" s="174" t="s">
        <v>103</v>
      </c>
      <c r="BE143" s="174" t="s">
        <v>103</v>
      </c>
      <c r="BF143" s="226" t="s">
        <v>100</v>
      </c>
      <c r="BG143" s="226" t="s">
        <v>100</v>
      </c>
      <c r="BH143" s="174" t="s">
        <v>103</v>
      </c>
      <c r="BI143" s="43" t="s">
        <v>101</v>
      </c>
      <c r="BJ143" s="54" t="s">
        <v>832</v>
      </c>
      <c r="BK143" s="44"/>
      <c r="BL143" s="44"/>
      <c r="BM143" s="44"/>
      <c r="BN143" s="44"/>
      <c r="BO143" s="44"/>
      <c r="BP143" s="242">
        <v>0</v>
      </c>
      <c r="BQ143" s="56" t="s">
        <v>799</v>
      </c>
      <c r="BR143" s="245">
        <v>3</v>
      </c>
      <c r="BS143" s="103" t="s">
        <v>664</v>
      </c>
      <c r="BT143" s="312">
        <v>0</v>
      </c>
      <c r="BU143" s="312">
        <v>7824189.7643835619</v>
      </c>
      <c r="BV143" s="312">
        <v>0</v>
      </c>
      <c r="BW143" s="44">
        <v>0</v>
      </c>
      <c r="BX143" s="45" t="s">
        <v>100</v>
      </c>
      <c r="BY143" s="435" t="s">
        <v>101</v>
      </c>
      <c r="BZ143" s="103"/>
      <c r="CA143" s="103" t="s">
        <v>101</v>
      </c>
      <c r="CB143" s="103"/>
      <c r="CC143" s="103"/>
      <c r="CD143" s="103"/>
      <c r="CE143" s="103" t="s">
        <v>1313</v>
      </c>
      <c r="CF143" s="226" t="s">
        <v>100</v>
      </c>
      <c r="CG143" s="226" t="s">
        <v>101</v>
      </c>
      <c r="CH143" s="44" t="s">
        <v>100</v>
      </c>
      <c r="CI143" s="103" t="s">
        <v>1786</v>
      </c>
      <c r="CJ143" s="391"/>
      <c r="CK143" s="391" t="s">
        <v>100</v>
      </c>
      <c r="CL143" s="44"/>
      <c r="CM143" s="103"/>
      <c r="CN143" s="103" t="s">
        <v>1647</v>
      </c>
      <c r="CO143" s="7"/>
      <c r="CP143" s="7"/>
    </row>
    <row r="144" spans="1:101" ht="43.2" hidden="1" customHeight="1" x14ac:dyDescent="0.3">
      <c r="A144" s="49" t="s">
        <v>323</v>
      </c>
      <c r="B144" s="44"/>
      <c r="C144" s="44"/>
      <c r="D144" s="49" t="s">
        <v>100</v>
      </c>
      <c r="E144" s="49" t="s">
        <v>101</v>
      </c>
      <c r="F144" s="250" t="s">
        <v>606</v>
      </c>
      <c r="G144" s="246" t="s">
        <v>235</v>
      </c>
      <c r="H144" s="255" t="s">
        <v>394</v>
      </c>
      <c r="I144" s="246" t="s">
        <v>554</v>
      </c>
      <c r="J144" s="246" t="s">
        <v>297</v>
      </c>
      <c r="K144" s="246" t="s">
        <v>1054</v>
      </c>
      <c r="L144" s="246" t="s">
        <v>143</v>
      </c>
      <c r="M144" s="281" t="s">
        <v>290</v>
      </c>
      <c r="N144" s="282" t="s">
        <v>290</v>
      </c>
      <c r="O144" s="283" t="s">
        <v>290</v>
      </c>
      <c r="P144" s="282" t="s">
        <v>290</v>
      </c>
      <c r="Q144" s="56" t="s">
        <v>1055</v>
      </c>
      <c r="R144" s="44"/>
      <c r="S144" s="225">
        <v>0</v>
      </c>
      <c r="T144" s="225">
        <v>0</v>
      </c>
      <c r="U144" s="225">
        <v>0</v>
      </c>
      <c r="V144" s="225">
        <v>0</v>
      </c>
      <c r="W144" s="225">
        <v>0</v>
      </c>
      <c r="X144" s="225">
        <v>0</v>
      </c>
      <c r="Y144" s="225">
        <v>0</v>
      </c>
      <c r="Z144" s="225">
        <v>0</v>
      </c>
      <c r="AA144" s="225">
        <v>0</v>
      </c>
      <c r="AB144" s="225">
        <v>0</v>
      </c>
      <c r="AC144" s="225">
        <v>0</v>
      </c>
      <c r="AD144" s="225">
        <v>0</v>
      </c>
      <c r="AE144" s="225">
        <v>0</v>
      </c>
      <c r="AF144" s="225">
        <v>0</v>
      </c>
      <c r="AG144" s="225">
        <v>0</v>
      </c>
      <c r="AH144" s="225">
        <v>0</v>
      </c>
      <c r="AI144" s="225">
        <v>0</v>
      </c>
      <c r="AJ144" s="225">
        <v>0</v>
      </c>
      <c r="AK144" s="225">
        <v>0</v>
      </c>
      <c r="AL144" s="225">
        <v>0</v>
      </c>
      <c r="AM144" s="225">
        <v>0</v>
      </c>
      <c r="AN144" s="225">
        <v>0</v>
      </c>
      <c r="AO144" s="225">
        <v>0</v>
      </c>
      <c r="AP144" s="225">
        <v>0</v>
      </c>
      <c r="AQ144" s="225">
        <v>0</v>
      </c>
      <c r="AR144" s="225">
        <v>0</v>
      </c>
      <c r="AS144" s="225">
        <v>0</v>
      </c>
      <c r="AT144" s="225">
        <v>0</v>
      </c>
      <c r="AU144" s="225">
        <v>0</v>
      </c>
      <c r="AV144" s="225">
        <v>0</v>
      </c>
      <c r="AW144" s="225">
        <v>0</v>
      </c>
      <c r="AX144" s="225">
        <v>0</v>
      </c>
      <c r="AY144" s="225">
        <v>0</v>
      </c>
      <c r="AZ144" s="225">
        <v>0</v>
      </c>
      <c r="BA144" s="225">
        <v>0</v>
      </c>
      <c r="BB144" s="225">
        <v>0</v>
      </c>
      <c r="BC144" s="226" t="s">
        <v>100</v>
      </c>
      <c r="BD144" s="43" t="s">
        <v>101</v>
      </c>
      <c r="BE144" s="43" t="s">
        <v>101</v>
      </c>
      <c r="BF144" s="43" t="s">
        <v>101</v>
      </c>
      <c r="BG144" s="43" t="s">
        <v>101</v>
      </c>
      <c r="BH144" s="43" t="s">
        <v>101</v>
      </c>
      <c r="BI144" s="43" t="s">
        <v>101</v>
      </c>
      <c r="BJ144" s="43" t="s">
        <v>101</v>
      </c>
      <c r="BK144" s="44"/>
      <c r="BL144" s="44"/>
      <c r="BM144" s="44"/>
      <c r="BN144" s="44"/>
      <c r="BO144" s="44"/>
      <c r="BP144" s="245">
        <v>0</v>
      </c>
      <c r="BQ144" s="56" t="s">
        <v>799</v>
      </c>
      <c r="BR144" s="44">
        <v>3</v>
      </c>
      <c r="BS144" s="103"/>
      <c r="BT144" s="44"/>
      <c r="BU144" s="44"/>
      <c r="BV144" s="44"/>
      <c r="BW144" s="44"/>
      <c r="BX144" s="44"/>
      <c r="BY144" s="44"/>
      <c r="BZ144" s="44"/>
      <c r="CA144" s="103" t="s">
        <v>101</v>
      </c>
      <c r="CB144" s="44"/>
      <c r="CC144" s="44"/>
      <c r="CD144" s="44"/>
      <c r="CE144" s="103" t="s">
        <v>1313</v>
      </c>
      <c r="CF144" s="226"/>
      <c r="CG144" s="226"/>
      <c r="CH144" s="44"/>
      <c r="CI144" s="376"/>
      <c r="CJ144" s="44"/>
      <c r="CK144" s="44"/>
      <c r="CL144" s="44"/>
      <c r="CM144" s="44"/>
      <c r="CN144" s="44"/>
      <c r="CO144" s="44"/>
      <c r="CP144" s="44"/>
    </row>
    <row r="145" spans="1:94" ht="49.95" hidden="1" customHeight="1" x14ac:dyDescent="0.3">
      <c r="A145" s="44" t="s">
        <v>130</v>
      </c>
      <c r="B145" s="51" t="s">
        <v>889</v>
      </c>
      <c r="C145" s="44" t="s">
        <v>894</v>
      </c>
      <c r="D145" s="44"/>
      <c r="E145" s="44" t="s">
        <v>100</v>
      </c>
      <c r="F145" s="44" t="s">
        <v>741</v>
      </c>
      <c r="G145" s="227" t="s">
        <v>558</v>
      </c>
      <c r="H145" s="228" t="s">
        <v>394</v>
      </c>
      <c r="I145" s="227" t="s">
        <v>409</v>
      </c>
      <c r="J145" s="227" t="s">
        <v>104</v>
      </c>
      <c r="K145" s="227" t="s">
        <v>412</v>
      </c>
      <c r="L145" s="227" t="s">
        <v>131</v>
      </c>
      <c r="M145" s="229" t="s">
        <v>398</v>
      </c>
      <c r="N145" s="230" t="s">
        <v>410</v>
      </c>
      <c r="O145" s="231" t="s">
        <v>411</v>
      </c>
      <c r="P145" s="230" t="s">
        <v>149</v>
      </c>
      <c r="Q145" s="103" t="s">
        <v>888</v>
      </c>
      <c r="R145" s="44"/>
      <c r="S145" s="44" t="s">
        <v>121</v>
      </c>
      <c r="T145" s="44" t="s">
        <v>121</v>
      </c>
      <c r="U145" s="44" t="s">
        <v>121</v>
      </c>
      <c r="V145" s="44" t="s">
        <v>121</v>
      </c>
      <c r="W145" s="44" t="s">
        <v>121</v>
      </c>
      <c r="X145" s="44" t="s">
        <v>121</v>
      </c>
      <c r="Y145" s="225" t="s">
        <v>100</v>
      </c>
      <c r="Z145" s="225" t="s">
        <v>100</v>
      </c>
      <c r="AA145" s="225" t="s">
        <v>100</v>
      </c>
      <c r="AB145" s="225" t="s">
        <v>100</v>
      </c>
      <c r="AC145" s="225" t="s">
        <v>100</v>
      </c>
      <c r="AD145" s="225" t="s">
        <v>100</v>
      </c>
      <c r="AE145" s="225" t="s">
        <v>100</v>
      </c>
      <c r="AF145" s="225" t="s">
        <v>100</v>
      </c>
      <c r="AG145" s="225" t="s">
        <v>100</v>
      </c>
      <c r="AH145" s="225" t="s">
        <v>100</v>
      </c>
      <c r="AI145" s="225" t="s">
        <v>100</v>
      </c>
      <c r="AJ145" s="225" t="s">
        <v>100</v>
      </c>
      <c r="AK145" s="225" t="s">
        <v>100</v>
      </c>
      <c r="AL145" s="225" t="s">
        <v>100</v>
      </c>
      <c r="AM145" s="225" t="s">
        <v>100</v>
      </c>
      <c r="AN145" s="225" t="s">
        <v>100</v>
      </c>
      <c r="AO145" s="225" t="s">
        <v>100</v>
      </c>
      <c r="AP145" s="225" t="s">
        <v>100</v>
      </c>
      <c r="AQ145" s="225" t="s">
        <v>100</v>
      </c>
      <c r="AR145" s="225" t="s">
        <v>100</v>
      </c>
      <c r="AS145" s="225" t="s">
        <v>100</v>
      </c>
      <c r="AT145" s="225" t="s">
        <v>100</v>
      </c>
      <c r="AU145" s="225" t="s">
        <v>100</v>
      </c>
      <c r="AV145" s="225" t="s">
        <v>100</v>
      </c>
      <c r="AW145" s="225" t="s">
        <v>100</v>
      </c>
      <c r="AX145" s="225" t="s">
        <v>100</v>
      </c>
      <c r="AY145" s="225" t="s">
        <v>100</v>
      </c>
      <c r="AZ145" s="225" t="s">
        <v>100</v>
      </c>
      <c r="BA145" s="225" t="s">
        <v>121</v>
      </c>
      <c r="BB145" s="225" t="s">
        <v>121</v>
      </c>
      <c r="BC145" s="236" t="s">
        <v>101</v>
      </c>
      <c r="BD145" s="44"/>
      <c r="BE145" s="44"/>
      <c r="BF145" s="44"/>
      <c r="BG145" s="44"/>
      <c r="BH145" s="44"/>
      <c r="BI145" s="44"/>
      <c r="BJ145" s="245"/>
      <c r="BK145" s="44"/>
      <c r="BL145" s="44"/>
      <c r="BM145" s="44"/>
      <c r="BN145" s="44"/>
      <c r="BO145" s="44"/>
      <c r="BP145" s="245">
        <v>2</v>
      </c>
      <c r="BQ145" s="203" t="s">
        <v>887</v>
      </c>
      <c r="BR145" s="245"/>
      <c r="BS145" s="103"/>
      <c r="BT145" s="44"/>
      <c r="BU145" s="44"/>
      <c r="BV145" s="44"/>
      <c r="BW145" s="44"/>
      <c r="BX145" s="44"/>
      <c r="BY145" s="44"/>
      <c r="BZ145" s="103"/>
      <c r="CA145" s="103"/>
      <c r="CB145" s="103"/>
      <c r="CC145" s="103"/>
      <c r="CD145" s="103"/>
      <c r="CE145" s="103"/>
      <c r="CF145" s="226"/>
      <c r="CG145" s="226"/>
      <c r="CH145" s="44"/>
      <c r="CI145" s="56" t="s">
        <v>1472</v>
      </c>
      <c r="CJ145" s="376" t="s">
        <v>1438</v>
      </c>
      <c r="CK145" s="241" t="s">
        <v>826</v>
      </c>
      <c r="CL145" s="44"/>
      <c r="CM145" s="103"/>
      <c r="CN145" s="103" t="s">
        <v>1471</v>
      </c>
      <c r="CO145" s="7"/>
      <c r="CP145" s="7"/>
    </row>
    <row r="146" spans="1:94" ht="49.95" hidden="1" customHeight="1" x14ac:dyDescent="0.3">
      <c r="A146" s="44" t="s">
        <v>1113</v>
      </c>
      <c r="B146" s="309" t="s">
        <v>1149</v>
      </c>
      <c r="C146" s="44" t="s">
        <v>894</v>
      </c>
      <c r="D146" s="44"/>
      <c r="E146" s="44" t="s">
        <v>100</v>
      </c>
      <c r="F146" s="44" t="s">
        <v>606</v>
      </c>
      <c r="G146" s="227" t="s">
        <v>559</v>
      </c>
      <c r="H146" s="228" t="s">
        <v>394</v>
      </c>
      <c r="I146" s="227" t="s">
        <v>560</v>
      </c>
      <c r="J146" s="227" t="s">
        <v>287</v>
      </c>
      <c r="K146" s="227" t="s">
        <v>561</v>
      </c>
      <c r="L146" s="227" t="s">
        <v>340</v>
      </c>
      <c r="M146" s="229" t="s">
        <v>398</v>
      </c>
      <c r="N146" s="230" t="s">
        <v>562</v>
      </c>
      <c r="O146" s="231" t="s">
        <v>563</v>
      </c>
      <c r="P146" s="230" t="s">
        <v>564</v>
      </c>
      <c r="Q146" s="56" t="s">
        <v>1147</v>
      </c>
      <c r="R146" s="44"/>
      <c r="S146" s="225" t="s">
        <v>100</v>
      </c>
      <c r="T146" s="225" t="s">
        <v>100</v>
      </c>
      <c r="U146" s="225" t="s">
        <v>100</v>
      </c>
      <c r="V146" s="225" t="s">
        <v>100</v>
      </c>
      <c r="W146" s="225" t="s">
        <v>100</v>
      </c>
      <c r="X146" s="174" t="s">
        <v>103</v>
      </c>
      <c r="Y146" s="225" t="s">
        <v>100</v>
      </c>
      <c r="Z146" s="225" t="s">
        <v>100</v>
      </c>
      <c r="AA146" s="174" t="s">
        <v>103</v>
      </c>
      <c r="AB146" s="225" t="s">
        <v>100</v>
      </c>
      <c r="AC146" s="225" t="s">
        <v>100</v>
      </c>
      <c r="AD146" s="225" t="s">
        <v>100</v>
      </c>
      <c r="AE146" s="225" t="s">
        <v>100</v>
      </c>
      <c r="AF146" s="225" t="s">
        <v>100</v>
      </c>
      <c r="AG146" s="225" t="s">
        <v>100</v>
      </c>
      <c r="AH146" s="225" t="s">
        <v>100</v>
      </c>
      <c r="AI146" s="225" t="s">
        <v>100</v>
      </c>
      <c r="AJ146" s="225" t="s">
        <v>100</v>
      </c>
      <c r="AK146" s="225" t="s">
        <v>100</v>
      </c>
      <c r="AL146" s="225" t="s">
        <v>100</v>
      </c>
      <c r="AM146" s="225" t="s">
        <v>100</v>
      </c>
      <c r="AN146" s="225" t="s">
        <v>100</v>
      </c>
      <c r="AO146" s="225" t="s">
        <v>100</v>
      </c>
      <c r="AP146" s="225" t="s">
        <v>100</v>
      </c>
      <c r="AQ146" s="225" t="s">
        <v>100</v>
      </c>
      <c r="AR146" s="225" t="s">
        <v>100</v>
      </c>
      <c r="AS146" s="225" t="s">
        <v>100</v>
      </c>
      <c r="AT146" s="225" t="s">
        <v>100</v>
      </c>
      <c r="AU146" s="225" t="s">
        <v>100</v>
      </c>
      <c r="AV146" s="225" t="s">
        <v>121</v>
      </c>
      <c r="AW146" s="225" t="s">
        <v>121</v>
      </c>
      <c r="AX146" s="225" t="s">
        <v>121</v>
      </c>
      <c r="AY146" s="225" t="s">
        <v>121</v>
      </c>
      <c r="AZ146" s="225" t="s">
        <v>121</v>
      </c>
      <c r="BA146" s="225" t="s">
        <v>121</v>
      </c>
      <c r="BB146" s="225" t="s">
        <v>121</v>
      </c>
      <c r="BC146" s="225" t="s">
        <v>121</v>
      </c>
      <c r="BD146" s="225" t="s">
        <v>121</v>
      </c>
      <c r="BE146" s="225" t="s">
        <v>121</v>
      </c>
      <c r="BF146" s="225" t="s">
        <v>121</v>
      </c>
      <c r="BG146" s="225" t="s">
        <v>121</v>
      </c>
      <c r="BH146" s="225" t="s">
        <v>121</v>
      </c>
      <c r="BI146" s="225" t="s">
        <v>121</v>
      </c>
      <c r="BJ146" s="235" t="s">
        <v>101</v>
      </c>
      <c r="BK146" s="44"/>
      <c r="BL146" s="44"/>
      <c r="BM146" s="44"/>
      <c r="BN146" s="44"/>
      <c r="BO146" s="44"/>
      <c r="BP146" s="242" t="s">
        <v>742</v>
      </c>
      <c r="BQ146" s="244" t="s">
        <v>885</v>
      </c>
      <c r="BR146" s="245">
        <v>0</v>
      </c>
      <c r="BS146" s="103"/>
      <c r="BT146" s="44"/>
      <c r="BU146" s="44"/>
      <c r="BV146" s="44"/>
      <c r="BW146" s="44"/>
      <c r="BX146" s="44"/>
      <c r="BY146" s="44"/>
      <c r="BZ146" s="103"/>
      <c r="CA146" s="413" t="s">
        <v>303</v>
      </c>
      <c r="CB146" s="413" t="s">
        <v>620</v>
      </c>
      <c r="CC146" s="414" t="s">
        <v>620</v>
      </c>
      <c r="CD146" s="413" t="s">
        <v>1574</v>
      </c>
      <c r="CE146" s="103"/>
      <c r="CF146" s="226"/>
      <c r="CG146" s="226"/>
      <c r="CH146" s="44"/>
      <c r="CI146" s="376"/>
      <c r="CJ146" s="103"/>
      <c r="CK146" s="391"/>
      <c r="CL146" s="44"/>
      <c r="CM146" s="103"/>
      <c r="CN146" s="103"/>
      <c r="CO146" s="7"/>
      <c r="CP146" s="7"/>
    </row>
    <row r="147" spans="1:94" ht="49.95" hidden="1" customHeight="1" x14ac:dyDescent="0.3">
      <c r="A147" s="44" t="s">
        <v>1113</v>
      </c>
      <c r="B147" s="309" t="s">
        <v>1149</v>
      </c>
      <c r="C147" s="44" t="s">
        <v>894</v>
      </c>
      <c r="D147" s="44"/>
      <c r="E147" s="44" t="s">
        <v>100</v>
      </c>
      <c r="F147" s="44" t="s">
        <v>606</v>
      </c>
      <c r="G147" s="227" t="s">
        <v>559</v>
      </c>
      <c r="H147" s="228" t="s">
        <v>394</v>
      </c>
      <c r="I147" s="227" t="s">
        <v>560</v>
      </c>
      <c r="J147" s="227" t="s">
        <v>562</v>
      </c>
      <c r="K147" s="227" t="s">
        <v>563</v>
      </c>
      <c r="L147" s="227" t="s">
        <v>564</v>
      </c>
      <c r="M147" s="229" t="s">
        <v>398</v>
      </c>
      <c r="N147" s="230" t="s">
        <v>287</v>
      </c>
      <c r="O147" s="231" t="s">
        <v>561</v>
      </c>
      <c r="P147" s="230" t="s">
        <v>340</v>
      </c>
      <c r="Q147" s="56" t="s">
        <v>1147</v>
      </c>
      <c r="R147" s="44"/>
      <c r="S147" s="225" t="s">
        <v>100</v>
      </c>
      <c r="T147" s="225" t="s">
        <v>100</v>
      </c>
      <c r="U147" s="225" t="s">
        <v>100</v>
      </c>
      <c r="V147" s="225" t="s">
        <v>100</v>
      </c>
      <c r="W147" s="225" t="s">
        <v>100</v>
      </c>
      <c r="X147" s="225" t="s">
        <v>100</v>
      </c>
      <c r="Y147" s="225" t="s">
        <v>100</v>
      </c>
      <c r="Z147" s="225" t="s">
        <v>100</v>
      </c>
      <c r="AA147" s="225" t="s">
        <v>100</v>
      </c>
      <c r="AB147" s="225" t="s">
        <v>100</v>
      </c>
      <c r="AC147" s="225" t="s">
        <v>100</v>
      </c>
      <c r="AD147" s="225" t="s">
        <v>100</v>
      </c>
      <c r="AE147" s="225" t="s">
        <v>100</v>
      </c>
      <c r="AF147" s="225" t="s">
        <v>100</v>
      </c>
      <c r="AG147" s="225" t="s">
        <v>100</v>
      </c>
      <c r="AH147" s="225" t="s">
        <v>100</v>
      </c>
      <c r="AI147" s="225" t="s">
        <v>100</v>
      </c>
      <c r="AJ147" s="225" t="s">
        <v>100</v>
      </c>
      <c r="AK147" s="225" t="s">
        <v>100</v>
      </c>
      <c r="AL147" s="225" t="s">
        <v>100</v>
      </c>
      <c r="AM147" s="225" t="s">
        <v>100</v>
      </c>
      <c r="AN147" s="225" t="s">
        <v>100</v>
      </c>
      <c r="AO147" s="225" t="s">
        <v>100</v>
      </c>
      <c r="AP147" s="225" t="s">
        <v>100</v>
      </c>
      <c r="AQ147" s="225" t="s">
        <v>100</v>
      </c>
      <c r="AR147" s="225" t="s">
        <v>100</v>
      </c>
      <c r="AS147" s="225" t="s">
        <v>100</v>
      </c>
      <c r="AT147" s="225" t="s">
        <v>100</v>
      </c>
      <c r="AU147" s="225" t="s">
        <v>100</v>
      </c>
      <c r="AV147" s="225" t="s">
        <v>100</v>
      </c>
      <c r="AW147" s="225" t="s">
        <v>100</v>
      </c>
      <c r="AX147" s="225" t="s">
        <v>100</v>
      </c>
      <c r="AY147" s="225" t="s">
        <v>100</v>
      </c>
      <c r="AZ147" s="225" t="s">
        <v>121</v>
      </c>
      <c r="BA147" s="225" t="s">
        <v>121</v>
      </c>
      <c r="BB147" s="225" t="s">
        <v>121</v>
      </c>
      <c r="BC147" s="226" t="s">
        <v>101</v>
      </c>
      <c r="BD147" s="44"/>
      <c r="BE147" s="44"/>
      <c r="BF147" s="44"/>
      <c r="BG147" s="44"/>
      <c r="BH147" s="44"/>
      <c r="BI147" s="44"/>
      <c r="BJ147" s="245"/>
      <c r="BK147" s="44"/>
      <c r="BL147" s="44"/>
      <c r="BM147" s="44"/>
      <c r="BN147" s="44"/>
      <c r="BO147" s="44"/>
      <c r="BP147" s="242" t="s">
        <v>742</v>
      </c>
      <c r="BQ147" s="244" t="s">
        <v>886</v>
      </c>
      <c r="BR147" s="245">
        <v>0</v>
      </c>
      <c r="BS147" s="103"/>
      <c r="BT147" s="44"/>
      <c r="BU147" s="44"/>
      <c r="BV147" s="44"/>
      <c r="BW147" s="44"/>
      <c r="BX147" s="44"/>
      <c r="BY147" s="44"/>
      <c r="BZ147" s="103"/>
      <c r="CA147" s="103"/>
      <c r="CB147" s="103"/>
      <c r="CC147" s="103"/>
      <c r="CD147" s="103"/>
      <c r="CE147" s="103"/>
      <c r="CF147" s="226"/>
      <c r="CG147" s="226"/>
      <c r="CH147" s="44"/>
      <c r="CI147" s="376"/>
      <c r="CJ147" s="103"/>
      <c r="CK147" s="391"/>
      <c r="CL147" s="44"/>
      <c r="CM147" s="103"/>
      <c r="CN147" s="103"/>
      <c r="CO147" s="7"/>
      <c r="CP147" s="7"/>
    </row>
    <row r="148" spans="1:94" ht="37.950000000000003" hidden="1" customHeight="1" x14ac:dyDescent="0.3">
      <c r="A148" s="44" t="s">
        <v>130</v>
      </c>
      <c r="B148" s="295" t="s">
        <v>101</v>
      </c>
      <c r="C148" s="44"/>
      <c r="D148" s="44"/>
      <c r="E148" s="44" t="s">
        <v>100</v>
      </c>
      <c r="F148" s="44" t="s">
        <v>606</v>
      </c>
      <c r="G148" s="227" t="s">
        <v>565</v>
      </c>
      <c r="H148" s="228" t="s">
        <v>394</v>
      </c>
      <c r="I148" s="227" t="s">
        <v>566</v>
      </c>
      <c r="J148" s="227" t="s">
        <v>297</v>
      </c>
      <c r="K148" s="227" t="s">
        <v>555</v>
      </c>
      <c r="L148" s="227" t="s">
        <v>143</v>
      </c>
      <c r="M148" s="229" t="s">
        <v>398</v>
      </c>
      <c r="N148" s="230" t="s">
        <v>567</v>
      </c>
      <c r="O148" s="231" t="s">
        <v>568</v>
      </c>
      <c r="P148" s="230" t="s">
        <v>132</v>
      </c>
      <c r="Q148" s="103"/>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245"/>
      <c r="BK148" s="44"/>
      <c r="BL148" s="44"/>
      <c r="BM148" s="44"/>
      <c r="BN148" s="44"/>
      <c r="BO148" s="44"/>
      <c r="BP148" s="245" t="s">
        <v>742</v>
      </c>
      <c r="BQ148" s="103" t="s">
        <v>1001</v>
      </c>
      <c r="BR148" s="245">
        <v>3</v>
      </c>
      <c r="BS148" s="103"/>
      <c r="BT148" s="44"/>
      <c r="BU148" s="44"/>
      <c r="BV148" s="44"/>
      <c r="BW148" s="44"/>
      <c r="BX148" s="44"/>
      <c r="BY148" s="44"/>
      <c r="BZ148" s="103"/>
      <c r="CA148" s="103" t="s">
        <v>101</v>
      </c>
      <c r="CB148" s="103"/>
      <c r="CC148" s="103"/>
      <c r="CD148" s="103"/>
      <c r="CE148" s="103" t="s">
        <v>1313</v>
      </c>
      <c r="CF148" s="226"/>
      <c r="CG148" s="226"/>
      <c r="CH148" s="44"/>
      <c r="CI148" s="376"/>
      <c r="CJ148" s="103"/>
      <c r="CK148" s="391" t="s">
        <v>101</v>
      </c>
      <c r="CL148" s="44"/>
      <c r="CM148" s="103"/>
      <c r="CN148" s="103"/>
      <c r="CO148" s="7"/>
      <c r="CP148" s="7"/>
    </row>
    <row r="149" spans="1:94" ht="156" hidden="1" customHeight="1" x14ac:dyDescent="0.3">
      <c r="A149" s="44" t="s">
        <v>1113</v>
      </c>
      <c r="B149" s="295" t="s">
        <v>101</v>
      </c>
      <c r="C149" s="44"/>
      <c r="D149" s="44"/>
      <c r="E149" s="44" t="s">
        <v>100</v>
      </c>
      <c r="F149" s="44" t="s">
        <v>606</v>
      </c>
      <c r="G149" s="227" t="s">
        <v>242</v>
      </c>
      <c r="H149" s="228" t="s">
        <v>394</v>
      </c>
      <c r="I149" s="227" t="s">
        <v>569</v>
      </c>
      <c r="J149" s="227" t="s">
        <v>288</v>
      </c>
      <c r="K149" s="227" t="s">
        <v>570</v>
      </c>
      <c r="L149" s="227" t="s">
        <v>136</v>
      </c>
      <c r="M149" s="229" t="s">
        <v>398</v>
      </c>
      <c r="N149" s="230" t="s">
        <v>287</v>
      </c>
      <c r="O149" s="231" t="s">
        <v>561</v>
      </c>
      <c r="P149" s="230" t="s">
        <v>340</v>
      </c>
      <c r="Q149" s="103"/>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245"/>
      <c r="BK149" s="103" t="s">
        <v>695</v>
      </c>
      <c r="BL149" s="103" t="s">
        <v>696</v>
      </c>
      <c r="BM149" s="103" t="s">
        <v>697</v>
      </c>
      <c r="BN149" s="44"/>
      <c r="BO149" s="44"/>
      <c r="BP149" s="245" t="s">
        <v>742</v>
      </c>
      <c r="BQ149" s="268" t="s">
        <v>772</v>
      </c>
      <c r="BR149" s="245">
        <v>0</v>
      </c>
      <c r="BS149" s="103"/>
      <c r="BT149" s="44"/>
      <c r="BU149" s="44"/>
      <c r="BV149" s="44"/>
      <c r="BW149" s="44"/>
      <c r="BX149" s="44"/>
      <c r="BY149" s="44"/>
      <c r="BZ149" s="103"/>
      <c r="CA149" s="41" t="s">
        <v>1352</v>
      </c>
      <c r="CB149" s="377" t="s">
        <v>1429</v>
      </c>
      <c r="CC149" s="377" t="s">
        <v>1430</v>
      </c>
      <c r="CD149" s="377" t="s">
        <v>1417</v>
      </c>
      <c r="CE149" s="103"/>
      <c r="CF149" s="226"/>
      <c r="CG149" s="226"/>
      <c r="CH149" s="44"/>
      <c r="CI149" s="376"/>
      <c r="CJ149" s="103"/>
      <c r="CK149" s="391" t="str">
        <f>Table9[[#This Row],[Congested?]]</f>
        <v>no</v>
      </c>
      <c r="CL149" s="44"/>
      <c r="CM149" s="103"/>
      <c r="CN149" s="103"/>
      <c r="CO149" s="7"/>
      <c r="CP149" s="7"/>
    </row>
    <row r="150" spans="1:94" ht="39" hidden="1" customHeight="1" x14ac:dyDescent="0.3">
      <c r="A150" s="44" t="s">
        <v>1113</v>
      </c>
      <c r="B150" s="295" t="s">
        <v>101</v>
      </c>
      <c r="C150" s="44"/>
      <c r="D150" s="44"/>
      <c r="E150" s="44" t="s">
        <v>100</v>
      </c>
      <c r="F150" s="44" t="s">
        <v>606</v>
      </c>
      <c r="G150" s="227" t="s">
        <v>242</v>
      </c>
      <c r="H150" s="228" t="s">
        <v>394</v>
      </c>
      <c r="I150" s="227" t="s">
        <v>569</v>
      </c>
      <c r="J150" s="227" t="s">
        <v>287</v>
      </c>
      <c r="K150" s="227" t="s">
        <v>561</v>
      </c>
      <c r="L150" s="227" t="s">
        <v>340</v>
      </c>
      <c r="M150" s="229" t="s">
        <v>398</v>
      </c>
      <c r="N150" s="230" t="s">
        <v>288</v>
      </c>
      <c r="O150" s="231" t="s">
        <v>570</v>
      </c>
      <c r="P150" s="230" t="s">
        <v>136</v>
      </c>
      <c r="Q150" s="103"/>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245"/>
      <c r="BK150" s="44"/>
      <c r="BL150" s="44"/>
      <c r="BM150" s="44"/>
      <c r="BN150" s="44"/>
      <c r="BO150" s="44"/>
      <c r="BP150" s="245" t="s">
        <v>742</v>
      </c>
      <c r="BQ150" s="268" t="s">
        <v>772</v>
      </c>
      <c r="BR150" s="245"/>
      <c r="BS150" s="103"/>
      <c r="BT150" s="44"/>
      <c r="BU150" s="44"/>
      <c r="BV150" s="44"/>
      <c r="BW150" s="44"/>
      <c r="BX150" s="44"/>
      <c r="BY150" s="44"/>
      <c r="BZ150" s="103"/>
      <c r="CA150" s="103"/>
      <c r="CB150" s="103"/>
      <c r="CC150" s="103"/>
      <c r="CD150" s="103"/>
      <c r="CE150" s="103"/>
      <c r="CF150" s="226"/>
      <c r="CG150" s="226"/>
      <c r="CH150" s="44"/>
      <c r="CI150" s="376"/>
      <c r="CJ150" s="103"/>
      <c r="CK150" s="391"/>
      <c r="CL150" s="44"/>
      <c r="CM150" s="103"/>
      <c r="CN150" s="103"/>
      <c r="CO150" s="7"/>
      <c r="CP150" s="7"/>
    </row>
    <row r="151" spans="1:94" ht="49.95" hidden="1" customHeight="1" x14ac:dyDescent="0.3">
      <c r="A151" s="44" t="s">
        <v>130</v>
      </c>
      <c r="B151" s="51" t="s">
        <v>889</v>
      </c>
      <c r="C151" s="44" t="s">
        <v>894</v>
      </c>
      <c r="D151" s="49" t="s">
        <v>100</v>
      </c>
      <c r="E151" s="44" t="s">
        <v>100</v>
      </c>
      <c r="F151" s="44" t="s">
        <v>606</v>
      </c>
      <c r="G151" s="227" t="s">
        <v>298</v>
      </c>
      <c r="H151" s="228" t="s">
        <v>394</v>
      </c>
      <c r="I151" s="246" t="s">
        <v>1126</v>
      </c>
      <c r="J151" s="227" t="s">
        <v>140</v>
      </c>
      <c r="K151" s="227" t="s">
        <v>433</v>
      </c>
      <c r="L151" s="227" t="s">
        <v>141</v>
      </c>
      <c r="M151" s="229" t="s">
        <v>398</v>
      </c>
      <c r="N151" s="230" t="s">
        <v>476</v>
      </c>
      <c r="O151" s="231" t="s">
        <v>477</v>
      </c>
      <c r="P151" s="230" t="s">
        <v>143</v>
      </c>
      <c r="Q151" s="56" t="s">
        <v>1127</v>
      </c>
      <c r="R151" s="44"/>
      <c r="S151" s="44"/>
      <c r="T151" s="44"/>
      <c r="U151" s="44"/>
      <c r="V151" s="44"/>
      <c r="W151" s="44"/>
      <c r="X151" s="44"/>
      <c r="Y151" s="44"/>
      <c r="Z151" s="174" t="s">
        <v>103</v>
      </c>
      <c r="AA151" s="225" t="s">
        <v>100</v>
      </c>
      <c r="AB151" s="225" t="s">
        <v>100</v>
      </c>
      <c r="AC151" s="174" t="s">
        <v>103</v>
      </c>
      <c r="AD151" s="225" t="s">
        <v>100</v>
      </c>
      <c r="AE151" s="174" t="s">
        <v>103</v>
      </c>
      <c r="AF151" s="225" t="s">
        <v>100</v>
      </c>
      <c r="AG151" s="174" t="s">
        <v>103</v>
      </c>
      <c r="AH151" s="174" t="s">
        <v>103</v>
      </c>
      <c r="AI151" s="225">
        <v>0</v>
      </c>
      <c r="AJ151" s="225" t="s">
        <v>100</v>
      </c>
      <c r="AK151" s="225" t="s">
        <v>100</v>
      </c>
      <c r="AL151" s="225" t="s">
        <v>100</v>
      </c>
      <c r="AM151" s="225" t="s">
        <v>100</v>
      </c>
      <c r="AN151" s="225" t="s">
        <v>100</v>
      </c>
      <c r="AO151" s="225" t="s">
        <v>100</v>
      </c>
      <c r="AP151" s="225" t="s">
        <v>100</v>
      </c>
      <c r="AQ151" s="225" t="s">
        <v>100</v>
      </c>
      <c r="AR151" s="225" t="s">
        <v>100</v>
      </c>
      <c r="AS151" s="225" t="s">
        <v>100</v>
      </c>
      <c r="AT151" s="225" t="s">
        <v>100</v>
      </c>
      <c r="AU151" s="225" t="s">
        <v>100</v>
      </c>
      <c r="AV151" s="225" t="s">
        <v>100</v>
      </c>
      <c r="AW151" s="225" t="s">
        <v>100</v>
      </c>
      <c r="AX151" s="225" t="s">
        <v>100</v>
      </c>
      <c r="AY151" s="225" t="s">
        <v>100</v>
      </c>
      <c r="AZ151" s="225" t="s">
        <v>100</v>
      </c>
      <c r="BA151" s="225" t="s">
        <v>121</v>
      </c>
      <c r="BB151" s="225" t="s">
        <v>121</v>
      </c>
      <c r="BC151" s="226" t="s">
        <v>100</v>
      </c>
      <c r="BD151" s="43" t="s">
        <v>101</v>
      </c>
      <c r="BE151" s="43" t="s">
        <v>101</v>
      </c>
      <c r="BF151" s="43" t="s">
        <v>103</v>
      </c>
      <c r="BG151" s="43" t="s">
        <v>101</v>
      </c>
      <c r="BH151" s="43" t="s">
        <v>101</v>
      </c>
      <c r="BI151" s="43" t="s">
        <v>101</v>
      </c>
      <c r="BJ151" s="43" t="s">
        <v>101</v>
      </c>
      <c r="BK151" s="44"/>
      <c r="BL151" s="44"/>
      <c r="BM151" s="44"/>
      <c r="BN151" s="44"/>
      <c r="BO151" s="44"/>
      <c r="BP151" s="245">
        <v>2</v>
      </c>
      <c r="BQ151" s="203" t="s">
        <v>890</v>
      </c>
      <c r="BR151" s="245">
        <v>0</v>
      </c>
      <c r="BS151" s="103" t="s">
        <v>106</v>
      </c>
      <c r="BT151" s="44"/>
      <c r="BU151" s="44"/>
      <c r="BV151" s="44"/>
      <c r="BW151" s="44"/>
      <c r="BX151" s="44"/>
      <c r="BY151" s="44"/>
      <c r="BZ151" s="103"/>
      <c r="CA151" s="103"/>
      <c r="CB151" s="103"/>
      <c r="CC151" s="103"/>
      <c r="CD151" s="103" t="s">
        <v>1154</v>
      </c>
      <c r="CE151" s="103" t="s">
        <v>1349</v>
      </c>
      <c r="CF151" s="226"/>
      <c r="CG151" s="226"/>
      <c r="CH151" s="44"/>
      <c r="CI151" s="391" t="s">
        <v>1492</v>
      </c>
      <c r="CJ151" s="103" t="s">
        <v>1348</v>
      </c>
      <c r="CK151" s="295" t="s">
        <v>101</v>
      </c>
      <c r="CL151" s="44"/>
      <c r="CM151" s="103"/>
      <c r="CN151" s="103"/>
      <c r="CO151" s="7"/>
      <c r="CP151" s="7"/>
    </row>
    <row r="152" spans="1:94" ht="49.95" hidden="1" customHeight="1" x14ac:dyDescent="0.3">
      <c r="A152" s="44" t="s">
        <v>130</v>
      </c>
      <c r="B152" s="51" t="s">
        <v>889</v>
      </c>
      <c r="C152" s="44" t="s">
        <v>894</v>
      </c>
      <c r="D152" s="44"/>
      <c r="E152" s="44" t="s">
        <v>100</v>
      </c>
      <c r="F152" s="44" t="s">
        <v>606</v>
      </c>
      <c r="G152" s="227" t="s">
        <v>298</v>
      </c>
      <c r="H152" s="228" t="s">
        <v>394</v>
      </c>
      <c r="I152" s="227" t="s">
        <v>572</v>
      </c>
      <c r="J152" s="227" t="s">
        <v>140</v>
      </c>
      <c r="K152" s="227" t="s">
        <v>433</v>
      </c>
      <c r="L152" s="227" t="s">
        <v>141</v>
      </c>
      <c r="M152" s="229" t="s">
        <v>398</v>
      </c>
      <c r="N152" s="230" t="s">
        <v>292</v>
      </c>
      <c r="O152" s="231" t="s">
        <v>399</v>
      </c>
      <c r="P152" s="230" t="s">
        <v>143</v>
      </c>
      <c r="Q152" s="56" t="s">
        <v>891</v>
      </c>
      <c r="R152" s="44"/>
      <c r="S152" s="225" t="s">
        <v>100</v>
      </c>
      <c r="T152" s="225" t="s">
        <v>100</v>
      </c>
      <c r="U152" s="225" t="s">
        <v>100</v>
      </c>
      <c r="V152" s="225" t="s">
        <v>100</v>
      </c>
      <c r="W152" s="225" t="s">
        <v>100</v>
      </c>
      <c r="X152" s="225" t="s">
        <v>100</v>
      </c>
      <c r="Y152" s="225" t="s">
        <v>100</v>
      </c>
      <c r="Z152" s="174" t="s">
        <v>103</v>
      </c>
      <c r="AA152" s="225" t="s">
        <v>100</v>
      </c>
      <c r="AB152" s="225" t="s">
        <v>100</v>
      </c>
      <c r="AC152" s="174" t="s">
        <v>103</v>
      </c>
      <c r="AD152" s="225" t="s">
        <v>100</v>
      </c>
      <c r="AE152" s="174" t="s">
        <v>103</v>
      </c>
      <c r="AF152" s="225" t="s">
        <v>100</v>
      </c>
      <c r="AG152" s="174" t="s">
        <v>103</v>
      </c>
      <c r="AH152" s="174" t="s">
        <v>103</v>
      </c>
      <c r="AI152" s="225">
        <v>0</v>
      </c>
      <c r="AJ152" s="225" t="s">
        <v>100</v>
      </c>
      <c r="AK152" s="225" t="s">
        <v>100</v>
      </c>
      <c r="AL152" s="225" t="s">
        <v>100</v>
      </c>
      <c r="AM152" s="225" t="s">
        <v>100</v>
      </c>
      <c r="AN152" s="225" t="s">
        <v>100</v>
      </c>
      <c r="AO152" s="225" t="s">
        <v>100</v>
      </c>
      <c r="AP152" s="225" t="s">
        <v>100</v>
      </c>
      <c r="AQ152" s="225" t="s">
        <v>100</v>
      </c>
      <c r="AR152" s="225" t="s">
        <v>100</v>
      </c>
      <c r="AS152" s="225" t="s">
        <v>100</v>
      </c>
      <c r="AT152" s="225" t="s">
        <v>100</v>
      </c>
      <c r="AU152" s="225" t="s">
        <v>100</v>
      </c>
      <c r="AV152" s="225" t="s">
        <v>100</v>
      </c>
      <c r="AW152" s="225" t="s">
        <v>100</v>
      </c>
      <c r="AX152" s="225" t="s">
        <v>100</v>
      </c>
      <c r="AY152" s="225" t="s">
        <v>100</v>
      </c>
      <c r="AZ152" s="225" t="s">
        <v>100</v>
      </c>
      <c r="BA152" s="225" t="s">
        <v>121</v>
      </c>
      <c r="BB152" s="225" t="s">
        <v>121</v>
      </c>
      <c r="BC152" s="226" t="s">
        <v>100</v>
      </c>
      <c r="BD152" s="43" t="s">
        <v>101</v>
      </c>
      <c r="BE152" s="43" t="s">
        <v>101</v>
      </c>
      <c r="BF152" s="43" t="s">
        <v>103</v>
      </c>
      <c r="BG152" s="43" t="s">
        <v>101</v>
      </c>
      <c r="BH152" s="43" t="s">
        <v>101</v>
      </c>
      <c r="BI152" s="43" t="s">
        <v>101</v>
      </c>
      <c r="BJ152" s="43" t="s">
        <v>101</v>
      </c>
      <c r="BK152" s="44"/>
      <c r="BL152" s="44"/>
      <c r="BM152" s="44"/>
      <c r="BN152" s="44"/>
      <c r="BO152" s="44"/>
      <c r="BP152" s="245">
        <v>2</v>
      </c>
      <c r="BQ152" s="203" t="s">
        <v>890</v>
      </c>
      <c r="BR152" s="245">
        <v>0</v>
      </c>
      <c r="BS152" s="103" t="s">
        <v>106</v>
      </c>
      <c r="BT152" s="44"/>
      <c r="BU152" s="44"/>
      <c r="BV152" s="44"/>
      <c r="BW152" s="44"/>
      <c r="BX152" s="44"/>
      <c r="BY152" s="44"/>
      <c r="BZ152" s="103"/>
      <c r="CA152" s="103"/>
      <c r="CB152" s="103"/>
      <c r="CC152" s="103"/>
      <c r="CD152" s="103" t="s">
        <v>1154</v>
      </c>
      <c r="CE152" s="103" t="s">
        <v>1349</v>
      </c>
      <c r="CF152" s="226"/>
      <c r="CG152" s="226"/>
      <c r="CH152" s="44"/>
      <c r="CI152" s="391" t="s">
        <v>1493</v>
      </c>
      <c r="CJ152" s="103" t="s">
        <v>1348</v>
      </c>
      <c r="CK152" s="295" t="s">
        <v>101</v>
      </c>
      <c r="CL152" s="44"/>
      <c r="CM152" s="103"/>
      <c r="CN152" s="103"/>
      <c r="CO152" s="7"/>
      <c r="CP152" s="7"/>
    </row>
    <row r="153" spans="1:94" ht="15" hidden="1" customHeight="1" x14ac:dyDescent="0.3">
      <c r="A153" s="44" t="s">
        <v>323</v>
      </c>
      <c r="B153" s="44"/>
      <c r="C153" s="44"/>
      <c r="D153" s="44"/>
      <c r="E153" s="44" t="s">
        <v>101</v>
      </c>
      <c r="F153" s="44" t="s">
        <v>606</v>
      </c>
      <c r="G153" s="227" t="s">
        <v>298</v>
      </c>
      <c r="H153" s="228" t="s">
        <v>394</v>
      </c>
      <c r="I153" s="227" t="s">
        <v>572</v>
      </c>
      <c r="J153" s="227" t="s">
        <v>292</v>
      </c>
      <c r="K153" s="227" t="s">
        <v>399</v>
      </c>
      <c r="L153" s="227" t="s">
        <v>143</v>
      </c>
      <c r="M153" s="229" t="s">
        <v>398</v>
      </c>
      <c r="N153" s="230" t="s">
        <v>140</v>
      </c>
      <c r="O153" s="231" t="s">
        <v>433</v>
      </c>
      <c r="P153" s="230" t="s">
        <v>141</v>
      </c>
      <c r="Q153" s="56" t="s">
        <v>319</v>
      </c>
      <c r="R153" s="49"/>
      <c r="S153" s="225">
        <v>0</v>
      </c>
      <c r="T153" s="225">
        <v>0</v>
      </c>
      <c r="U153" s="225">
        <v>0</v>
      </c>
      <c r="V153" s="225">
        <v>0</v>
      </c>
      <c r="W153" s="225">
        <v>0</v>
      </c>
      <c r="X153" s="225">
        <v>0</v>
      </c>
      <c r="Y153" s="225">
        <v>0</v>
      </c>
      <c r="Z153" s="225">
        <v>0</v>
      </c>
      <c r="AA153" s="225">
        <v>0</v>
      </c>
      <c r="AB153" s="225">
        <v>0</v>
      </c>
      <c r="AC153" s="225">
        <v>0</v>
      </c>
      <c r="AD153" s="225">
        <v>0</v>
      </c>
      <c r="AE153" s="225">
        <v>0</v>
      </c>
      <c r="AF153" s="225">
        <v>0</v>
      </c>
      <c r="AG153" s="225">
        <v>0</v>
      </c>
      <c r="AH153" s="225">
        <v>0</v>
      </c>
      <c r="AI153" s="225">
        <v>0</v>
      </c>
      <c r="AJ153" s="225">
        <v>0</v>
      </c>
      <c r="AK153" s="225">
        <v>0</v>
      </c>
      <c r="AL153" s="225">
        <v>0</v>
      </c>
      <c r="AM153" s="225">
        <v>0</v>
      </c>
      <c r="AN153" s="225">
        <v>0</v>
      </c>
      <c r="AO153" s="225">
        <v>0</v>
      </c>
      <c r="AP153" s="225">
        <v>0</v>
      </c>
      <c r="AQ153" s="225">
        <v>0</v>
      </c>
      <c r="AR153" s="225">
        <v>0</v>
      </c>
      <c r="AS153" s="225">
        <v>0</v>
      </c>
      <c r="AT153" s="225">
        <v>0</v>
      </c>
      <c r="AU153" s="225">
        <v>0</v>
      </c>
      <c r="AV153" s="225">
        <v>0</v>
      </c>
      <c r="AW153" s="225">
        <v>0</v>
      </c>
      <c r="AX153" s="225">
        <v>0</v>
      </c>
      <c r="AY153" s="225">
        <v>0</v>
      </c>
      <c r="AZ153" s="225">
        <v>0</v>
      </c>
      <c r="BA153" s="225">
        <v>0</v>
      </c>
      <c r="BB153" s="225">
        <v>0</v>
      </c>
      <c r="BC153" s="226" t="s">
        <v>100</v>
      </c>
      <c r="BD153" s="226" t="s">
        <v>100</v>
      </c>
      <c r="BE153" s="226" t="s">
        <v>100</v>
      </c>
      <c r="BF153" s="226" t="s">
        <v>100</v>
      </c>
      <c r="BG153" s="226" t="s">
        <v>100</v>
      </c>
      <c r="BH153" s="226" t="s">
        <v>100</v>
      </c>
      <c r="BI153" s="43" t="s">
        <v>101</v>
      </c>
      <c r="BJ153" s="247" t="s">
        <v>781</v>
      </c>
      <c r="BK153" s="44"/>
      <c r="BL153" s="44"/>
      <c r="BM153" s="44"/>
      <c r="BN153" s="44"/>
      <c r="BO153" s="44"/>
      <c r="BP153" s="245">
        <v>0</v>
      </c>
      <c r="BQ153" s="44"/>
      <c r="BR153" s="245">
        <v>1</v>
      </c>
      <c r="BS153" s="103" t="s">
        <v>106</v>
      </c>
      <c r="BT153" s="44"/>
      <c r="BU153" s="44"/>
      <c r="BV153" s="44"/>
      <c r="BW153" s="44"/>
      <c r="BX153" s="44"/>
      <c r="BY153" s="44"/>
      <c r="BZ153" s="103"/>
      <c r="CA153" s="103"/>
      <c r="CB153" s="103"/>
      <c r="CC153" s="103"/>
      <c r="CD153" s="103"/>
      <c r="CE153" s="103"/>
      <c r="CF153" s="226"/>
      <c r="CG153" s="226"/>
      <c r="CH153" s="44"/>
      <c r="CI153" s="376"/>
      <c r="CJ153" s="103"/>
      <c r="CK153" s="391"/>
      <c r="CL153" s="44"/>
      <c r="CM153" s="103"/>
      <c r="CN153" s="103"/>
      <c r="CO153" s="7"/>
      <c r="CP153" s="7"/>
    </row>
    <row r="154" spans="1:94" s="103" customFormat="1" ht="84.6" customHeight="1" x14ac:dyDescent="0.3">
      <c r="A154" s="103" t="s">
        <v>784</v>
      </c>
      <c r="B154" s="297" t="s">
        <v>100</v>
      </c>
      <c r="C154" s="103" t="s">
        <v>907</v>
      </c>
      <c r="E154" s="44" t="s">
        <v>100</v>
      </c>
      <c r="F154" s="44" t="s">
        <v>606</v>
      </c>
      <c r="G154" s="227" t="s">
        <v>119</v>
      </c>
      <c r="H154" s="228" t="s">
        <v>394</v>
      </c>
      <c r="I154" s="227" t="s">
        <v>573</v>
      </c>
      <c r="J154" s="227" t="s">
        <v>285</v>
      </c>
      <c r="K154" s="227" t="s">
        <v>425</v>
      </c>
      <c r="L154" s="227" t="s">
        <v>143</v>
      </c>
      <c r="M154" s="229" t="s">
        <v>398</v>
      </c>
      <c r="N154" s="230" t="s">
        <v>527</v>
      </c>
      <c r="O154" s="231" t="s">
        <v>495</v>
      </c>
      <c r="P154" s="230" t="s">
        <v>337</v>
      </c>
      <c r="S154" s="225">
        <v>0</v>
      </c>
      <c r="T154" s="225">
        <v>0</v>
      </c>
      <c r="U154" s="225">
        <v>0</v>
      </c>
      <c r="V154" s="225">
        <v>0</v>
      </c>
      <c r="W154" s="225">
        <v>0</v>
      </c>
      <c r="X154" s="225">
        <v>0</v>
      </c>
      <c r="Y154" s="225">
        <v>0</v>
      </c>
      <c r="Z154" s="225">
        <v>0</v>
      </c>
      <c r="AA154" s="225">
        <v>0</v>
      </c>
      <c r="AB154" s="225" t="s">
        <v>231</v>
      </c>
      <c r="AC154" s="225" t="s">
        <v>231</v>
      </c>
      <c r="AD154" s="225" t="s">
        <v>231</v>
      </c>
      <c r="AE154" s="225" t="s">
        <v>231</v>
      </c>
      <c r="AF154" s="225" t="s">
        <v>231</v>
      </c>
      <c r="AG154" s="225">
        <v>0</v>
      </c>
      <c r="AH154" s="225">
        <v>0</v>
      </c>
      <c r="AI154" s="225">
        <v>0</v>
      </c>
      <c r="AJ154" s="225">
        <v>0</v>
      </c>
      <c r="AK154" s="225">
        <v>0</v>
      </c>
      <c r="AL154" s="225">
        <v>0</v>
      </c>
      <c r="AM154" s="225">
        <v>0</v>
      </c>
      <c r="AN154" s="225">
        <v>0</v>
      </c>
      <c r="AO154" s="225">
        <v>0</v>
      </c>
      <c r="AP154" s="225">
        <v>0</v>
      </c>
      <c r="AQ154" s="225">
        <v>0</v>
      </c>
      <c r="AR154" s="225">
        <v>0</v>
      </c>
      <c r="AS154" s="225">
        <v>0</v>
      </c>
      <c r="AT154" s="225">
        <v>0</v>
      </c>
      <c r="AU154" s="225">
        <v>0</v>
      </c>
      <c r="AV154" s="225">
        <v>0</v>
      </c>
      <c r="AW154" s="225">
        <v>0</v>
      </c>
      <c r="AX154" s="225">
        <v>0</v>
      </c>
      <c r="AY154" s="225">
        <v>0</v>
      </c>
      <c r="AZ154" s="225">
        <v>0</v>
      </c>
      <c r="BA154" s="225" t="s">
        <v>121</v>
      </c>
      <c r="BB154" s="225" t="s">
        <v>121</v>
      </c>
      <c r="BC154" s="226" t="s">
        <v>100</v>
      </c>
      <c r="BD154" s="226" t="s">
        <v>100</v>
      </c>
      <c r="BE154" s="226" t="s">
        <v>100</v>
      </c>
      <c r="BF154" s="226" t="s">
        <v>100</v>
      </c>
      <c r="BG154" s="226" t="s">
        <v>100</v>
      </c>
      <c r="BH154" s="43" t="s">
        <v>103</v>
      </c>
      <c r="BI154" s="43" t="s">
        <v>101</v>
      </c>
      <c r="BJ154" s="225" t="s">
        <v>121</v>
      </c>
      <c r="BP154" s="203">
        <v>1</v>
      </c>
      <c r="BQ154" s="103" t="s">
        <v>1002</v>
      </c>
      <c r="BR154" s="203">
        <v>1</v>
      </c>
      <c r="BT154" s="312">
        <v>0</v>
      </c>
      <c r="BU154" s="312">
        <v>0</v>
      </c>
      <c r="BV154" s="312">
        <v>0</v>
      </c>
      <c r="BW154" s="44">
        <v>0</v>
      </c>
      <c r="BX154" s="45" t="s">
        <v>101</v>
      </c>
      <c r="BY154" s="103" t="s">
        <v>1732</v>
      </c>
      <c r="CA154" s="415" t="s">
        <v>1580</v>
      </c>
      <c r="CB154" s="415" t="s">
        <v>1581</v>
      </c>
      <c r="CC154" s="415" t="s">
        <v>1582</v>
      </c>
      <c r="CD154" s="415" t="s">
        <v>1375</v>
      </c>
      <c r="CF154" s="226" t="s">
        <v>100</v>
      </c>
      <c r="CG154" s="226" t="s">
        <v>770</v>
      </c>
      <c r="CH154" s="44" t="s">
        <v>100</v>
      </c>
      <c r="CI154" s="103" t="s">
        <v>1648</v>
      </c>
      <c r="CJ154" s="415" t="s">
        <v>1583</v>
      </c>
      <c r="CK154" s="391" t="s">
        <v>100</v>
      </c>
      <c r="CN154" s="415" t="s">
        <v>1646</v>
      </c>
      <c r="CO154" s="278"/>
      <c r="CP154" s="278"/>
    </row>
    <row r="155" spans="1:94" ht="68.25" hidden="1" customHeight="1" x14ac:dyDescent="0.3">
      <c r="A155" s="103" t="s">
        <v>784</v>
      </c>
      <c r="B155" s="243" t="s">
        <v>100</v>
      </c>
      <c r="C155" s="103" t="s">
        <v>907</v>
      </c>
      <c r="D155" s="44" t="s">
        <v>926</v>
      </c>
      <c r="E155" s="44" t="s">
        <v>1650</v>
      </c>
      <c r="F155" s="44" t="s">
        <v>606</v>
      </c>
      <c r="G155" s="227" t="s">
        <v>119</v>
      </c>
      <c r="H155" s="228" t="s">
        <v>394</v>
      </c>
      <c r="I155" s="227" t="s">
        <v>573</v>
      </c>
      <c r="J155" s="227" t="s">
        <v>285</v>
      </c>
      <c r="K155" s="227" t="s">
        <v>425</v>
      </c>
      <c r="L155" s="227" t="s">
        <v>143</v>
      </c>
      <c r="M155" s="229" t="s">
        <v>398</v>
      </c>
      <c r="N155" s="230" t="s">
        <v>528</v>
      </c>
      <c r="O155" s="231" t="s">
        <v>529</v>
      </c>
      <c r="P155" s="230" t="s">
        <v>337</v>
      </c>
      <c r="Q155" s="56" t="s">
        <v>1649</v>
      </c>
      <c r="R155" s="44"/>
      <c r="S155" s="225">
        <v>0</v>
      </c>
      <c r="T155" s="225">
        <v>0</v>
      </c>
      <c r="U155" s="225">
        <v>0</v>
      </c>
      <c r="V155" s="225">
        <v>0</v>
      </c>
      <c r="W155" s="225">
        <v>0</v>
      </c>
      <c r="X155" s="225">
        <v>0</v>
      </c>
      <c r="Y155" s="225">
        <v>0</v>
      </c>
      <c r="Z155" s="225">
        <v>0</v>
      </c>
      <c r="AA155" s="225">
        <v>0</v>
      </c>
      <c r="AB155" s="225" t="s">
        <v>231</v>
      </c>
      <c r="AC155" s="225" t="s">
        <v>231</v>
      </c>
      <c r="AD155" s="225" t="s">
        <v>231</v>
      </c>
      <c r="AE155" s="225" t="s">
        <v>231</v>
      </c>
      <c r="AF155" s="225" t="s">
        <v>231</v>
      </c>
      <c r="AG155" s="225">
        <v>0</v>
      </c>
      <c r="AH155" s="225">
        <v>0</v>
      </c>
      <c r="AI155" s="225">
        <v>0</v>
      </c>
      <c r="AJ155" s="225">
        <v>0</v>
      </c>
      <c r="AK155" s="225">
        <v>0</v>
      </c>
      <c r="AL155" s="225">
        <v>0</v>
      </c>
      <c r="AM155" s="225">
        <v>0</v>
      </c>
      <c r="AN155" s="225">
        <v>0</v>
      </c>
      <c r="AO155" s="225">
        <v>0</v>
      </c>
      <c r="AP155" s="225">
        <v>0</v>
      </c>
      <c r="AQ155" s="225">
        <v>0</v>
      </c>
      <c r="AR155" s="225">
        <v>0</v>
      </c>
      <c r="AS155" s="225">
        <v>0</v>
      </c>
      <c r="AT155" s="225">
        <v>0</v>
      </c>
      <c r="AU155" s="225">
        <v>0</v>
      </c>
      <c r="AV155" s="225">
        <v>0</v>
      </c>
      <c r="AW155" s="225">
        <v>0</v>
      </c>
      <c r="AX155" s="225">
        <v>0</v>
      </c>
      <c r="AY155" s="225">
        <v>0</v>
      </c>
      <c r="AZ155" s="225">
        <v>0</v>
      </c>
      <c r="BA155" s="225" t="s">
        <v>121</v>
      </c>
      <c r="BB155" s="225" t="s">
        <v>121</v>
      </c>
      <c r="BC155" s="226" t="s">
        <v>100</v>
      </c>
      <c r="BD155" s="226" t="s">
        <v>100</v>
      </c>
      <c r="BE155" s="226" t="s">
        <v>100</v>
      </c>
      <c r="BF155" s="226" t="s">
        <v>100</v>
      </c>
      <c r="BG155" s="226" t="s">
        <v>100</v>
      </c>
      <c r="BH155" s="43" t="s">
        <v>103</v>
      </c>
      <c r="BI155" s="43" t="s">
        <v>101</v>
      </c>
      <c r="BJ155" s="225" t="s">
        <v>121</v>
      </c>
      <c r="BK155" s="44"/>
      <c r="BL155" s="44"/>
      <c r="BM155" s="44"/>
      <c r="BN155" s="44"/>
      <c r="BO155" s="44"/>
      <c r="BP155" s="242">
        <v>1</v>
      </c>
      <c r="BQ155" s="103" t="s">
        <v>1002</v>
      </c>
      <c r="BR155" s="245">
        <v>1</v>
      </c>
      <c r="BS155" s="103"/>
      <c r="BT155" s="312">
        <v>0</v>
      </c>
      <c r="BU155" s="312">
        <v>0</v>
      </c>
      <c r="BV155" s="312">
        <v>0</v>
      </c>
      <c r="BW155" s="44">
        <v>0</v>
      </c>
      <c r="BX155" s="45" t="s">
        <v>101</v>
      </c>
      <c r="BY155" s="44"/>
      <c r="BZ155" s="103"/>
      <c r="CA155" s="415" t="s">
        <v>1580</v>
      </c>
      <c r="CB155" s="417" t="s">
        <v>1581</v>
      </c>
      <c r="CC155" s="415" t="s">
        <v>1582</v>
      </c>
      <c r="CD155" s="415" t="s">
        <v>1375</v>
      </c>
      <c r="CE155" s="103"/>
      <c r="CF155" s="226" t="s">
        <v>100</v>
      </c>
      <c r="CG155" s="226" t="s">
        <v>770</v>
      </c>
      <c r="CH155" s="44" t="s">
        <v>100</v>
      </c>
      <c r="CI155" s="415" t="s">
        <v>1648</v>
      </c>
      <c r="CJ155" s="415" t="s">
        <v>1583</v>
      </c>
      <c r="CK155" s="415" t="s">
        <v>100</v>
      </c>
      <c r="CL155" s="44"/>
      <c r="CM155" s="103"/>
      <c r="CN155" s="103"/>
      <c r="CO155" s="7"/>
      <c r="CP155" s="7"/>
    </row>
    <row r="156" spans="1:94" ht="204" hidden="1" customHeight="1" x14ac:dyDescent="0.3">
      <c r="A156" s="44" t="s">
        <v>784</v>
      </c>
      <c r="B156" s="241" t="s">
        <v>770</v>
      </c>
      <c r="C156" s="44" t="s">
        <v>1004</v>
      </c>
      <c r="D156" s="44"/>
      <c r="E156" s="44" t="s">
        <v>100</v>
      </c>
      <c r="F156" s="44" t="s">
        <v>606</v>
      </c>
      <c r="G156" s="227" t="s">
        <v>119</v>
      </c>
      <c r="H156" s="228" t="s">
        <v>394</v>
      </c>
      <c r="I156" s="227" t="s">
        <v>574</v>
      </c>
      <c r="J156" s="227" t="s">
        <v>292</v>
      </c>
      <c r="K156" s="227" t="s">
        <v>399</v>
      </c>
      <c r="L156" s="227" t="s">
        <v>143</v>
      </c>
      <c r="M156" s="229" t="s">
        <v>398</v>
      </c>
      <c r="N156" s="230" t="s">
        <v>527</v>
      </c>
      <c r="O156" s="231" t="s">
        <v>495</v>
      </c>
      <c r="P156" s="230" t="s">
        <v>337</v>
      </c>
      <c r="Q156" s="103"/>
      <c r="R156" s="44"/>
      <c r="S156" s="225" t="s">
        <v>100</v>
      </c>
      <c r="T156" s="225" t="s">
        <v>100</v>
      </c>
      <c r="U156" s="225" t="s">
        <v>100</v>
      </c>
      <c r="V156" s="174" t="s">
        <v>103</v>
      </c>
      <c r="W156" s="225" t="s">
        <v>100</v>
      </c>
      <c r="X156" s="174" t="s">
        <v>103</v>
      </c>
      <c r="Y156" s="225">
        <v>0</v>
      </c>
      <c r="Z156" s="174" t="s">
        <v>103</v>
      </c>
      <c r="AA156" s="225">
        <v>0</v>
      </c>
      <c r="AB156" s="174" t="s">
        <v>103</v>
      </c>
      <c r="AC156" s="225" t="s">
        <v>100</v>
      </c>
      <c r="AD156" s="174" t="s">
        <v>103</v>
      </c>
      <c r="AE156" s="174" t="s">
        <v>103</v>
      </c>
      <c r="AF156" s="225" t="s">
        <v>100</v>
      </c>
      <c r="AG156" s="225" t="s">
        <v>100</v>
      </c>
      <c r="AH156" s="225" t="s">
        <v>100</v>
      </c>
      <c r="AI156" s="225" t="s">
        <v>100</v>
      </c>
      <c r="AJ156" s="225" t="s">
        <v>100</v>
      </c>
      <c r="AK156" s="225" t="s">
        <v>100</v>
      </c>
      <c r="AL156" s="225" t="s">
        <v>100</v>
      </c>
      <c r="AM156" s="225" t="s">
        <v>100</v>
      </c>
      <c r="AN156" s="225" t="s">
        <v>100</v>
      </c>
      <c r="AO156" s="225" t="s">
        <v>100</v>
      </c>
      <c r="AP156" s="225" t="s">
        <v>100</v>
      </c>
      <c r="AQ156" s="225" t="s">
        <v>100</v>
      </c>
      <c r="AR156" s="225" t="s">
        <v>100</v>
      </c>
      <c r="AS156" s="225">
        <v>0</v>
      </c>
      <c r="AT156" s="225">
        <v>0</v>
      </c>
      <c r="AU156" s="225">
        <v>0</v>
      </c>
      <c r="AV156" s="225">
        <v>0</v>
      </c>
      <c r="AW156" s="225">
        <v>0</v>
      </c>
      <c r="AX156" s="225">
        <v>0</v>
      </c>
      <c r="AY156" s="225">
        <v>0</v>
      </c>
      <c r="AZ156" s="225" t="s">
        <v>100</v>
      </c>
      <c r="BA156" s="225" t="s">
        <v>100</v>
      </c>
      <c r="BB156" s="225" t="s">
        <v>100</v>
      </c>
      <c r="BC156" s="226" t="s">
        <v>100</v>
      </c>
      <c r="BD156" s="226" t="s">
        <v>100</v>
      </c>
      <c r="BE156" s="43" t="s">
        <v>101</v>
      </c>
      <c r="BF156" s="174" t="s">
        <v>103</v>
      </c>
      <c r="BG156" s="174" t="s">
        <v>103</v>
      </c>
      <c r="BH156" s="43" t="s">
        <v>101</v>
      </c>
      <c r="BI156" s="43" t="s">
        <v>101</v>
      </c>
      <c r="BJ156" s="235" t="s">
        <v>101</v>
      </c>
      <c r="BK156" s="103" t="s">
        <v>706</v>
      </c>
      <c r="BL156" s="103" t="s">
        <v>729</v>
      </c>
      <c r="BM156" s="103" t="s">
        <v>730</v>
      </c>
      <c r="BN156" s="44"/>
      <c r="BO156" s="103" t="s">
        <v>616</v>
      </c>
      <c r="BP156" s="203" t="s">
        <v>742</v>
      </c>
      <c r="BQ156" s="103" t="s">
        <v>1003</v>
      </c>
      <c r="BR156" s="203" t="s">
        <v>849</v>
      </c>
      <c r="BS156" s="103"/>
      <c r="BT156" s="312">
        <v>0</v>
      </c>
      <c r="BU156" s="312">
        <v>0</v>
      </c>
      <c r="BV156" s="312">
        <v>0</v>
      </c>
      <c r="BW156" s="44">
        <v>0</v>
      </c>
      <c r="BX156" s="45" t="s">
        <v>101</v>
      </c>
      <c r="BY156" s="44"/>
      <c r="BZ156" s="103"/>
      <c r="CA156" s="71" t="s">
        <v>1392</v>
      </c>
      <c r="CB156" s="42" t="s">
        <v>1393</v>
      </c>
      <c r="CC156" s="42" t="s">
        <v>1394</v>
      </c>
      <c r="CD156" s="41" t="s">
        <v>1391</v>
      </c>
      <c r="CE156" s="103"/>
      <c r="CF156" s="226" t="s">
        <v>101</v>
      </c>
      <c r="CG156" s="226" t="s">
        <v>101</v>
      </c>
      <c r="CH156" s="44" t="s">
        <v>100</v>
      </c>
      <c r="CI156" s="56" t="s">
        <v>1651</v>
      </c>
      <c r="CJ156" s="103"/>
      <c r="CK156" s="425" t="s">
        <v>1652</v>
      </c>
      <c r="CL156" s="44"/>
      <c r="CM156" s="103"/>
      <c r="CN156" s="103"/>
      <c r="CO156" s="7"/>
      <c r="CP156" s="7"/>
    </row>
    <row r="157" spans="1:94" ht="54" hidden="1" customHeight="1" x14ac:dyDescent="0.3">
      <c r="A157" s="44" t="s">
        <v>785</v>
      </c>
      <c r="B157" s="299" t="s">
        <v>840</v>
      </c>
      <c r="C157" s="44" t="s">
        <v>907</v>
      </c>
      <c r="D157" s="49" t="s">
        <v>100</v>
      </c>
      <c r="E157" s="44" t="s">
        <v>100</v>
      </c>
      <c r="F157" s="44" t="s">
        <v>606</v>
      </c>
      <c r="G157" s="227" t="s">
        <v>1005</v>
      </c>
      <c r="H157" s="228" t="s">
        <v>394</v>
      </c>
      <c r="I157" s="227" t="s">
        <v>575</v>
      </c>
      <c r="J157" s="227" t="s">
        <v>291</v>
      </c>
      <c r="K157" s="227" t="s">
        <v>439</v>
      </c>
      <c r="L157" s="227" t="s">
        <v>143</v>
      </c>
      <c r="M157" s="229" t="s">
        <v>398</v>
      </c>
      <c r="N157" s="230" t="s">
        <v>292</v>
      </c>
      <c r="O157" s="231" t="s">
        <v>399</v>
      </c>
      <c r="P157" s="230" t="s">
        <v>143</v>
      </c>
      <c r="Q157" s="56" t="s">
        <v>1008</v>
      </c>
      <c r="R157" s="56"/>
      <c r="S157" s="225">
        <v>0</v>
      </c>
      <c r="T157" s="225">
        <v>0</v>
      </c>
      <c r="U157" s="225">
        <v>0</v>
      </c>
      <c r="V157" s="225">
        <v>0</v>
      </c>
      <c r="W157" s="225">
        <v>0</v>
      </c>
      <c r="X157" s="225">
        <v>0</v>
      </c>
      <c r="Y157" s="225">
        <v>0</v>
      </c>
      <c r="Z157" s="225">
        <v>0</v>
      </c>
      <c r="AA157" s="225">
        <v>0</v>
      </c>
      <c r="AB157" s="225">
        <v>0</v>
      </c>
      <c r="AC157" s="225" t="s">
        <v>100</v>
      </c>
      <c r="AD157" s="225" t="s">
        <v>100</v>
      </c>
      <c r="AE157" s="225" t="s">
        <v>100</v>
      </c>
      <c r="AF157" s="225" t="s">
        <v>100</v>
      </c>
      <c r="AG157" s="225" t="s">
        <v>100</v>
      </c>
      <c r="AH157" s="225" t="s">
        <v>100</v>
      </c>
      <c r="AI157" s="225" t="s">
        <v>100</v>
      </c>
      <c r="AJ157" s="225" t="s">
        <v>100</v>
      </c>
      <c r="AK157" s="225" t="s">
        <v>100</v>
      </c>
      <c r="AL157" s="225" t="s">
        <v>100</v>
      </c>
      <c r="AM157" s="225" t="s">
        <v>100</v>
      </c>
      <c r="AN157" s="225" t="s">
        <v>100</v>
      </c>
      <c r="AO157" s="225" t="s">
        <v>100</v>
      </c>
      <c r="AP157" s="225" t="s">
        <v>100</v>
      </c>
      <c r="AQ157" s="225" t="s">
        <v>100</v>
      </c>
      <c r="AR157" s="225" t="s">
        <v>100</v>
      </c>
      <c r="AS157" s="225" t="s">
        <v>100</v>
      </c>
      <c r="AT157" s="225" t="s">
        <v>100</v>
      </c>
      <c r="AU157" s="225" t="s">
        <v>100</v>
      </c>
      <c r="AV157" s="225" t="s">
        <v>100</v>
      </c>
      <c r="AW157" s="225" t="s">
        <v>100</v>
      </c>
      <c r="AX157" s="225" t="s">
        <v>100</v>
      </c>
      <c r="AY157" s="225" t="s">
        <v>100</v>
      </c>
      <c r="AZ157" s="225" t="s">
        <v>100</v>
      </c>
      <c r="BA157" s="225" t="s">
        <v>100</v>
      </c>
      <c r="BB157" s="225" t="s">
        <v>100</v>
      </c>
      <c r="BC157" s="226" t="s">
        <v>100</v>
      </c>
      <c r="BD157" s="226" t="s">
        <v>100</v>
      </c>
      <c r="BE157" s="226" t="s">
        <v>100</v>
      </c>
      <c r="BF157" s="226" t="s">
        <v>100</v>
      </c>
      <c r="BG157" s="226" t="s">
        <v>100</v>
      </c>
      <c r="BH157" s="174" t="s">
        <v>103</v>
      </c>
      <c r="BI157" s="43" t="s">
        <v>101</v>
      </c>
      <c r="BJ157" s="235" t="s">
        <v>101</v>
      </c>
      <c r="BK157" s="44"/>
      <c r="BL157" s="44"/>
      <c r="BM157" s="44"/>
      <c r="BN157" s="44"/>
      <c r="BO157" s="44"/>
      <c r="BP157" s="245">
        <v>1</v>
      </c>
      <c r="BQ157" s="103" t="s">
        <v>1006</v>
      </c>
      <c r="BR157" s="245">
        <v>2</v>
      </c>
      <c r="BS157" s="103"/>
      <c r="BT157" s="312">
        <v>0</v>
      </c>
      <c r="BU157" s="312">
        <v>0</v>
      </c>
      <c r="BV157" s="312">
        <v>0</v>
      </c>
      <c r="BW157" s="44">
        <v>0</v>
      </c>
      <c r="BX157" s="45" t="s">
        <v>101</v>
      </c>
      <c r="BY157" s="44"/>
      <c r="BZ157" s="103"/>
      <c r="CA157" s="103"/>
      <c r="CB157" s="103"/>
      <c r="CC157" s="103"/>
      <c r="CD157" s="103"/>
      <c r="CE157" s="103"/>
      <c r="CF157" s="226" t="s">
        <v>100</v>
      </c>
      <c r="CG157" s="226" t="s">
        <v>101</v>
      </c>
      <c r="CH157" s="44" t="s">
        <v>100</v>
      </c>
      <c r="CI157" s="266" t="s">
        <v>1544</v>
      </c>
      <c r="CJ157" s="391" t="s">
        <v>1538</v>
      </c>
      <c r="CK157" s="410" t="s">
        <v>617</v>
      </c>
      <c r="CL157" s="44"/>
      <c r="CM157" s="103"/>
      <c r="CN157" s="103"/>
      <c r="CO157" s="7"/>
      <c r="CP157" s="7"/>
    </row>
    <row r="158" spans="1:94" ht="96.6" hidden="1" customHeight="1" x14ac:dyDescent="0.3">
      <c r="A158" s="44" t="s">
        <v>785</v>
      </c>
      <c r="B158" s="295" t="s">
        <v>101</v>
      </c>
      <c r="C158" s="44"/>
      <c r="D158" s="44"/>
      <c r="E158" s="44" t="s">
        <v>100</v>
      </c>
      <c r="F158" s="44" t="s">
        <v>606</v>
      </c>
      <c r="G158" s="227" t="s">
        <v>74</v>
      </c>
      <c r="H158" s="228" t="s">
        <v>394</v>
      </c>
      <c r="I158" s="227" t="s">
        <v>575</v>
      </c>
      <c r="J158" s="227" t="s">
        <v>292</v>
      </c>
      <c r="K158" s="227" t="s">
        <v>399</v>
      </c>
      <c r="L158" s="227" t="s">
        <v>143</v>
      </c>
      <c r="M158" s="229" t="s">
        <v>398</v>
      </c>
      <c r="N158" s="230" t="s">
        <v>291</v>
      </c>
      <c r="O158" s="231" t="s">
        <v>439</v>
      </c>
      <c r="P158" s="230" t="s">
        <v>143</v>
      </c>
      <c r="Q158" s="56" t="s">
        <v>1009</v>
      </c>
      <c r="R158" s="44"/>
      <c r="S158" s="225" t="s">
        <v>100</v>
      </c>
      <c r="T158" s="225" t="s">
        <v>100</v>
      </c>
      <c r="U158" s="225" t="s">
        <v>100</v>
      </c>
      <c r="V158" s="225" t="s">
        <v>100</v>
      </c>
      <c r="W158" s="225" t="s">
        <v>100</v>
      </c>
      <c r="X158" s="225" t="s">
        <v>100</v>
      </c>
      <c r="Y158" s="225" t="s">
        <v>100</v>
      </c>
      <c r="Z158" s="225" t="s">
        <v>100</v>
      </c>
      <c r="AA158" s="225" t="s">
        <v>100</v>
      </c>
      <c r="AB158" s="225" t="s">
        <v>100</v>
      </c>
      <c r="AC158" s="225" t="s">
        <v>100</v>
      </c>
      <c r="AD158" s="225" t="s">
        <v>100</v>
      </c>
      <c r="AE158" s="225" t="s">
        <v>100</v>
      </c>
      <c r="AF158" s="225" t="s">
        <v>100</v>
      </c>
      <c r="AG158" s="225" t="s">
        <v>100</v>
      </c>
      <c r="AH158" s="225" t="s">
        <v>100</v>
      </c>
      <c r="AI158" s="225" t="s">
        <v>100</v>
      </c>
      <c r="AJ158" s="225" t="s">
        <v>100</v>
      </c>
      <c r="AK158" s="225" t="s">
        <v>100</v>
      </c>
      <c r="AL158" s="225" t="s">
        <v>100</v>
      </c>
      <c r="AM158" s="225" t="s">
        <v>100</v>
      </c>
      <c r="AN158" s="225" t="s">
        <v>100</v>
      </c>
      <c r="AO158" s="225" t="s">
        <v>100</v>
      </c>
      <c r="AP158" s="225" t="s">
        <v>100</v>
      </c>
      <c r="AQ158" s="225" t="s">
        <v>100</v>
      </c>
      <c r="AR158" s="225" t="s">
        <v>100</v>
      </c>
      <c r="AS158" s="225" t="s">
        <v>100</v>
      </c>
      <c r="AT158" s="225" t="s">
        <v>100</v>
      </c>
      <c r="AU158" s="225" t="s">
        <v>100</v>
      </c>
      <c r="AV158" s="225" t="s">
        <v>100</v>
      </c>
      <c r="AW158" s="225" t="s">
        <v>100</v>
      </c>
      <c r="AX158" s="225" t="s">
        <v>100</v>
      </c>
      <c r="AY158" s="225" t="s">
        <v>100</v>
      </c>
      <c r="AZ158" s="225" t="s">
        <v>100</v>
      </c>
      <c r="BA158" s="225" t="s">
        <v>100</v>
      </c>
      <c r="BB158" s="225" t="s">
        <v>100</v>
      </c>
      <c r="BC158" s="225" t="s">
        <v>100</v>
      </c>
      <c r="BD158" s="226" t="s">
        <v>100</v>
      </c>
      <c r="BE158" s="226" t="s">
        <v>100</v>
      </c>
      <c r="BF158" s="226" t="s">
        <v>100</v>
      </c>
      <c r="BG158" s="226" t="s">
        <v>100</v>
      </c>
      <c r="BH158" s="226" t="s">
        <v>100</v>
      </c>
      <c r="BI158" s="174" t="s">
        <v>103</v>
      </c>
      <c r="BJ158" s="235" t="s">
        <v>101</v>
      </c>
      <c r="BK158" s="103" t="s">
        <v>731</v>
      </c>
      <c r="BL158" s="103" t="s">
        <v>732</v>
      </c>
      <c r="BM158" s="103" t="s">
        <v>733</v>
      </c>
      <c r="BN158" s="44"/>
      <c r="BO158" s="44"/>
      <c r="BP158" s="245" t="s">
        <v>742</v>
      </c>
      <c r="BQ158" s="103" t="s">
        <v>1007</v>
      </c>
      <c r="BR158" s="245"/>
      <c r="BS158" s="103"/>
      <c r="BT158" s="44"/>
      <c r="BU158" s="44"/>
      <c r="BV158" s="44"/>
      <c r="BW158" s="44"/>
      <c r="BX158" s="44"/>
      <c r="BY158" s="44"/>
      <c r="BZ158" s="103"/>
      <c r="CA158" s="103"/>
      <c r="CB158" s="103"/>
      <c r="CC158" s="103"/>
      <c r="CD158" s="103"/>
      <c r="CE158" s="103"/>
      <c r="CF158" s="226"/>
      <c r="CG158" s="226"/>
      <c r="CH158" s="44"/>
      <c r="CI158" s="376"/>
      <c r="CJ158" s="103"/>
      <c r="CK158" s="391"/>
      <c r="CL158" s="44"/>
      <c r="CM158" s="103"/>
      <c r="CN158" s="103"/>
      <c r="CO158" s="7"/>
      <c r="CP158" s="7"/>
    </row>
    <row r="159" spans="1:94" ht="28.2" hidden="1" customHeight="1" x14ac:dyDescent="0.3">
      <c r="A159" s="44" t="s">
        <v>130</v>
      </c>
      <c r="B159" s="295" t="s">
        <v>101</v>
      </c>
      <c r="C159" s="44"/>
      <c r="D159" s="44"/>
      <c r="E159" s="44" t="s">
        <v>100</v>
      </c>
      <c r="F159" s="44" t="s">
        <v>606</v>
      </c>
      <c r="G159" s="227" t="s">
        <v>605</v>
      </c>
      <c r="H159" s="228" t="s">
        <v>394</v>
      </c>
      <c r="I159" s="227" t="s">
        <v>576</v>
      </c>
      <c r="J159" s="227" t="s">
        <v>180</v>
      </c>
      <c r="K159" s="227" t="s">
        <v>424</v>
      </c>
      <c r="L159" s="227" t="s">
        <v>128</v>
      </c>
      <c r="M159" s="229" t="s">
        <v>398</v>
      </c>
      <c r="N159" s="230" t="s">
        <v>292</v>
      </c>
      <c r="O159" s="231" t="s">
        <v>399</v>
      </c>
      <c r="P159" s="230" t="s">
        <v>143</v>
      </c>
      <c r="Q159" s="103"/>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245"/>
      <c r="BK159" s="44"/>
      <c r="BL159" s="44"/>
      <c r="BM159" s="44"/>
      <c r="BN159" s="44"/>
      <c r="BO159" s="44"/>
      <c r="BP159" s="245" t="s">
        <v>742</v>
      </c>
      <c r="BQ159" s="268" t="s">
        <v>892</v>
      </c>
      <c r="BR159" s="245">
        <v>0</v>
      </c>
      <c r="BS159" s="103"/>
      <c r="BT159" s="44"/>
      <c r="BU159" s="44"/>
      <c r="BV159" s="44"/>
      <c r="BW159" s="44"/>
      <c r="BX159" s="44"/>
      <c r="BY159" s="44"/>
      <c r="BZ159" s="103"/>
      <c r="CA159" s="103"/>
      <c r="CB159" s="103"/>
      <c r="CC159" s="103"/>
      <c r="CD159" s="103"/>
      <c r="CE159" s="103"/>
      <c r="CF159" s="226"/>
      <c r="CG159" s="226"/>
      <c r="CH159" s="44"/>
      <c r="CI159" s="376"/>
      <c r="CJ159" s="103"/>
      <c r="CK159" s="391" t="str">
        <f>Table9[[#This Row],[Congested?]]</f>
        <v>no</v>
      </c>
      <c r="CL159" s="44"/>
      <c r="CM159" s="103"/>
      <c r="CN159" s="103"/>
      <c r="CO159" s="7"/>
      <c r="CP159" s="7"/>
    </row>
    <row r="160" spans="1:94" ht="15" hidden="1" customHeight="1" x14ac:dyDescent="0.3">
      <c r="A160" s="44" t="s">
        <v>323</v>
      </c>
      <c r="B160" s="44"/>
      <c r="C160" s="44"/>
      <c r="D160" s="44"/>
      <c r="E160" s="44" t="s">
        <v>101</v>
      </c>
      <c r="F160" s="44" t="s">
        <v>606</v>
      </c>
      <c r="G160" s="227" t="s">
        <v>605</v>
      </c>
      <c r="H160" s="228" t="s">
        <v>394</v>
      </c>
      <c r="I160" s="227" t="s">
        <v>576</v>
      </c>
      <c r="J160" s="227" t="s">
        <v>292</v>
      </c>
      <c r="K160" s="227" t="s">
        <v>399</v>
      </c>
      <c r="L160" s="227" t="s">
        <v>143</v>
      </c>
      <c r="M160" s="229" t="s">
        <v>398</v>
      </c>
      <c r="N160" s="230" t="s">
        <v>180</v>
      </c>
      <c r="O160" s="231" t="s">
        <v>424</v>
      </c>
      <c r="P160" s="230" t="s">
        <v>128</v>
      </c>
      <c r="Q160" s="56" t="s">
        <v>319</v>
      </c>
      <c r="R160" s="49"/>
      <c r="S160" s="225">
        <v>0</v>
      </c>
      <c r="T160" s="225">
        <v>0</v>
      </c>
      <c r="U160" s="225">
        <v>0</v>
      </c>
      <c r="V160" s="225">
        <v>0</v>
      </c>
      <c r="W160" s="225">
        <v>0</v>
      </c>
      <c r="X160" s="225">
        <v>0</v>
      </c>
      <c r="Y160" s="225">
        <v>0</v>
      </c>
      <c r="Z160" s="225">
        <v>0</v>
      </c>
      <c r="AA160" s="225">
        <v>0</v>
      </c>
      <c r="AB160" s="225">
        <v>0</v>
      </c>
      <c r="AC160" s="225">
        <v>0</v>
      </c>
      <c r="AD160" s="225">
        <v>0</v>
      </c>
      <c r="AE160" s="225">
        <v>0</v>
      </c>
      <c r="AF160" s="225">
        <v>0</v>
      </c>
      <c r="AG160" s="225">
        <v>0</v>
      </c>
      <c r="AH160" s="225">
        <v>0</v>
      </c>
      <c r="AI160" s="225">
        <v>0</v>
      </c>
      <c r="AJ160" s="225">
        <v>0</v>
      </c>
      <c r="AK160" s="225">
        <v>0</v>
      </c>
      <c r="AL160" s="225">
        <v>0</v>
      </c>
      <c r="AM160" s="225">
        <v>0</v>
      </c>
      <c r="AN160" s="225">
        <v>0</v>
      </c>
      <c r="AO160" s="225">
        <v>0</v>
      </c>
      <c r="AP160" s="225">
        <v>0</v>
      </c>
      <c r="AQ160" s="225">
        <v>0</v>
      </c>
      <c r="AR160" s="225">
        <v>0</v>
      </c>
      <c r="AS160" s="225">
        <v>0</v>
      </c>
      <c r="AT160" s="225">
        <v>0</v>
      </c>
      <c r="AU160" s="225">
        <v>0</v>
      </c>
      <c r="AV160" s="225">
        <v>0</v>
      </c>
      <c r="AW160" s="225">
        <v>0</v>
      </c>
      <c r="AX160" s="225">
        <v>0</v>
      </c>
      <c r="AY160" s="225">
        <v>0</v>
      </c>
      <c r="AZ160" s="225">
        <v>0</v>
      </c>
      <c r="BA160" s="225">
        <v>0</v>
      </c>
      <c r="BB160" s="225">
        <v>0</v>
      </c>
      <c r="BC160" s="226" t="s">
        <v>100</v>
      </c>
      <c r="BD160" s="43" t="s">
        <v>101</v>
      </c>
      <c r="BE160" s="43" t="s">
        <v>103</v>
      </c>
      <c r="BF160" s="226" t="s">
        <v>100</v>
      </c>
      <c r="BG160" s="226" t="s">
        <v>100</v>
      </c>
      <c r="BH160" s="43" t="s">
        <v>101</v>
      </c>
      <c r="BI160" s="43" t="s">
        <v>101</v>
      </c>
      <c r="BJ160" s="43" t="s">
        <v>101</v>
      </c>
      <c r="BK160" s="44"/>
      <c r="BL160" s="44"/>
      <c r="BM160" s="44"/>
      <c r="BN160" s="44"/>
      <c r="BO160" s="44"/>
      <c r="BP160" s="245">
        <v>0</v>
      </c>
      <c r="BQ160" s="44"/>
      <c r="BR160" s="245">
        <v>1</v>
      </c>
      <c r="BS160" s="103"/>
      <c r="BT160" s="44"/>
      <c r="BU160" s="44"/>
      <c r="BV160" s="44"/>
      <c r="BW160" s="44"/>
      <c r="BX160" s="44"/>
      <c r="BY160" s="44"/>
      <c r="BZ160" s="103"/>
      <c r="CA160" s="103"/>
      <c r="CB160" s="103"/>
      <c r="CC160" s="103"/>
      <c r="CD160" s="103"/>
      <c r="CE160" s="103"/>
      <c r="CF160" s="226"/>
      <c r="CG160" s="226"/>
      <c r="CH160" s="44"/>
      <c r="CI160" s="376"/>
      <c r="CJ160" s="103"/>
      <c r="CK160" s="391"/>
      <c r="CL160" s="44"/>
      <c r="CM160" s="103"/>
      <c r="CN160" s="103"/>
      <c r="CO160" s="7"/>
      <c r="CP160" s="7"/>
    </row>
    <row r="161" spans="1:95" ht="28.2" hidden="1" customHeight="1" x14ac:dyDescent="0.3">
      <c r="A161" s="44" t="s">
        <v>130</v>
      </c>
      <c r="B161" s="295" t="s">
        <v>101</v>
      </c>
      <c r="C161" s="44"/>
      <c r="D161" s="44"/>
      <c r="E161" s="44" t="s">
        <v>100</v>
      </c>
      <c r="F161" s="44" t="s">
        <v>606</v>
      </c>
      <c r="G161" s="227" t="s">
        <v>577</v>
      </c>
      <c r="H161" s="228" t="s">
        <v>394</v>
      </c>
      <c r="I161" s="227" t="s">
        <v>578</v>
      </c>
      <c r="J161" s="227" t="s">
        <v>180</v>
      </c>
      <c r="K161" s="227" t="s">
        <v>424</v>
      </c>
      <c r="L161" s="227" t="s">
        <v>128</v>
      </c>
      <c r="M161" s="229" t="s">
        <v>398</v>
      </c>
      <c r="N161" s="230" t="s">
        <v>105</v>
      </c>
      <c r="O161" s="231" t="s">
        <v>403</v>
      </c>
      <c r="P161" s="230" t="s">
        <v>135</v>
      </c>
      <c r="Q161" s="103"/>
      <c r="R161" s="44"/>
      <c r="S161" s="225" t="s">
        <v>100</v>
      </c>
      <c r="T161" s="225" t="s">
        <v>100</v>
      </c>
      <c r="U161" s="225" t="s">
        <v>100</v>
      </c>
      <c r="V161" s="225" t="s">
        <v>100</v>
      </c>
      <c r="W161" s="225" t="s">
        <v>100</v>
      </c>
      <c r="X161" s="225" t="s">
        <v>100</v>
      </c>
      <c r="Y161" s="225" t="s">
        <v>100</v>
      </c>
      <c r="Z161" s="225" t="s">
        <v>100</v>
      </c>
      <c r="AA161" s="225" t="s">
        <v>100</v>
      </c>
      <c r="AB161" s="225" t="s">
        <v>100</v>
      </c>
      <c r="AC161" s="225" t="s">
        <v>100</v>
      </c>
      <c r="AD161" s="225" t="s">
        <v>100</v>
      </c>
      <c r="AE161" s="225" t="s">
        <v>100</v>
      </c>
      <c r="AF161" s="225" t="s">
        <v>100</v>
      </c>
      <c r="AG161" s="225" t="s">
        <v>100</v>
      </c>
      <c r="AH161" s="225" t="s">
        <v>100</v>
      </c>
      <c r="AI161" s="225" t="s">
        <v>100</v>
      </c>
      <c r="AJ161" s="225" t="s">
        <v>100</v>
      </c>
      <c r="AK161" s="225" t="s">
        <v>100</v>
      </c>
      <c r="AL161" s="225" t="s">
        <v>100</v>
      </c>
      <c r="AM161" s="225" t="s">
        <v>100</v>
      </c>
      <c r="AN161" s="225" t="s">
        <v>100</v>
      </c>
      <c r="AO161" s="225" t="s">
        <v>100</v>
      </c>
      <c r="AP161" s="225" t="s">
        <v>100</v>
      </c>
      <c r="AQ161" s="225" t="s">
        <v>100</v>
      </c>
      <c r="AR161" s="225" t="s">
        <v>100</v>
      </c>
      <c r="AS161" s="225" t="s">
        <v>100</v>
      </c>
      <c r="AT161" s="225" t="s">
        <v>100</v>
      </c>
      <c r="AU161" s="225" t="s">
        <v>100</v>
      </c>
      <c r="AV161" s="225" t="s">
        <v>100</v>
      </c>
      <c r="AW161" s="225" t="s">
        <v>100</v>
      </c>
      <c r="AX161" s="225" t="s">
        <v>100</v>
      </c>
      <c r="AY161" s="225" t="s">
        <v>100</v>
      </c>
      <c r="AZ161" s="225" t="s">
        <v>100</v>
      </c>
      <c r="BA161" s="225" t="s">
        <v>100</v>
      </c>
      <c r="BB161" s="225" t="s">
        <v>100</v>
      </c>
      <c r="BC161" s="44"/>
      <c r="BD161" s="44"/>
      <c r="BE161" s="44"/>
      <c r="BF161" s="44"/>
      <c r="BG161" s="44"/>
      <c r="BH161" s="44"/>
      <c r="BI161" s="44"/>
      <c r="BJ161" s="245"/>
      <c r="BK161" s="44"/>
      <c r="BL161" s="44"/>
      <c r="BM161" s="44"/>
      <c r="BN161" s="44"/>
      <c r="BO161" s="44"/>
      <c r="BP161" s="245" t="s">
        <v>742</v>
      </c>
      <c r="BQ161" s="268" t="s">
        <v>892</v>
      </c>
      <c r="BR161" s="245">
        <v>0</v>
      </c>
      <c r="BS161" s="103" t="s">
        <v>665</v>
      </c>
      <c r="BT161" s="44"/>
      <c r="BU161" s="44"/>
      <c r="BV161" s="44"/>
      <c r="BW161" s="44"/>
      <c r="BX161" s="44"/>
      <c r="BY161" s="44"/>
      <c r="BZ161" s="103"/>
      <c r="CA161" s="103"/>
      <c r="CB161" s="103"/>
      <c r="CC161" s="103"/>
      <c r="CD161" s="103"/>
      <c r="CE161" s="103"/>
      <c r="CF161" s="226"/>
      <c r="CG161" s="226"/>
      <c r="CH161" s="44"/>
      <c r="CI161" s="376"/>
      <c r="CJ161" s="103"/>
      <c r="CK161" s="391" t="str">
        <f>Table9[[#This Row],[Congested?]]</f>
        <v>no</v>
      </c>
      <c r="CL161" s="44"/>
      <c r="CM161" s="103"/>
      <c r="CN161" s="103"/>
      <c r="CO161" s="7"/>
      <c r="CP161" s="7"/>
    </row>
    <row r="162" spans="1:95" ht="41.4" hidden="1" customHeight="1" x14ac:dyDescent="0.3">
      <c r="A162" s="49" t="s">
        <v>323</v>
      </c>
      <c r="B162" s="44"/>
      <c r="C162" s="44" t="s">
        <v>834</v>
      </c>
      <c r="D162" s="44"/>
      <c r="E162" s="44" t="s">
        <v>101</v>
      </c>
      <c r="F162" s="44" t="s">
        <v>606</v>
      </c>
      <c r="G162" s="227" t="s">
        <v>577</v>
      </c>
      <c r="H162" s="228" t="s">
        <v>394</v>
      </c>
      <c r="I162" s="227" t="s">
        <v>578</v>
      </c>
      <c r="J162" s="227" t="s">
        <v>105</v>
      </c>
      <c r="K162" s="227" t="s">
        <v>403</v>
      </c>
      <c r="L162" s="227" t="s">
        <v>135</v>
      </c>
      <c r="M162" s="229" t="s">
        <v>398</v>
      </c>
      <c r="N162" s="230" t="s">
        <v>180</v>
      </c>
      <c r="O162" s="231" t="s">
        <v>424</v>
      </c>
      <c r="P162" s="230" t="s">
        <v>128</v>
      </c>
      <c r="Q162" s="56" t="s">
        <v>1150</v>
      </c>
      <c r="R162" s="44"/>
      <c r="S162" s="225" t="s">
        <v>100</v>
      </c>
      <c r="T162" s="225" t="s">
        <v>100</v>
      </c>
      <c r="U162" s="225" t="s">
        <v>100</v>
      </c>
      <c r="V162" s="225" t="s">
        <v>100</v>
      </c>
      <c r="W162" s="225" t="s">
        <v>100</v>
      </c>
      <c r="X162" s="225" t="s">
        <v>100</v>
      </c>
      <c r="Y162" s="225" t="s">
        <v>100</v>
      </c>
      <c r="Z162" s="225" t="s">
        <v>100</v>
      </c>
      <c r="AA162" s="225" t="s">
        <v>100</v>
      </c>
      <c r="AB162" s="225" t="s">
        <v>100</v>
      </c>
      <c r="AC162" s="225" t="s">
        <v>100</v>
      </c>
      <c r="AD162" s="225" t="s">
        <v>100</v>
      </c>
      <c r="AE162" s="225" t="s">
        <v>100</v>
      </c>
      <c r="AF162" s="225" t="s">
        <v>100</v>
      </c>
      <c r="AG162" s="225" t="s">
        <v>100</v>
      </c>
      <c r="AH162" s="225" t="s">
        <v>100</v>
      </c>
      <c r="AI162" s="225" t="s">
        <v>100</v>
      </c>
      <c r="AJ162" s="225" t="s">
        <v>100</v>
      </c>
      <c r="AK162" s="225" t="s">
        <v>100</v>
      </c>
      <c r="AL162" s="225" t="s">
        <v>100</v>
      </c>
      <c r="AM162" s="225" t="s">
        <v>100</v>
      </c>
      <c r="AN162" s="225" t="s">
        <v>100</v>
      </c>
      <c r="AO162" s="225" t="s">
        <v>100</v>
      </c>
      <c r="AP162" s="225" t="s">
        <v>100</v>
      </c>
      <c r="AQ162" s="225" t="s">
        <v>100</v>
      </c>
      <c r="AR162" s="225" t="s">
        <v>100</v>
      </c>
      <c r="AS162" s="225" t="s">
        <v>100</v>
      </c>
      <c r="AT162" s="225" t="s">
        <v>100</v>
      </c>
      <c r="AU162" s="225" t="s">
        <v>100</v>
      </c>
      <c r="AV162" s="225" t="s">
        <v>100</v>
      </c>
      <c r="AW162" s="225" t="s">
        <v>100</v>
      </c>
      <c r="AX162" s="225" t="s">
        <v>100</v>
      </c>
      <c r="AY162" s="225" t="s">
        <v>100</v>
      </c>
      <c r="AZ162" s="225" t="s">
        <v>121</v>
      </c>
      <c r="BA162" s="225" t="s">
        <v>121</v>
      </c>
      <c r="BB162" s="225" t="s">
        <v>121</v>
      </c>
      <c r="BC162" s="226" t="s">
        <v>101</v>
      </c>
      <c r="BD162" s="44"/>
      <c r="BE162" s="44"/>
      <c r="BF162" s="44"/>
      <c r="BG162" s="44"/>
      <c r="BH162" s="44"/>
      <c r="BI162" s="44"/>
      <c r="BJ162" s="245"/>
      <c r="BK162" s="44"/>
      <c r="BL162" s="44"/>
      <c r="BM162" s="44"/>
      <c r="BN162" s="44"/>
      <c r="BO162" s="44"/>
      <c r="BP162" s="245">
        <v>0</v>
      </c>
      <c r="BQ162" s="244" t="s">
        <v>789</v>
      </c>
      <c r="BR162" s="245">
        <v>2</v>
      </c>
      <c r="BS162" s="103" t="s">
        <v>106</v>
      </c>
      <c r="BT162" s="312">
        <v>0</v>
      </c>
      <c r="BU162" s="312">
        <v>0</v>
      </c>
      <c r="BV162" s="312">
        <v>0</v>
      </c>
      <c r="BW162" s="44">
        <v>0</v>
      </c>
      <c r="BX162" s="45" t="s">
        <v>101</v>
      </c>
      <c r="BY162" s="44"/>
      <c r="BZ162" s="103"/>
      <c r="CA162" s="103"/>
      <c r="CB162" s="103"/>
      <c r="CC162" s="103"/>
      <c r="CD162" s="103"/>
      <c r="CE162" s="103"/>
      <c r="CF162" s="226" t="s">
        <v>101</v>
      </c>
      <c r="CG162" s="226" t="s">
        <v>101</v>
      </c>
      <c r="CH162" s="44"/>
      <c r="CI162" s="391" t="s">
        <v>1481</v>
      </c>
      <c r="CJ162" s="391" t="s">
        <v>1474</v>
      </c>
      <c r="CK162" s="391"/>
      <c r="CL162" s="44"/>
      <c r="CM162" s="103"/>
      <c r="CN162" s="103"/>
      <c r="CO162" s="7"/>
      <c r="CP162" s="7"/>
      <c r="CQ162" s="44" t="s">
        <v>100</v>
      </c>
    </row>
    <row r="163" spans="1:95" ht="25.5" hidden="1" customHeight="1" x14ac:dyDescent="0.3">
      <c r="A163" s="44" t="s">
        <v>130</v>
      </c>
      <c r="B163" s="51" t="s">
        <v>889</v>
      </c>
      <c r="C163" s="44" t="s">
        <v>894</v>
      </c>
      <c r="D163" s="49" t="s">
        <v>100</v>
      </c>
      <c r="E163" s="44" t="s">
        <v>100</v>
      </c>
      <c r="F163" s="44" t="s">
        <v>606</v>
      </c>
      <c r="G163" s="227" t="s">
        <v>803</v>
      </c>
      <c r="H163" s="228" t="s">
        <v>394</v>
      </c>
      <c r="I163" s="227" t="s">
        <v>178</v>
      </c>
      <c r="J163" s="227" t="s">
        <v>105</v>
      </c>
      <c r="K163" s="227" t="s">
        <v>403</v>
      </c>
      <c r="L163" s="227" t="s">
        <v>135</v>
      </c>
      <c r="M163" s="229" t="s">
        <v>398</v>
      </c>
      <c r="N163" s="230" t="s">
        <v>120</v>
      </c>
      <c r="O163" s="231" t="s">
        <v>404</v>
      </c>
      <c r="P163" s="230" t="s">
        <v>125</v>
      </c>
      <c r="Q163" s="303" t="s">
        <v>808</v>
      </c>
      <c r="R163" s="254"/>
      <c r="S163" s="225" t="s">
        <v>100</v>
      </c>
      <c r="T163" s="225" t="s">
        <v>100</v>
      </c>
      <c r="U163" s="225" t="s">
        <v>100</v>
      </c>
      <c r="V163" s="225" t="s">
        <v>100</v>
      </c>
      <c r="W163" s="225" t="s">
        <v>100</v>
      </c>
      <c r="X163" s="225" t="s">
        <v>100</v>
      </c>
      <c r="Y163" s="225" t="s">
        <v>100</v>
      </c>
      <c r="Z163" s="225" t="s">
        <v>100</v>
      </c>
      <c r="AA163" s="225" t="s">
        <v>100</v>
      </c>
      <c r="AB163" s="225" t="s">
        <v>100</v>
      </c>
      <c r="AC163" s="225" t="s">
        <v>100</v>
      </c>
      <c r="AD163" s="225" t="s">
        <v>100</v>
      </c>
      <c r="AE163" s="225" t="s">
        <v>100</v>
      </c>
      <c r="AF163" s="225" t="s">
        <v>100</v>
      </c>
      <c r="AG163" s="225" t="s">
        <v>100</v>
      </c>
      <c r="AH163" s="225" t="s">
        <v>100</v>
      </c>
      <c r="AI163" s="225" t="s">
        <v>100</v>
      </c>
      <c r="AJ163" s="225" t="s">
        <v>100</v>
      </c>
      <c r="AK163" s="225" t="s">
        <v>100</v>
      </c>
      <c r="AL163" s="225" t="s">
        <v>100</v>
      </c>
      <c r="AM163" s="225" t="s">
        <v>100</v>
      </c>
      <c r="AN163" s="225" t="s">
        <v>100</v>
      </c>
      <c r="AO163" s="225" t="s">
        <v>100</v>
      </c>
      <c r="AP163" s="225" t="s">
        <v>100</v>
      </c>
      <c r="AQ163" s="225" t="s">
        <v>100</v>
      </c>
      <c r="AR163" s="225" t="s">
        <v>100</v>
      </c>
      <c r="AS163" s="225" t="s">
        <v>100</v>
      </c>
      <c r="AT163" s="225" t="s">
        <v>100</v>
      </c>
      <c r="AU163" s="225" t="s">
        <v>100</v>
      </c>
      <c r="AV163" s="225" t="s">
        <v>100</v>
      </c>
      <c r="AW163" s="225" t="s">
        <v>100</v>
      </c>
      <c r="AX163" s="225" t="s">
        <v>100</v>
      </c>
      <c r="AY163" s="225" t="s">
        <v>100</v>
      </c>
      <c r="AZ163" s="225" t="s">
        <v>100</v>
      </c>
      <c r="BA163" s="225" t="s">
        <v>121</v>
      </c>
      <c r="BB163" s="225" t="s">
        <v>121</v>
      </c>
      <c r="BC163" s="44"/>
      <c r="BD163" s="44"/>
      <c r="BE163" s="44"/>
      <c r="BF163" s="44"/>
      <c r="BG163" s="44"/>
      <c r="BH163" s="44"/>
      <c r="BI163" s="44"/>
      <c r="BJ163" s="245"/>
      <c r="BK163" s="44"/>
      <c r="BL163" s="44"/>
      <c r="BM163" s="44"/>
      <c r="BN163" s="44"/>
      <c r="BO163" s="44"/>
      <c r="BP163" s="245">
        <v>2</v>
      </c>
      <c r="BQ163" s="203" t="s">
        <v>893</v>
      </c>
      <c r="BR163" s="245">
        <v>0</v>
      </c>
      <c r="BS163" s="103"/>
      <c r="BT163" s="44"/>
      <c r="BU163" s="44"/>
      <c r="BV163" s="44"/>
      <c r="BW163" s="44"/>
      <c r="BX163" s="44"/>
      <c r="BY163" s="44"/>
      <c r="BZ163" s="103"/>
      <c r="CA163" s="103"/>
      <c r="CB163" s="103"/>
      <c r="CC163" s="103"/>
      <c r="CD163" s="103"/>
      <c r="CE163" s="103"/>
      <c r="CF163" s="226"/>
      <c r="CG163" s="226"/>
      <c r="CH163" s="44"/>
      <c r="CI163" s="376" t="s">
        <v>1483</v>
      </c>
      <c r="CJ163" s="378" t="s">
        <v>1474</v>
      </c>
      <c r="CK163" s="397" t="s">
        <v>101</v>
      </c>
      <c r="CL163" s="44"/>
      <c r="CM163" s="103"/>
      <c r="CN163" s="103"/>
      <c r="CO163" s="7"/>
      <c r="CP163" s="7"/>
    </row>
    <row r="164" spans="1:95" ht="87.6" customHeight="1" x14ac:dyDescent="0.3">
      <c r="A164" s="44" t="s">
        <v>901</v>
      </c>
      <c r="B164" s="243" t="s">
        <v>100</v>
      </c>
      <c r="C164" s="44" t="s">
        <v>834</v>
      </c>
      <c r="D164" s="49" t="s">
        <v>100</v>
      </c>
      <c r="E164" s="44" t="s">
        <v>100</v>
      </c>
      <c r="F164" s="44" t="s">
        <v>606</v>
      </c>
      <c r="G164" s="227" t="s">
        <v>803</v>
      </c>
      <c r="H164" s="228" t="s">
        <v>394</v>
      </c>
      <c r="I164" s="227" t="s">
        <v>178</v>
      </c>
      <c r="J164" s="227" t="s">
        <v>120</v>
      </c>
      <c r="K164" s="227" t="s">
        <v>404</v>
      </c>
      <c r="L164" s="227" t="s">
        <v>125</v>
      </c>
      <c r="M164" s="229" t="s">
        <v>398</v>
      </c>
      <c r="N164" s="230" t="s">
        <v>105</v>
      </c>
      <c r="O164" s="231" t="s">
        <v>403</v>
      </c>
      <c r="P164" s="230" t="s">
        <v>135</v>
      </c>
      <c r="Q164" s="56" t="s">
        <v>808</v>
      </c>
      <c r="R164" s="254"/>
      <c r="S164" s="225">
        <v>0</v>
      </c>
      <c r="T164" s="225">
        <v>0</v>
      </c>
      <c r="U164" s="225">
        <v>0</v>
      </c>
      <c r="V164" s="225">
        <v>0</v>
      </c>
      <c r="W164" s="225">
        <v>0</v>
      </c>
      <c r="X164" s="225">
        <v>0</v>
      </c>
      <c r="Y164" s="225">
        <v>0</v>
      </c>
      <c r="Z164" s="225">
        <v>0</v>
      </c>
      <c r="AA164" s="225">
        <v>0</v>
      </c>
      <c r="AB164" s="225">
        <v>0</v>
      </c>
      <c r="AC164" s="225">
        <v>0</v>
      </c>
      <c r="AD164" s="225">
        <v>0</v>
      </c>
      <c r="AE164" s="225">
        <v>0</v>
      </c>
      <c r="AF164" s="225">
        <v>0</v>
      </c>
      <c r="AG164" s="225">
        <v>0</v>
      </c>
      <c r="AH164" s="225">
        <v>0</v>
      </c>
      <c r="AI164" s="225">
        <v>0</v>
      </c>
      <c r="AJ164" s="225">
        <v>0</v>
      </c>
      <c r="AK164" s="225">
        <v>0</v>
      </c>
      <c r="AL164" s="225">
        <v>0</v>
      </c>
      <c r="AM164" s="225">
        <v>0</v>
      </c>
      <c r="AN164" s="225">
        <v>0</v>
      </c>
      <c r="AO164" s="225">
        <v>0</v>
      </c>
      <c r="AP164" s="225">
        <v>0</v>
      </c>
      <c r="AQ164" s="225">
        <v>0</v>
      </c>
      <c r="AR164" s="225">
        <v>0</v>
      </c>
      <c r="AS164" s="225">
        <v>0</v>
      </c>
      <c r="AT164" s="225">
        <v>0</v>
      </c>
      <c r="AU164" s="225">
        <v>0</v>
      </c>
      <c r="AV164" s="225">
        <v>0</v>
      </c>
      <c r="AW164" s="225">
        <v>0</v>
      </c>
      <c r="AX164" s="225">
        <v>0</v>
      </c>
      <c r="AY164" s="225">
        <v>0</v>
      </c>
      <c r="AZ164" s="225">
        <v>0</v>
      </c>
      <c r="BA164" s="225">
        <v>0</v>
      </c>
      <c r="BB164" s="225">
        <v>0</v>
      </c>
      <c r="BC164" s="226" t="s">
        <v>100</v>
      </c>
      <c r="BD164" s="226" t="s">
        <v>100</v>
      </c>
      <c r="BE164" s="226" t="s">
        <v>100</v>
      </c>
      <c r="BF164" s="226" t="s">
        <v>100</v>
      </c>
      <c r="BG164" s="226" t="s">
        <v>100</v>
      </c>
      <c r="BH164" s="226" t="s">
        <v>100</v>
      </c>
      <c r="BI164" s="226" t="s">
        <v>100</v>
      </c>
      <c r="BJ164" s="225" t="s">
        <v>121</v>
      </c>
      <c r="BK164" s="44"/>
      <c r="BL164" s="44"/>
      <c r="BM164" s="44"/>
      <c r="BN164" s="44"/>
      <c r="BO164" s="44"/>
      <c r="BP164" s="245">
        <v>2</v>
      </c>
      <c r="BQ164" s="203" t="s">
        <v>893</v>
      </c>
      <c r="BR164" s="245">
        <v>0</v>
      </c>
      <c r="BS164" s="103"/>
      <c r="BT164" s="312" t="s">
        <v>1794</v>
      </c>
      <c r="BU164" s="312">
        <v>0</v>
      </c>
      <c r="BV164" s="312" t="s">
        <v>1794</v>
      </c>
      <c r="BW164" s="44">
        <v>0</v>
      </c>
      <c r="BX164" s="534" t="s">
        <v>1795</v>
      </c>
      <c r="BY164" s="44" t="s">
        <v>1733</v>
      </c>
      <c r="BZ164" s="103"/>
      <c r="CA164" s="429" t="s">
        <v>1690</v>
      </c>
      <c r="CB164" s="430" t="s">
        <v>1696</v>
      </c>
      <c r="CC164" s="429" t="s">
        <v>1697</v>
      </c>
      <c r="CD164" s="429" t="s">
        <v>1693</v>
      </c>
      <c r="CE164" s="429" t="s">
        <v>1694</v>
      </c>
      <c r="CF164" s="226" t="s">
        <v>100</v>
      </c>
      <c r="CG164" s="226" t="s">
        <v>100</v>
      </c>
      <c r="CH164" s="44"/>
      <c r="CI164" s="103" t="s">
        <v>1569</v>
      </c>
      <c r="CJ164" s="391" t="s">
        <v>1698</v>
      </c>
      <c r="CK164" s="391" t="s">
        <v>100</v>
      </c>
      <c r="CL164" s="44"/>
      <c r="CM164" s="103"/>
      <c r="CN164" s="103" t="s">
        <v>1646</v>
      </c>
      <c r="CO164" s="7"/>
      <c r="CP164" s="7"/>
    </row>
    <row r="165" spans="1:95" ht="49.95" hidden="1" customHeight="1" x14ac:dyDescent="0.3">
      <c r="A165" s="44" t="s">
        <v>130</v>
      </c>
      <c r="B165" s="51" t="s">
        <v>889</v>
      </c>
      <c r="C165" s="44" t="s">
        <v>834</v>
      </c>
      <c r="D165" s="49" t="s">
        <v>100</v>
      </c>
      <c r="E165" s="44" t="s">
        <v>100</v>
      </c>
      <c r="F165" s="250" t="s">
        <v>606</v>
      </c>
      <c r="G165" s="246" t="s">
        <v>804</v>
      </c>
      <c r="H165" s="255" t="s">
        <v>394</v>
      </c>
      <c r="I165" s="246" t="s">
        <v>178</v>
      </c>
      <c r="J165" s="246" t="s">
        <v>105</v>
      </c>
      <c r="K165" s="246" t="s">
        <v>403</v>
      </c>
      <c r="L165" s="246" t="s">
        <v>135</v>
      </c>
      <c r="M165" s="255" t="s">
        <v>398</v>
      </c>
      <c r="N165" s="246" t="s">
        <v>120</v>
      </c>
      <c r="O165" s="256" t="s">
        <v>404</v>
      </c>
      <c r="P165" s="246" t="s">
        <v>125</v>
      </c>
      <c r="Q165" s="56" t="s">
        <v>1114</v>
      </c>
      <c r="R165" s="56"/>
      <c r="S165" s="225" t="s">
        <v>100</v>
      </c>
      <c r="T165" s="225" t="s">
        <v>100</v>
      </c>
      <c r="U165" s="225" t="s">
        <v>100</v>
      </c>
      <c r="V165" s="225" t="s">
        <v>100</v>
      </c>
      <c r="W165" s="225" t="s">
        <v>100</v>
      </c>
      <c r="X165" s="225" t="s">
        <v>100</v>
      </c>
      <c r="Y165" s="225" t="s">
        <v>100</v>
      </c>
      <c r="Z165" s="225" t="s">
        <v>100</v>
      </c>
      <c r="AA165" s="225" t="s">
        <v>100</v>
      </c>
      <c r="AB165" s="225" t="s">
        <v>100</v>
      </c>
      <c r="AC165" s="225" t="s">
        <v>100</v>
      </c>
      <c r="AD165" s="225" t="s">
        <v>100</v>
      </c>
      <c r="AE165" s="225" t="s">
        <v>100</v>
      </c>
      <c r="AF165" s="225" t="s">
        <v>100</v>
      </c>
      <c r="AG165" s="225" t="s">
        <v>100</v>
      </c>
      <c r="AH165" s="225" t="s">
        <v>100</v>
      </c>
      <c r="AI165" s="225" t="s">
        <v>100</v>
      </c>
      <c r="AJ165" s="225" t="s">
        <v>100</v>
      </c>
      <c r="AK165" s="225" t="s">
        <v>100</v>
      </c>
      <c r="AL165" s="225" t="s">
        <v>100</v>
      </c>
      <c r="AM165" s="225" t="s">
        <v>100</v>
      </c>
      <c r="AN165" s="225" t="s">
        <v>100</v>
      </c>
      <c r="AO165" s="225" t="s">
        <v>100</v>
      </c>
      <c r="AP165" s="225" t="s">
        <v>100</v>
      </c>
      <c r="AQ165" s="225" t="s">
        <v>100</v>
      </c>
      <c r="AR165" s="225" t="s">
        <v>100</v>
      </c>
      <c r="AS165" s="225" t="s">
        <v>100</v>
      </c>
      <c r="AT165" s="225" t="s">
        <v>100</v>
      </c>
      <c r="AU165" s="225" t="s">
        <v>100</v>
      </c>
      <c r="AV165" s="225" t="s">
        <v>100</v>
      </c>
      <c r="AW165" s="225" t="s">
        <v>100</v>
      </c>
      <c r="AX165" s="225" t="s">
        <v>100</v>
      </c>
      <c r="AY165" s="225" t="s">
        <v>100</v>
      </c>
      <c r="AZ165" s="225" t="s">
        <v>100</v>
      </c>
      <c r="BA165" s="225" t="s">
        <v>100</v>
      </c>
      <c r="BB165" s="225" t="s">
        <v>100</v>
      </c>
      <c r="BC165" s="226" t="s">
        <v>101</v>
      </c>
      <c r="BD165" s="44"/>
      <c r="BE165" s="44"/>
      <c r="BF165" s="44"/>
      <c r="BG165" s="44"/>
      <c r="BH165" s="44"/>
      <c r="BI165" s="44"/>
      <c r="BJ165" s="245"/>
      <c r="BK165" s="44"/>
      <c r="BL165" s="44"/>
      <c r="BM165" s="44"/>
      <c r="BN165" s="44"/>
      <c r="BO165" s="44"/>
      <c r="BP165" s="245">
        <v>2</v>
      </c>
      <c r="BQ165" s="244" t="s">
        <v>895</v>
      </c>
      <c r="BR165" s="245">
        <v>0</v>
      </c>
      <c r="BS165" s="103"/>
      <c r="BT165" s="44"/>
      <c r="BU165" s="44"/>
      <c r="BV165" s="44"/>
      <c r="BW165" s="44"/>
      <c r="BX165" s="44"/>
      <c r="BY165" s="44"/>
      <c r="BZ165" s="103"/>
      <c r="CA165" s="103"/>
      <c r="CB165" s="103"/>
      <c r="CC165" s="103"/>
      <c r="CD165" s="103"/>
      <c r="CE165" s="103"/>
      <c r="CF165" s="226"/>
      <c r="CG165" s="226"/>
      <c r="CH165" s="44"/>
      <c r="CI165" s="376" t="s">
        <v>1484</v>
      </c>
      <c r="CJ165" s="378" t="s">
        <v>1474</v>
      </c>
      <c r="CK165" s="393" t="s">
        <v>1704</v>
      </c>
      <c r="CL165" s="44"/>
      <c r="CM165" s="103"/>
      <c r="CN165" s="103" t="s">
        <v>1703</v>
      </c>
      <c r="CO165" s="7"/>
      <c r="CP165" s="7"/>
    </row>
    <row r="166" spans="1:95" ht="75.599999999999994" customHeight="1" x14ac:dyDescent="0.3">
      <c r="A166" s="44" t="s">
        <v>901</v>
      </c>
      <c r="B166" s="243" t="s">
        <v>100</v>
      </c>
      <c r="C166" s="44" t="s">
        <v>834</v>
      </c>
      <c r="D166" s="49" t="s">
        <v>100</v>
      </c>
      <c r="E166" s="44" t="s">
        <v>100</v>
      </c>
      <c r="F166" s="44" t="s">
        <v>606</v>
      </c>
      <c r="G166" s="246" t="s">
        <v>804</v>
      </c>
      <c r="H166" s="255" t="s">
        <v>394</v>
      </c>
      <c r="I166" s="246" t="s">
        <v>178</v>
      </c>
      <c r="J166" s="246" t="s">
        <v>120</v>
      </c>
      <c r="K166" s="256" t="s">
        <v>404</v>
      </c>
      <c r="L166" s="246" t="s">
        <v>125</v>
      </c>
      <c r="M166" s="255" t="s">
        <v>398</v>
      </c>
      <c r="N166" s="246" t="s">
        <v>105</v>
      </c>
      <c r="O166" s="246" t="s">
        <v>403</v>
      </c>
      <c r="P166" s="246" t="s">
        <v>135</v>
      </c>
      <c r="Q166" s="56" t="s">
        <v>805</v>
      </c>
      <c r="R166" s="49"/>
      <c r="S166" s="225">
        <v>0</v>
      </c>
      <c r="T166" s="225">
        <v>0</v>
      </c>
      <c r="U166" s="225">
        <v>0</v>
      </c>
      <c r="V166" s="225">
        <v>0</v>
      </c>
      <c r="W166" s="225">
        <v>0</v>
      </c>
      <c r="X166" s="225">
        <v>0</v>
      </c>
      <c r="Y166" s="225">
        <v>0</v>
      </c>
      <c r="Z166" s="225">
        <v>0</v>
      </c>
      <c r="AA166" s="225">
        <v>0</v>
      </c>
      <c r="AB166" s="225">
        <v>0</v>
      </c>
      <c r="AC166" s="225">
        <v>0</v>
      </c>
      <c r="AD166" s="225">
        <v>0</v>
      </c>
      <c r="AE166" s="225">
        <v>0</v>
      </c>
      <c r="AF166" s="225">
        <v>0</v>
      </c>
      <c r="AG166" s="225">
        <v>0</v>
      </c>
      <c r="AH166" s="225">
        <v>0</v>
      </c>
      <c r="AI166" s="225">
        <v>0</v>
      </c>
      <c r="AJ166" s="225">
        <v>0</v>
      </c>
      <c r="AK166" s="225">
        <v>0</v>
      </c>
      <c r="AL166" s="225">
        <v>0</v>
      </c>
      <c r="AM166" s="225">
        <v>0</v>
      </c>
      <c r="AN166" s="225">
        <v>0</v>
      </c>
      <c r="AO166" s="225">
        <v>0</v>
      </c>
      <c r="AP166" s="225">
        <v>0</v>
      </c>
      <c r="AQ166" s="225">
        <v>0</v>
      </c>
      <c r="AR166" s="225">
        <v>0</v>
      </c>
      <c r="AS166" s="225">
        <v>0</v>
      </c>
      <c r="AT166" s="225">
        <v>0</v>
      </c>
      <c r="AU166" s="225">
        <v>0</v>
      </c>
      <c r="AV166" s="225">
        <v>0</v>
      </c>
      <c r="AW166" s="225">
        <v>0</v>
      </c>
      <c r="AX166" s="225">
        <v>0</v>
      </c>
      <c r="AY166" s="225">
        <v>0</v>
      </c>
      <c r="AZ166" s="225">
        <v>0</v>
      </c>
      <c r="BA166" s="225">
        <v>0</v>
      </c>
      <c r="BB166" s="225">
        <v>0</v>
      </c>
      <c r="BC166" s="226" t="s">
        <v>100</v>
      </c>
      <c r="BD166" s="226" t="s">
        <v>100</v>
      </c>
      <c r="BE166" s="226" t="s">
        <v>100</v>
      </c>
      <c r="BF166" s="226" t="s">
        <v>100</v>
      </c>
      <c r="BG166" s="226" t="s">
        <v>100</v>
      </c>
      <c r="BH166" s="226" t="s">
        <v>100</v>
      </c>
      <c r="BI166" s="226" t="s">
        <v>100</v>
      </c>
      <c r="BJ166" s="225" t="s">
        <v>121</v>
      </c>
      <c r="BK166" s="44"/>
      <c r="BL166" s="44"/>
      <c r="BM166" s="44"/>
      <c r="BN166" s="44"/>
      <c r="BO166" s="44"/>
      <c r="BP166" s="245">
        <v>2</v>
      </c>
      <c r="BQ166" s="244" t="s">
        <v>895</v>
      </c>
      <c r="BR166" s="245">
        <v>0</v>
      </c>
      <c r="BS166" s="103"/>
      <c r="BT166" s="312" t="s">
        <v>1794</v>
      </c>
      <c r="BU166" s="312">
        <v>0</v>
      </c>
      <c r="BV166" s="312" t="s">
        <v>1794</v>
      </c>
      <c r="BW166" s="44">
        <v>0</v>
      </c>
      <c r="BX166" s="534" t="s">
        <v>1795</v>
      </c>
      <c r="BY166" s="44" t="s">
        <v>1733</v>
      </c>
      <c r="BZ166" s="103"/>
      <c r="CA166" s="429" t="s">
        <v>1690</v>
      </c>
      <c r="CB166" s="430" t="s">
        <v>1696</v>
      </c>
      <c r="CC166" s="429" t="s">
        <v>1697</v>
      </c>
      <c r="CD166" s="429" t="s">
        <v>1693</v>
      </c>
      <c r="CE166" s="429" t="s">
        <v>1694</v>
      </c>
      <c r="CF166" s="340" t="s">
        <v>1339</v>
      </c>
      <c r="CG166" s="340" t="s">
        <v>1339</v>
      </c>
      <c r="CH166" s="44"/>
      <c r="CI166" s="103" t="s">
        <v>1568</v>
      </c>
      <c r="CJ166" s="391" t="s">
        <v>1698</v>
      </c>
      <c r="CK166" s="391" t="s">
        <v>100</v>
      </c>
      <c r="CL166" s="44"/>
      <c r="CM166" s="103"/>
      <c r="CN166" s="415" t="s">
        <v>1653</v>
      </c>
      <c r="CO166" s="7"/>
      <c r="CP166" s="7"/>
    </row>
    <row r="167" spans="1:95" ht="15" hidden="1" customHeight="1" x14ac:dyDescent="0.3">
      <c r="A167" s="44" t="s">
        <v>130</v>
      </c>
      <c r="B167" s="295" t="s">
        <v>101</v>
      </c>
      <c r="C167" s="44"/>
      <c r="D167" s="44"/>
      <c r="E167" s="44" t="s">
        <v>100</v>
      </c>
      <c r="F167" s="44" t="s">
        <v>606</v>
      </c>
      <c r="G167" s="227" t="s">
        <v>579</v>
      </c>
      <c r="H167" s="228" t="s">
        <v>394</v>
      </c>
      <c r="I167" s="227" t="s">
        <v>179</v>
      </c>
      <c r="J167" s="227" t="s">
        <v>105</v>
      </c>
      <c r="K167" s="227" t="s">
        <v>403</v>
      </c>
      <c r="L167" s="227" t="s">
        <v>135</v>
      </c>
      <c r="M167" s="229" t="s">
        <v>398</v>
      </c>
      <c r="N167" s="230" t="s">
        <v>180</v>
      </c>
      <c r="O167" s="231" t="s">
        <v>424</v>
      </c>
      <c r="P167" s="230" t="s">
        <v>128</v>
      </c>
      <c r="Q167" s="103"/>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245"/>
      <c r="BK167" s="44"/>
      <c r="BL167" s="44"/>
      <c r="BM167" s="44"/>
      <c r="BN167" s="44"/>
      <c r="BO167" s="44"/>
      <c r="BP167" s="245" t="s">
        <v>742</v>
      </c>
      <c r="BQ167" s="268" t="s">
        <v>772</v>
      </c>
      <c r="BR167" s="245"/>
      <c r="BS167" s="103" t="s">
        <v>106</v>
      </c>
      <c r="BT167" s="44"/>
      <c r="BU167" s="44"/>
      <c r="BV167" s="44"/>
      <c r="BW167" s="44"/>
      <c r="BX167" s="44"/>
      <c r="BY167" s="44"/>
      <c r="BZ167" s="103"/>
      <c r="CA167" s="103"/>
      <c r="CB167" s="103"/>
      <c r="CC167" s="103"/>
      <c r="CD167" s="103"/>
      <c r="CE167" s="103"/>
      <c r="CF167" s="226"/>
      <c r="CG167" s="226"/>
      <c r="CH167" s="44"/>
      <c r="CI167" s="376"/>
      <c r="CJ167" s="391"/>
      <c r="CK167" s="391" t="s">
        <v>101</v>
      </c>
      <c r="CL167" s="44"/>
      <c r="CM167" s="103"/>
      <c r="CN167" s="103"/>
      <c r="CO167" s="7"/>
      <c r="CP167" s="7"/>
    </row>
    <row r="168" spans="1:95" ht="15" hidden="1" customHeight="1" x14ac:dyDescent="0.3">
      <c r="A168" s="44" t="s">
        <v>130</v>
      </c>
      <c r="B168" s="295" t="s">
        <v>101</v>
      </c>
      <c r="C168" s="44"/>
      <c r="D168" s="44"/>
      <c r="E168" s="44" t="s">
        <v>100</v>
      </c>
      <c r="F168" s="44" t="s">
        <v>606</v>
      </c>
      <c r="G168" s="227" t="s">
        <v>579</v>
      </c>
      <c r="H168" s="228" t="s">
        <v>394</v>
      </c>
      <c r="I168" s="227" t="s">
        <v>179</v>
      </c>
      <c r="J168" s="227" t="s">
        <v>180</v>
      </c>
      <c r="K168" s="227" t="s">
        <v>424</v>
      </c>
      <c r="L168" s="227" t="s">
        <v>128</v>
      </c>
      <c r="M168" s="229" t="s">
        <v>398</v>
      </c>
      <c r="N168" s="230" t="s">
        <v>105</v>
      </c>
      <c r="O168" s="231" t="s">
        <v>403</v>
      </c>
      <c r="P168" s="230" t="s">
        <v>135</v>
      </c>
      <c r="Q168" s="103"/>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245"/>
      <c r="BK168" s="44"/>
      <c r="BL168" s="44"/>
      <c r="BM168" s="44"/>
      <c r="BN168" s="44"/>
      <c r="BO168" s="44"/>
      <c r="BP168" s="245" t="s">
        <v>742</v>
      </c>
      <c r="BQ168" s="268" t="s">
        <v>772</v>
      </c>
      <c r="BR168" s="245"/>
      <c r="BS168" s="103" t="s">
        <v>244</v>
      </c>
      <c r="BT168" s="44"/>
      <c r="BU168" s="44"/>
      <c r="BV168" s="44"/>
      <c r="BW168" s="44"/>
      <c r="BX168" s="44"/>
      <c r="BY168" s="44"/>
      <c r="BZ168" s="103"/>
      <c r="CA168" s="103"/>
      <c r="CB168" s="103"/>
      <c r="CC168" s="103"/>
      <c r="CD168" s="103"/>
      <c r="CE168" s="103"/>
      <c r="CF168" s="226"/>
      <c r="CG168" s="226"/>
      <c r="CH168" s="44"/>
      <c r="CI168" s="376"/>
      <c r="CJ168" s="103"/>
      <c r="CK168" s="391" t="str">
        <f>Table9[[#This Row],[Congested?]]</f>
        <v>no</v>
      </c>
      <c r="CL168" s="44"/>
      <c r="CM168" s="103"/>
      <c r="CN168" s="103"/>
      <c r="CO168" s="7"/>
      <c r="CP168" s="7"/>
    </row>
    <row r="169" spans="1:95" ht="15" hidden="1" customHeight="1" x14ac:dyDescent="0.3">
      <c r="A169" s="44" t="s">
        <v>130</v>
      </c>
      <c r="B169" s="295" t="s">
        <v>101</v>
      </c>
      <c r="C169" s="44"/>
      <c r="D169" s="44"/>
      <c r="E169" s="44" t="s">
        <v>100</v>
      </c>
      <c r="F169" s="44" t="s">
        <v>606</v>
      </c>
      <c r="G169" s="227" t="s">
        <v>95</v>
      </c>
      <c r="H169" s="228" t="s">
        <v>394</v>
      </c>
      <c r="I169" s="227" t="s">
        <v>580</v>
      </c>
      <c r="J169" s="227" t="s">
        <v>180</v>
      </c>
      <c r="K169" s="227" t="s">
        <v>424</v>
      </c>
      <c r="L169" s="227" t="s">
        <v>128</v>
      </c>
      <c r="M169" s="229" t="s">
        <v>398</v>
      </c>
      <c r="N169" s="230" t="s">
        <v>280</v>
      </c>
      <c r="O169" s="231" t="s">
        <v>430</v>
      </c>
      <c r="P169" s="230" t="s">
        <v>143</v>
      </c>
      <c r="Q169" s="56" t="s">
        <v>1080</v>
      </c>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245"/>
      <c r="BK169" s="44"/>
      <c r="BL169" s="44"/>
      <c r="BM169" s="44"/>
      <c r="BN169" s="44"/>
      <c r="BO169" s="44"/>
      <c r="BP169" s="245" t="s">
        <v>742</v>
      </c>
      <c r="BQ169" s="268" t="s">
        <v>772</v>
      </c>
      <c r="BR169" s="245"/>
      <c r="BS169" s="103" t="s">
        <v>106</v>
      </c>
      <c r="BT169" s="44"/>
      <c r="BU169" s="44"/>
      <c r="BV169" s="44"/>
      <c r="BW169" s="44"/>
      <c r="BX169" s="44"/>
      <c r="BY169" s="44"/>
      <c r="BZ169" s="103"/>
      <c r="CA169" s="103"/>
      <c r="CB169" s="103"/>
      <c r="CC169" s="103"/>
      <c r="CD169" s="103"/>
      <c r="CE169" s="103"/>
      <c r="CF169" s="226"/>
      <c r="CG169" s="226"/>
      <c r="CH169" s="44"/>
      <c r="CI169" s="56" t="s">
        <v>1772</v>
      </c>
      <c r="CJ169" s="103"/>
      <c r="CK169" s="391" t="s">
        <v>840</v>
      </c>
      <c r="CL169" s="44"/>
      <c r="CM169" s="103"/>
      <c r="CN169" s="103" t="s">
        <v>1773</v>
      </c>
      <c r="CO169" s="7"/>
      <c r="CP169" s="7"/>
    </row>
    <row r="170" spans="1:95" ht="15" hidden="1" customHeight="1" x14ac:dyDescent="0.3">
      <c r="A170" s="44" t="s">
        <v>323</v>
      </c>
      <c r="B170" s="44"/>
      <c r="C170" s="44"/>
      <c r="D170" s="44"/>
      <c r="E170" s="44" t="s">
        <v>101</v>
      </c>
      <c r="F170" s="44" t="s">
        <v>606</v>
      </c>
      <c r="G170" s="227" t="s">
        <v>95</v>
      </c>
      <c r="H170" s="228" t="s">
        <v>394</v>
      </c>
      <c r="I170" s="227" t="s">
        <v>580</v>
      </c>
      <c r="J170" s="227" t="s">
        <v>280</v>
      </c>
      <c r="K170" s="227" t="s">
        <v>430</v>
      </c>
      <c r="L170" s="227" t="s">
        <v>143</v>
      </c>
      <c r="M170" s="229" t="s">
        <v>398</v>
      </c>
      <c r="N170" s="230" t="s">
        <v>180</v>
      </c>
      <c r="O170" s="231" t="s">
        <v>424</v>
      </c>
      <c r="P170" s="230" t="s">
        <v>128</v>
      </c>
      <c r="Q170" s="56" t="s">
        <v>319</v>
      </c>
      <c r="R170" s="44"/>
      <c r="S170" s="225">
        <v>0</v>
      </c>
      <c r="T170" s="225">
        <v>0</v>
      </c>
      <c r="U170" s="225">
        <v>0</v>
      </c>
      <c r="V170" s="225">
        <v>0</v>
      </c>
      <c r="W170" s="225">
        <v>0</v>
      </c>
      <c r="X170" s="225">
        <v>0</v>
      </c>
      <c r="Y170" s="225">
        <v>0</v>
      </c>
      <c r="Z170" s="225">
        <v>0</v>
      </c>
      <c r="AA170" s="225">
        <v>0</v>
      </c>
      <c r="AB170" s="225">
        <v>0</v>
      </c>
      <c r="AC170" s="225">
        <v>0</v>
      </c>
      <c r="AD170" s="225">
        <v>0</v>
      </c>
      <c r="AE170" s="225">
        <v>0</v>
      </c>
      <c r="AF170" s="225">
        <v>0</v>
      </c>
      <c r="AG170" s="225">
        <v>0</v>
      </c>
      <c r="AH170" s="225">
        <v>0</v>
      </c>
      <c r="AI170" s="225">
        <v>0</v>
      </c>
      <c r="AJ170" s="225">
        <v>0</v>
      </c>
      <c r="AK170" s="225">
        <v>0</v>
      </c>
      <c r="AL170" s="225">
        <v>0</v>
      </c>
      <c r="AM170" s="225">
        <v>0</v>
      </c>
      <c r="AN170" s="225">
        <v>0</v>
      </c>
      <c r="AO170" s="225">
        <v>0</v>
      </c>
      <c r="AP170" s="225">
        <v>0</v>
      </c>
      <c r="AQ170" s="225">
        <v>0</v>
      </c>
      <c r="AR170" s="225">
        <v>0</v>
      </c>
      <c r="AS170" s="225">
        <v>0</v>
      </c>
      <c r="AT170" s="225">
        <v>0</v>
      </c>
      <c r="AU170" s="225">
        <v>0</v>
      </c>
      <c r="AV170" s="225">
        <v>0</v>
      </c>
      <c r="AW170" s="225">
        <v>0</v>
      </c>
      <c r="AX170" s="225">
        <v>0</v>
      </c>
      <c r="AY170" s="225">
        <v>0</v>
      </c>
      <c r="AZ170" s="225">
        <v>0</v>
      </c>
      <c r="BA170" s="225">
        <v>0</v>
      </c>
      <c r="BB170" s="225">
        <v>0</v>
      </c>
      <c r="BC170" s="226" t="s">
        <v>100</v>
      </c>
      <c r="BD170" s="43" t="s">
        <v>101</v>
      </c>
      <c r="BE170" s="43" t="s">
        <v>101</v>
      </c>
      <c r="BF170" s="226" t="s">
        <v>100</v>
      </c>
      <c r="BG170" s="226" t="s">
        <v>100</v>
      </c>
      <c r="BH170" s="43" t="s">
        <v>101</v>
      </c>
      <c r="BI170" s="43" t="s">
        <v>101</v>
      </c>
      <c r="BJ170" s="43" t="s">
        <v>101</v>
      </c>
      <c r="BK170" s="44"/>
      <c r="BL170" s="44"/>
      <c r="BM170" s="44"/>
      <c r="BN170" s="44"/>
      <c r="BO170" s="44"/>
      <c r="BP170" s="242">
        <v>0</v>
      </c>
      <c r="BQ170" s="49" t="s">
        <v>835</v>
      </c>
      <c r="BR170" s="242">
        <v>2</v>
      </c>
      <c r="BS170" s="103" t="s">
        <v>245</v>
      </c>
      <c r="BT170" s="44"/>
      <c r="BU170" s="44"/>
      <c r="BV170" s="44"/>
      <c r="BW170" s="44"/>
      <c r="BX170" s="44"/>
      <c r="BY170" s="44"/>
      <c r="BZ170" s="103"/>
      <c r="CA170" s="103"/>
      <c r="CB170" s="103"/>
      <c r="CC170" s="103"/>
      <c r="CD170" s="103"/>
      <c r="CE170" s="103"/>
      <c r="CF170" s="226"/>
      <c r="CG170" s="226"/>
      <c r="CH170" s="44"/>
      <c r="CI170" s="376"/>
      <c r="CJ170" s="103"/>
      <c r="CK170" s="391"/>
      <c r="CL170" s="44"/>
      <c r="CM170" s="103"/>
      <c r="CN170" s="103"/>
      <c r="CO170" s="7"/>
      <c r="CP170" s="7"/>
    </row>
    <row r="171" spans="1:95" ht="31.2" hidden="1" customHeight="1" x14ac:dyDescent="0.3">
      <c r="A171" s="44" t="s">
        <v>130</v>
      </c>
      <c r="B171" s="295" t="s">
        <v>101</v>
      </c>
      <c r="C171" s="44"/>
      <c r="D171" s="44"/>
      <c r="E171" s="44" t="s">
        <v>100</v>
      </c>
      <c r="F171" s="44" t="s">
        <v>606</v>
      </c>
      <c r="G171" s="227" t="s">
        <v>581</v>
      </c>
      <c r="H171" s="228" t="s">
        <v>394</v>
      </c>
      <c r="I171" s="227" t="s">
        <v>580</v>
      </c>
      <c r="J171" s="227" t="s">
        <v>180</v>
      </c>
      <c r="K171" s="227" t="s">
        <v>424</v>
      </c>
      <c r="L171" s="227" t="s">
        <v>128</v>
      </c>
      <c r="M171" s="229" t="s">
        <v>398</v>
      </c>
      <c r="N171" s="230" t="s">
        <v>292</v>
      </c>
      <c r="O171" s="231" t="s">
        <v>399</v>
      </c>
      <c r="P171" s="230" t="s">
        <v>143</v>
      </c>
      <c r="Q171" s="103"/>
      <c r="R171" s="44"/>
      <c r="S171" s="225" t="s">
        <v>100</v>
      </c>
      <c r="T171" s="174" t="s">
        <v>103</v>
      </c>
      <c r="U171" s="225" t="s">
        <v>100</v>
      </c>
      <c r="V171" s="225" t="s">
        <v>100</v>
      </c>
      <c r="W171" s="225" t="s">
        <v>100</v>
      </c>
      <c r="X171" s="225" t="s">
        <v>100</v>
      </c>
      <c r="Y171" s="225" t="s">
        <v>100</v>
      </c>
      <c r="Z171" s="225" t="s">
        <v>100</v>
      </c>
      <c r="AA171" s="225" t="s">
        <v>100</v>
      </c>
      <c r="AB171" s="225" t="s">
        <v>100</v>
      </c>
      <c r="AC171" s="225" t="s">
        <v>100</v>
      </c>
      <c r="AD171" s="225" t="s">
        <v>100</v>
      </c>
      <c r="AE171" s="225" t="s">
        <v>100</v>
      </c>
      <c r="AF171" s="225" t="s">
        <v>100</v>
      </c>
      <c r="AG171" s="225" t="s">
        <v>100</v>
      </c>
      <c r="AH171" s="225" t="s">
        <v>100</v>
      </c>
      <c r="AI171" s="225" t="s">
        <v>100</v>
      </c>
      <c r="AJ171" s="225" t="s">
        <v>100</v>
      </c>
      <c r="AK171" s="225" t="s">
        <v>100</v>
      </c>
      <c r="AL171" s="225" t="s">
        <v>100</v>
      </c>
      <c r="AM171" s="225" t="s">
        <v>100</v>
      </c>
      <c r="AN171" s="225" t="s">
        <v>100</v>
      </c>
      <c r="AO171" s="225" t="s">
        <v>100</v>
      </c>
      <c r="AP171" s="225" t="s">
        <v>100</v>
      </c>
      <c r="AQ171" s="225" t="s">
        <v>100</v>
      </c>
      <c r="AR171" s="225" t="s">
        <v>100</v>
      </c>
      <c r="AS171" s="225" t="s">
        <v>100</v>
      </c>
      <c r="AT171" s="225" t="s">
        <v>100</v>
      </c>
      <c r="AU171" s="225" t="s">
        <v>100</v>
      </c>
      <c r="AV171" s="225" t="s">
        <v>100</v>
      </c>
      <c r="AW171" s="225" t="s">
        <v>100</v>
      </c>
      <c r="AX171" s="225" t="s">
        <v>100</v>
      </c>
      <c r="AY171" s="225" t="s">
        <v>100</v>
      </c>
      <c r="AZ171" s="225" t="s">
        <v>100</v>
      </c>
      <c r="BA171" s="225" t="s">
        <v>100</v>
      </c>
      <c r="BB171" s="225" t="s">
        <v>100</v>
      </c>
      <c r="BC171" s="44"/>
      <c r="BD171" s="44"/>
      <c r="BE171" s="44"/>
      <c r="BF171" s="44"/>
      <c r="BG171" s="44"/>
      <c r="BH171" s="44"/>
      <c r="BI171" s="44"/>
      <c r="BJ171" s="245"/>
      <c r="BK171" s="44"/>
      <c r="BL171" s="44"/>
      <c r="BM171" s="44"/>
      <c r="BN171" s="44"/>
      <c r="BO171" s="44"/>
      <c r="BP171" s="245" t="s">
        <v>742</v>
      </c>
      <c r="BQ171" s="268" t="s">
        <v>896</v>
      </c>
      <c r="BR171" s="245"/>
      <c r="BS171" s="103"/>
      <c r="BT171" s="44"/>
      <c r="BU171" s="44"/>
      <c r="BV171" s="44"/>
      <c r="BW171" s="44"/>
      <c r="BX171" s="44"/>
      <c r="BY171" s="44"/>
      <c r="BZ171" s="103"/>
      <c r="CA171" s="103"/>
      <c r="CB171" s="103"/>
      <c r="CC171" s="103"/>
      <c r="CD171" s="103"/>
      <c r="CE171" s="103"/>
      <c r="CF171" s="226"/>
      <c r="CG171" s="226"/>
      <c r="CH171" s="44"/>
      <c r="CI171" s="376"/>
      <c r="CJ171" s="103"/>
      <c r="CK171" s="391" t="str">
        <f>Table9[[#This Row],[Congested?]]</f>
        <v>no</v>
      </c>
      <c r="CL171" s="44"/>
      <c r="CM171" s="103"/>
      <c r="CN171" s="103"/>
      <c r="CO171" s="7"/>
      <c r="CP171" s="7"/>
    </row>
    <row r="172" spans="1:95" ht="15" hidden="1" customHeight="1" x14ac:dyDescent="0.3">
      <c r="A172" s="44" t="s">
        <v>323</v>
      </c>
      <c r="B172" s="44"/>
      <c r="C172" s="44"/>
      <c r="D172" s="44"/>
      <c r="E172" s="44" t="s">
        <v>101</v>
      </c>
      <c r="F172" s="44" t="s">
        <v>606</v>
      </c>
      <c r="G172" s="227" t="s">
        <v>581</v>
      </c>
      <c r="H172" s="228" t="s">
        <v>394</v>
      </c>
      <c r="I172" s="227" t="s">
        <v>580</v>
      </c>
      <c r="J172" s="227" t="s">
        <v>292</v>
      </c>
      <c r="K172" s="227" t="s">
        <v>399</v>
      </c>
      <c r="L172" s="227" t="s">
        <v>143</v>
      </c>
      <c r="M172" s="229" t="s">
        <v>398</v>
      </c>
      <c r="N172" s="230" t="s">
        <v>180</v>
      </c>
      <c r="O172" s="231" t="s">
        <v>424</v>
      </c>
      <c r="P172" s="230"/>
      <c r="Q172" s="56" t="s">
        <v>319</v>
      </c>
      <c r="R172" s="49"/>
      <c r="S172" s="225">
        <v>0</v>
      </c>
      <c r="T172" s="225">
        <v>0</v>
      </c>
      <c r="U172" s="225">
        <v>0</v>
      </c>
      <c r="V172" s="225">
        <v>0</v>
      </c>
      <c r="W172" s="225">
        <v>0</v>
      </c>
      <c r="X172" s="225">
        <v>0</v>
      </c>
      <c r="Y172" s="225">
        <v>0</v>
      </c>
      <c r="Z172" s="225">
        <v>0</v>
      </c>
      <c r="AA172" s="225">
        <v>0</v>
      </c>
      <c r="AB172" s="225">
        <v>0</v>
      </c>
      <c r="AC172" s="225">
        <v>0</v>
      </c>
      <c r="AD172" s="225">
        <v>0</v>
      </c>
      <c r="AE172" s="225">
        <v>0</v>
      </c>
      <c r="AF172" s="225">
        <v>0</v>
      </c>
      <c r="AG172" s="225">
        <v>0</v>
      </c>
      <c r="AH172" s="225">
        <v>0</v>
      </c>
      <c r="AI172" s="225">
        <v>0</v>
      </c>
      <c r="AJ172" s="225">
        <v>0</v>
      </c>
      <c r="AK172" s="225">
        <v>0</v>
      </c>
      <c r="AL172" s="225">
        <v>0</v>
      </c>
      <c r="AM172" s="225">
        <v>0</v>
      </c>
      <c r="AN172" s="225">
        <v>0</v>
      </c>
      <c r="AO172" s="225">
        <v>0</v>
      </c>
      <c r="AP172" s="225">
        <v>0</v>
      </c>
      <c r="AQ172" s="225">
        <v>0</v>
      </c>
      <c r="AR172" s="225">
        <v>0</v>
      </c>
      <c r="AS172" s="225">
        <v>0</v>
      </c>
      <c r="AT172" s="225">
        <v>0</v>
      </c>
      <c r="AU172" s="225">
        <v>0</v>
      </c>
      <c r="AV172" s="225">
        <v>0</v>
      </c>
      <c r="AW172" s="225">
        <v>0</v>
      </c>
      <c r="AX172" s="225">
        <v>0</v>
      </c>
      <c r="AY172" s="225">
        <v>0</v>
      </c>
      <c r="AZ172" s="225">
        <v>0</v>
      </c>
      <c r="BA172" s="225">
        <v>0</v>
      </c>
      <c r="BB172" s="225">
        <v>0</v>
      </c>
      <c r="BC172" s="226" t="s">
        <v>100</v>
      </c>
      <c r="BD172" s="43" t="s">
        <v>101</v>
      </c>
      <c r="BE172" s="226" t="s">
        <v>100</v>
      </c>
      <c r="BF172" s="226" t="s">
        <v>100</v>
      </c>
      <c r="BG172" s="226" t="s">
        <v>100</v>
      </c>
      <c r="BH172" s="226" t="s">
        <v>100</v>
      </c>
      <c r="BI172" s="43" t="s">
        <v>103</v>
      </c>
      <c r="BJ172" s="43" t="s">
        <v>101</v>
      </c>
      <c r="BK172" s="44"/>
      <c r="BL172" s="44"/>
      <c r="BM172" s="44"/>
      <c r="BN172" s="44"/>
      <c r="BO172" s="44"/>
      <c r="BP172" s="245">
        <v>0</v>
      </c>
      <c r="BQ172" s="44"/>
      <c r="BR172" s="245">
        <v>0</v>
      </c>
      <c r="BS172" s="103"/>
      <c r="BT172" s="44"/>
      <c r="BU172" s="44"/>
      <c r="BV172" s="44"/>
      <c r="BW172" s="44"/>
      <c r="BX172" s="44"/>
      <c r="BY172" s="44"/>
      <c r="BZ172" s="103"/>
      <c r="CA172" s="103"/>
      <c r="CB172" s="103"/>
      <c r="CC172" s="103"/>
      <c r="CD172" s="103"/>
      <c r="CE172" s="103"/>
      <c r="CF172" s="226"/>
      <c r="CG172" s="226"/>
      <c r="CH172" s="44"/>
      <c r="CI172" s="376"/>
      <c r="CJ172" s="103"/>
      <c r="CK172" s="391"/>
      <c r="CL172" s="44"/>
      <c r="CM172" s="103"/>
      <c r="CN172" s="103"/>
      <c r="CO172" s="7"/>
      <c r="CP172" s="7"/>
    </row>
    <row r="173" spans="1:95" ht="27" hidden="1" customHeight="1" x14ac:dyDescent="0.3">
      <c r="A173" s="44" t="s">
        <v>785</v>
      </c>
      <c r="B173" s="295" t="s">
        <v>101</v>
      </c>
      <c r="C173" s="44"/>
      <c r="D173" s="44"/>
      <c r="E173" s="44" t="s">
        <v>100</v>
      </c>
      <c r="F173" s="44" t="s">
        <v>606</v>
      </c>
      <c r="G173" s="227" t="s">
        <v>582</v>
      </c>
      <c r="H173" s="228" t="s">
        <v>394</v>
      </c>
      <c r="I173" s="227" t="s">
        <v>583</v>
      </c>
      <c r="J173" s="227" t="s">
        <v>291</v>
      </c>
      <c r="K173" s="227" t="s">
        <v>439</v>
      </c>
      <c r="L173" s="227" t="s">
        <v>143</v>
      </c>
      <c r="M173" s="229" t="s">
        <v>398</v>
      </c>
      <c r="N173" s="230" t="s">
        <v>292</v>
      </c>
      <c r="O173" s="231" t="s">
        <v>399</v>
      </c>
      <c r="P173" s="230" t="s">
        <v>143</v>
      </c>
      <c r="Q173" s="103"/>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245"/>
      <c r="BK173" s="44"/>
      <c r="BL173" s="44"/>
      <c r="BM173" s="44"/>
      <c r="BN173" s="44"/>
      <c r="BO173" s="44"/>
      <c r="BP173" s="245" t="s">
        <v>742</v>
      </c>
      <c r="BQ173" s="103" t="s">
        <v>1010</v>
      </c>
      <c r="BR173" s="245"/>
      <c r="BS173" s="103"/>
      <c r="BT173" s="44"/>
      <c r="BU173" s="44"/>
      <c r="BV173" s="44"/>
      <c r="BW173" s="44"/>
      <c r="BX173" s="44"/>
      <c r="BY173" s="44"/>
      <c r="BZ173" s="103"/>
      <c r="CA173" s="103"/>
      <c r="CB173" s="103"/>
      <c r="CC173" s="103"/>
      <c r="CD173" s="103"/>
      <c r="CE173" s="103"/>
      <c r="CF173" s="226"/>
      <c r="CG173" s="226"/>
      <c r="CH173" s="44"/>
      <c r="CI173" s="376"/>
      <c r="CJ173" s="391"/>
      <c r="CK173" s="391" t="s">
        <v>101</v>
      </c>
      <c r="CL173" s="44"/>
      <c r="CM173" s="103"/>
      <c r="CN173" s="103"/>
      <c r="CO173" s="7"/>
      <c r="CP173" s="7"/>
    </row>
    <row r="174" spans="1:95" ht="15" hidden="1" customHeight="1" x14ac:dyDescent="0.3">
      <c r="A174" s="44" t="s">
        <v>323</v>
      </c>
      <c r="B174" s="44"/>
      <c r="C174" s="44"/>
      <c r="D174" s="44"/>
      <c r="E174" s="44" t="s">
        <v>101</v>
      </c>
      <c r="F174" s="44" t="s">
        <v>606</v>
      </c>
      <c r="G174" s="227" t="s">
        <v>582</v>
      </c>
      <c r="H174" s="228" t="s">
        <v>394</v>
      </c>
      <c r="I174" s="227" t="s">
        <v>583</v>
      </c>
      <c r="J174" s="227" t="s">
        <v>292</v>
      </c>
      <c r="K174" s="227" t="s">
        <v>399</v>
      </c>
      <c r="L174" s="227" t="s">
        <v>143</v>
      </c>
      <c r="M174" s="229" t="s">
        <v>398</v>
      </c>
      <c r="N174" s="230" t="s">
        <v>291</v>
      </c>
      <c r="O174" s="231" t="s">
        <v>439</v>
      </c>
      <c r="P174" s="230" t="s">
        <v>143</v>
      </c>
      <c r="Q174" s="56" t="s">
        <v>319</v>
      </c>
      <c r="R174" s="49"/>
      <c r="S174" s="225">
        <v>0</v>
      </c>
      <c r="T174" s="225">
        <v>0</v>
      </c>
      <c r="U174" s="225">
        <v>0</v>
      </c>
      <c r="V174" s="225">
        <v>0</v>
      </c>
      <c r="W174" s="225">
        <v>0</v>
      </c>
      <c r="X174" s="225">
        <v>0</v>
      </c>
      <c r="Y174" s="225">
        <v>0</v>
      </c>
      <c r="Z174" s="225">
        <v>0</v>
      </c>
      <c r="AA174" s="225">
        <v>0</v>
      </c>
      <c r="AB174" s="225">
        <v>0</v>
      </c>
      <c r="AC174" s="225">
        <v>0</v>
      </c>
      <c r="AD174" s="225">
        <v>0</v>
      </c>
      <c r="AE174" s="225">
        <v>0</v>
      </c>
      <c r="AF174" s="225">
        <v>0</v>
      </c>
      <c r="AG174" s="225">
        <v>0</v>
      </c>
      <c r="AH174" s="225">
        <v>0</v>
      </c>
      <c r="AI174" s="225">
        <v>0</v>
      </c>
      <c r="AJ174" s="225">
        <v>0</v>
      </c>
      <c r="AK174" s="225">
        <v>0</v>
      </c>
      <c r="AL174" s="225">
        <v>0</v>
      </c>
      <c r="AM174" s="225">
        <v>0</v>
      </c>
      <c r="AN174" s="225">
        <v>0</v>
      </c>
      <c r="AO174" s="225">
        <v>0</v>
      </c>
      <c r="AP174" s="225">
        <v>0</v>
      </c>
      <c r="AQ174" s="225">
        <v>0</v>
      </c>
      <c r="AR174" s="225">
        <v>0</v>
      </c>
      <c r="AS174" s="225">
        <v>0</v>
      </c>
      <c r="AT174" s="225">
        <v>0</v>
      </c>
      <c r="AU174" s="225">
        <v>0</v>
      </c>
      <c r="AV174" s="225">
        <v>0</v>
      </c>
      <c r="AW174" s="225">
        <v>0</v>
      </c>
      <c r="AX174" s="225">
        <v>0</v>
      </c>
      <c r="AY174" s="225">
        <v>0</v>
      </c>
      <c r="AZ174" s="225">
        <v>0</v>
      </c>
      <c r="BA174" s="225">
        <v>0</v>
      </c>
      <c r="BB174" s="225">
        <v>0</v>
      </c>
      <c r="BC174" s="226" t="s">
        <v>100</v>
      </c>
      <c r="BD174" s="43" t="s">
        <v>103</v>
      </c>
      <c r="BE174" s="43" t="s">
        <v>103</v>
      </c>
      <c r="BF174" s="43" t="s">
        <v>103</v>
      </c>
      <c r="BG174" s="43" t="s">
        <v>103</v>
      </c>
      <c r="BH174" s="43" t="s">
        <v>101</v>
      </c>
      <c r="BI174" s="43" t="s">
        <v>101</v>
      </c>
      <c r="BJ174" s="43" t="s">
        <v>101</v>
      </c>
      <c r="BK174" s="44"/>
      <c r="BL174" s="44"/>
      <c r="BM174" s="44"/>
      <c r="BN174" s="44"/>
      <c r="BO174" s="44"/>
      <c r="BP174" s="245">
        <v>0</v>
      </c>
      <c r="BQ174" s="44"/>
      <c r="BR174" s="245">
        <v>1</v>
      </c>
      <c r="BS174" s="103"/>
      <c r="BT174" s="44"/>
      <c r="BU174" s="44"/>
      <c r="BV174" s="44"/>
      <c r="BW174" s="44"/>
      <c r="BX174" s="44"/>
      <c r="BY174" s="44"/>
      <c r="BZ174" s="103"/>
      <c r="CA174" s="103"/>
      <c r="CB174" s="103"/>
      <c r="CC174" s="103"/>
      <c r="CD174" s="103"/>
      <c r="CE174" s="103"/>
      <c r="CF174" s="226"/>
      <c r="CG174" s="226"/>
      <c r="CH174" s="44"/>
      <c r="CI174" s="376"/>
      <c r="CJ174" s="103"/>
      <c r="CK174" s="391"/>
      <c r="CL174" s="44"/>
      <c r="CM174" s="103"/>
      <c r="CN174" s="103"/>
      <c r="CO174" s="7"/>
      <c r="CP174" s="7"/>
    </row>
    <row r="175" spans="1:95" ht="15" hidden="1" customHeight="1" x14ac:dyDescent="0.3">
      <c r="A175" s="44" t="s">
        <v>323</v>
      </c>
      <c r="B175" s="44"/>
      <c r="C175" s="44"/>
      <c r="D175" s="44"/>
      <c r="E175" s="44" t="s">
        <v>101</v>
      </c>
      <c r="F175" s="44" t="s">
        <v>606</v>
      </c>
      <c r="G175" s="227" t="s">
        <v>62</v>
      </c>
      <c r="H175" s="228" t="s">
        <v>187</v>
      </c>
      <c r="I175" s="227" t="s">
        <v>395</v>
      </c>
      <c r="J175" s="227" t="s">
        <v>292</v>
      </c>
      <c r="K175" s="227" t="s">
        <v>399</v>
      </c>
      <c r="L175" s="227" t="s">
        <v>143</v>
      </c>
      <c r="M175" s="229" t="s">
        <v>584</v>
      </c>
      <c r="N175" s="230" t="s">
        <v>396</v>
      </c>
      <c r="O175" s="231" t="s">
        <v>397</v>
      </c>
      <c r="P175" s="230" t="s">
        <v>143</v>
      </c>
      <c r="Q175" s="56" t="s">
        <v>319</v>
      </c>
      <c r="R175" s="49"/>
      <c r="S175" s="225">
        <v>0</v>
      </c>
      <c r="T175" s="225">
        <v>0</v>
      </c>
      <c r="U175" s="225">
        <v>0</v>
      </c>
      <c r="V175" s="225">
        <v>0</v>
      </c>
      <c r="W175" s="225">
        <v>0</v>
      </c>
      <c r="X175" s="225">
        <v>0</v>
      </c>
      <c r="Y175" s="225">
        <v>0</v>
      </c>
      <c r="Z175" s="225">
        <v>0</v>
      </c>
      <c r="AA175" s="225">
        <v>0</v>
      </c>
      <c r="AB175" s="225">
        <v>0</v>
      </c>
      <c r="AC175" s="225">
        <v>0</v>
      </c>
      <c r="AD175" s="225">
        <v>0</v>
      </c>
      <c r="AE175" s="225">
        <v>0</v>
      </c>
      <c r="AF175" s="225">
        <v>0</v>
      </c>
      <c r="AG175" s="225">
        <v>0</v>
      </c>
      <c r="AH175" s="225">
        <v>0</v>
      </c>
      <c r="AI175" s="225">
        <v>0</v>
      </c>
      <c r="AJ175" s="225">
        <v>0</v>
      </c>
      <c r="AK175" s="225">
        <v>0</v>
      </c>
      <c r="AL175" s="225">
        <v>0</v>
      </c>
      <c r="AM175" s="225">
        <v>0</v>
      </c>
      <c r="AN175" s="225">
        <v>0</v>
      </c>
      <c r="AO175" s="225">
        <v>0</v>
      </c>
      <c r="AP175" s="225">
        <v>0</v>
      </c>
      <c r="AQ175" s="225">
        <v>0</v>
      </c>
      <c r="AR175" s="225">
        <v>0</v>
      </c>
      <c r="AS175" s="225">
        <v>0</v>
      </c>
      <c r="AT175" s="225">
        <v>0</v>
      </c>
      <c r="AU175" s="225">
        <v>0</v>
      </c>
      <c r="AV175" s="225">
        <v>0</v>
      </c>
      <c r="AW175" s="225">
        <v>0</v>
      </c>
      <c r="AX175" s="225">
        <v>0</v>
      </c>
      <c r="AY175" s="225">
        <v>0</v>
      </c>
      <c r="AZ175" s="225">
        <v>0</v>
      </c>
      <c r="BA175" s="225">
        <v>0</v>
      </c>
      <c r="BB175" s="225">
        <v>0</v>
      </c>
      <c r="BC175" s="226" t="s">
        <v>100</v>
      </c>
      <c r="BD175" s="43" t="s">
        <v>103</v>
      </c>
      <c r="BE175" s="43" t="s">
        <v>103</v>
      </c>
      <c r="BF175" s="43" t="s">
        <v>103</v>
      </c>
      <c r="BG175" s="43" t="s">
        <v>103</v>
      </c>
      <c r="BH175" s="43" t="s">
        <v>103</v>
      </c>
      <c r="BI175" s="43" t="s">
        <v>101</v>
      </c>
      <c r="BJ175" s="43" t="s">
        <v>101</v>
      </c>
      <c r="BK175" s="44"/>
      <c r="BL175" s="44"/>
      <c r="BM175" s="44"/>
      <c r="BN175" s="44"/>
      <c r="BO175" s="44"/>
      <c r="BP175" s="245">
        <v>0</v>
      </c>
      <c r="BQ175" s="44"/>
      <c r="BR175" s="245">
        <v>1</v>
      </c>
      <c r="BS175" s="103"/>
      <c r="BT175" s="44"/>
      <c r="BU175" s="44"/>
      <c r="BV175" s="44"/>
      <c r="BW175" s="44"/>
      <c r="BX175" s="44"/>
      <c r="BY175" s="44"/>
      <c r="BZ175" s="103"/>
      <c r="CA175" s="103"/>
      <c r="CB175" s="103"/>
      <c r="CC175" s="103"/>
      <c r="CD175" s="103"/>
      <c r="CE175" s="103"/>
      <c r="CF175" s="226"/>
      <c r="CG175" s="226"/>
      <c r="CH175" s="44"/>
      <c r="CI175" s="376"/>
      <c r="CJ175" s="103"/>
      <c r="CK175" s="391"/>
      <c r="CL175" s="44"/>
      <c r="CM175" s="103"/>
      <c r="CN175" s="103"/>
      <c r="CO175" s="7"/>
      <c r="CP175" s="7"/>
    </row>
    <row r="176" spans="1:95" ht="15" hidden="1" customHeight="1" x14ac:dyDescent="0.3">
      <c r="A176" s="44" t="s">
        <v>323</v>
      </c>
      <c r="B176" s="44"/>
      <c r="C176" s="44"/>
      <c r="D176" s="44"/>
      <c r="E176" s="44" t="s">
        <v>101</v>
      </c>
      <c r="F176" s="44" t="s">
        <v>606</v>
      </c>
      <c r="G176" s="227" t="s">
        <v>62</v>
      </c>
      <c r="H176" s="228" t="s">
        <v>187</v>
      </c>
      <c r="I176" s="227" t="s">
        <v>395</v>
      </c>
      <c r="J176" s="227" t="s">
        <v>396</v>
      </c>
      <c r="K176" s="227" t="s">
        <v>397</v>
      </c>
      <c r="L176" s="227" t="s">
        <v>143</v>
      </c>
      <c r="M176" s="229" t="s">
        <v>584</v>
      </c>
      <c r="N176" s="230" t="s">
        <v>292</v>
      </c>
      <c r="O176" s="231" t="s">
        <v>399</v>
      </c>
      <c r="P176" s="230" t="s">
        <v>143</v>
      </c>
      <c r="Q176" s="56" t="s">
        <v>319</v>
      </c>
      <c r="R176" s="49"/>
      <c r="S176" s="225">
        <v>0</v>
      </c>
      <c r="T176" s="225">
        <v>0</v>
      </c>
      <c r="U176" s="225">
        <v>0</v>
      </c>
      <c r="V176" s="225">
        <v>0</v>
      </c>
      <c r="W176" s="225">
        <v>0</v>
      </c>
      <c r="X176" s="225">
        <v>0</v>
      </c>
      <c r="Y176" s="225">
        <v>0</v>
      </c>
      <c r="Z176" s="225">
        <v>0</v>
      </c>
      <c r="AA176" s="225">
        <v>0</v>
      </c>
      <c r="AB176" s="225">
        <v>0</v>
      </c>
      <c r="AC176" s="225">
        <v>0</v>
      </c>
      <c r="AD176" s="225">
        <v>0</v>
      </c>
      <c r="AE176" s="225">
        <v>0</v>
      </c>
      <c r="AF176" s="225">
        <v>0</v>
      </c>
      <c r="AG176" s="225">
        <v>0</v>
      </c>
      <c r="AH176" s="225">
        <v>0</v>
      </c>
      <c r="AI176" s="225">
        <v>0</v>
      </c>
      <c r="AJ176" s="225">
        <v>0</v>
      </c>
      <c r="AK176" s="225">
        <v>0</v>
      </c>
      <c r="AL176" s="225">
        <v>0</v>
      </c>
      <c r="AM176" s="225">
        <v>0</v>
      </c>
      <c r="AN176" s="225">
        <v>0</v>
      </c>
      <c r="AO176" s="225">
        <v>0</v>
      </c>
      <c r="AP176" s="225">
        <v>0</v>
      </c>
      <c r="AQ176" s="225">
        <v>0</v>
      </c>
      <c r="AR176" s="225">
        <v>0</v>
      </c>
      <c r="AS176" s="225">
        <v>0</v>
      </c>
      <c r="AT176" s="225">
        <v>0</v>
      </c>
      <c r="AU176" s="225">
        <v>0</v>
      </c>
      <c r="AV176" s="225">
        <v>0</v>
      </c>
      <c r="AW176" s="225">
        <v>0</v>
      </c>
      <c r="AX176" s="225">
        <v>0</v>
      </c>
      <c r="AY176" s="225">
        <v>0</v>
      </c>
      <c r="AZ176" s="225">
        <v>0</v>
      </c>
      <c r="BA176" s="225">
        <v>0</v>
      </c>
      <c r="BB176" s="225">
        <v>0</v>
      </c>
      <c r="BC176" s="226" t="s">
        <v>100</v>
      </c>
      <c r="BD176" s="44"/>
      <c r="BE176" s="44"/>
      <c r="BF176" s="44"/>
      <c r="BG176" s="44"/>
      <c r="BH176" s="44"/>
      <c r="BI176" s="44"/>
      <c r="BJ176" s="245"/>
      <c r="BK176" s="44"/>
      <c r="BL176" s="44"/>
      <c r="BM176" s="44"/>
      <c r="BN176" s="44"/>
      <c r="BO176" s="44"/>
      <c r="BP176" s="245">
        <v>0</v>
      </c>
      <c r="BQ176" s="44"/>
      <c r="BR176" s="245">
        <v>2</v>
      </c>
      <c r="BS176" s="103"/>
      <c r="BT176" s="44"/>
      <c r="BU176" s="44"/>
      <c r="BV176" s="44"/>
      <c r="BW176" s="44"/>
      <c r="BX176" s="44"/>
      <c r="BY176" s="44"/>
      <c r="BZ176" s="103"/>
      <c r="CA176" s="103"/>
      <c r="CB176" s="103"/>
      <c r="CC176" s="103"/>
      <c r="CD176" s="103"/>
      <c r="CE176" s="103"/>
      <c r="CF176" s="226"/>
      <c r="CG176" s="226"/>
      <c r="CH176" s="44"/>
      <c r="CI176" s="376"/>
      <c r="CJ176" s="103"/>
      <c r="CK176" s="391"/>
      <c r="CL176" s="44"/>
      <c r="CM176" s="103"/>
      <c r="CN176" s="103"/>
      <c r="CO176" s="7"/>
      <c r="CP176" s="7"/>
    </row>
    <row r="177" spans="1:94" ht="49.95" hidden="1" customHeight="1" x14ac:dyDescent="0.3">
      <c r="A177" s="44" t="s">
        <v>130</v>
      </c>
      <c r="B177" s="241" t="s">
        <v>826</v>
      </c>
      <c r="C177" s="44" t="s">
        <v>834</v>
      </c>
      <c r="D177" s="44"/>
      <c r="E177" s="44" t="s">
        <v>100</v>
      </c>
      <c r="F177" s="44" t="s">
        <v>606</v>
      </c>
      <c r="G177" s="227" t="s">
        <v>400</v>
      </c>
      <c r="H177" s="228" t="s">
        <v>187</v>
      </c>
      <c r="I177" s="227" t="s">
        <v>401</v>
      </c>
      <c r="J177" s="227" t="s">
        <v>105</v>
      </c>
      <c r="K177" s="227" t="s">
        <v>403</v>
      </c>
      <c r="L177" s="227" t="s">
        <v>135</v>
      </c>
      <c r="M177" s="229" t="s">
        <v>584</v>
      </c>
      <c r="N177" s="230" t="s">
        <v>111</v>
      </c>
      <c r="O177" s="231" t="s">
        <v>402</v>
      </c>
      <c r="P177" s="230" t="s">
        <v>136</v>
      </c>
      <c r="Q177" s="103"/>
      <c r="R177" s="44"/>
      <c r="S177" s="225" t="s">
        <v>100</v>
      </c>
      <c r="T177" s="225" t="s">
        <v>100</v>
      </c>
      <c r="U177" s="225" t="s">
        <v>100</v>
      </c>
      <c r="V177" s="225" t="s">
        <v>100</v>
      </c>
      <c r="W177" s="225" t="s">
        <v>100</v>
      </c>
      <c r="X177" s="225" t="s">
        <v>100</v>
      </c>
      <c r="Y177" s="225" t="s">
        <v>100</v>
      </c>
      <c r="Z177" s="225" t="s">
        <v>100</v>
      </c>
      <c r="AA177" s="225" t="s">
        <v>100</v>
      </c>
      <c r="AB177" s="225" t="s">
        <v>100</v>
      </c>
      <c r="AC177" s="225" t="s">
        <v>100</v>
      </c>
      <c r="AD177" s="225" t="s">
        <v>100</v>
      </c>
      <c r="AE177" s="225" t="s">
        <v>100</v>
      </c>
      <c r="AF177" s="225" t="s">
        <v>100</v>
      </c>
      <c r="AG177" s="225" t="s">
        <v>100</v>
      </c>
      <c r="AH177" s="225" t="s">
        <v>100</v>
      </c>
      <c r="AI177" s="264" t="s">
        <v>866</v>
      </c>
      <c r="AJ177" s="264" t="s">
        <v>866</v>
      </c>
      <c r="AK177" s="264" t="s">
        <v>866</v>
      </c>
      <c r="AL177" s="264" t="s">
        <v>866</v>
      </c>
      <c r="AM177" s="264" t="s">
        <v>866</v>
      </c>
      <c r="AN177" s="264" t="s">
        <v>866</v>
      </c>
      <c r="AO177" s="264" t="s">
        <v>866</v>
      </c>
      <c r="AP177" s="264" t="s">
        <v>866</v>
      </c>
      <c r="AQ177" s="264" t="s">
        <v>866</v>
      </c>
      <c r="AR177" s="264" t="s">
        <v>866</v>
      </c>
      <c r="AS177" s="264" t="s">
        <v>866</v>
      </c>
      <c r="AT177" s="264" t="s">
        <v>866</v>
      </c>
      <c r="AU177" s="264" t="s">
        <v>866</v>
      </c>
      <c r="AV177" s="264" t="s">
        <v>866</v>
      </c>
      <c r="AW177" s="264" t="s">
        <v>866</v>
      </c>
      <c r="AX177" s="264" t="s">
        <v>866</v>
      </c>
      <c r="AY177" s="264" t="s">
        <v>866</v>
      </c>
      <c r="AZ177" s="264" t="s">
        <v>866</v>
      </c>
      <c r="BA177" s="225" t="s">
        <v>121</v>
      </c>
      <c r="BB177" s="225" t="s">
        <v>121</v>
      </c>
      <c r="BC177" s="226" t="s">
        <v>101</v>
      </c>
      <c r="BD177" s="44"/>
      <c r="BE177" s="44"/>
      <c r="BF177" s="44"/>
      <c r="BG177" s="44"/>
      <c r="BH177" s="44"/>
      <c r="BI177" s="44"/>
      <c r="BJ177" s="245"/>
      <c r="BK177" s="44"/>
      <c r="BL177" s="44"/>
      <c r="BM177" s="44"/>
      <c r="BN177" s="44"/>
      <c r="BO177" s="44"/>
      <c r="BP177" s="245">
        <v>2</v>
      </c>
      <c r="BQ177" s="203" t="s">
        <v>897</v>
      </c>
      <c r="BR177" s="245"/>
      <c r="BS177" s="103"/>
      <c r="BT177" s="312">
        <v>0</v>
      </c>
      <c r="BU177" s="312">
        <v>0</v>
      </c>
      <c r="BV177" s="312">
        <v>0</v>
      </c>
      <c r="BW177" s="44">
        <v>0</v>
      </c>
      <c r="BX177" s="45" t="s">
        <v>101</v>
      </c>
      <c r="BY177" s="44"/>
      <c r="BZ177" s="103"/>
      <c r="CA177" s="103"/>
      <c r="CB177" s="103"/>
      <c r="CC177" s="103"/>
      <c r="CD177" s="103"/>
      <c r="CE177" s="103"/>
      <c r="CF177" s="226" t="s">
        <v>65</v>
      </c>
      <c r="CG177" s="226" t="s">
        <v>65</v>
      </c>
      <c r="CH177" s="44"/>
      <c r="CI177" s="376" t="s">
        <v>1485</v>
      </c>
      <c r="CJ177" s="378" t="s">
        <v>1474</v>
      </c>
      <c r="CK177" s="391" t="s">
        <v>826</v>
      </c>
      <c r="CL177" s="44"/>
      <c r="CM177" s="103"/>
      <c r="CN177" s="103"/>
      <c r="CO177" s="7"/>
      <c r="CP177" s="7"/>
    </row>
    <row r="178" spans="1:94" ht="51" hidden="1" customHeight="1" x14ac:dyDescent="0.3">
      <c r="A178" s="44" t="s">
        <v>898</v>
      </c>
      <c r="B178" s="240" t="s">
        <v>1300</v>
      </c>
      <c r="C178" s="44" t="s">
        <v>834</v>
      </c>
      <c r="D178" s="44"/>
      <c r="E178" s="44" t="s">
        <v>100</v>
      </c>
      <c r="F178" s="44" t="s">
        <v>606</v>
      </c>
      <c r="G178" s="227" t="s">
        <v>123</v>
      </c>
      <c r="H178" s="228" t="s">
        <v>187</v>
      </c>
      <c r="I178" s="227" t="s">
        <v>124</v>
      </c>
      <c r="J178" s="227" t="s">
        <v>405</v>
      </c>
      <c r="K178" s="227" t="s">
        <v>406</v>
      </c>
      <c r="L178" s="227" t="s">
        <v>125</v>
      </c>
      <c r="M178" s="229" t="s">
        <v>584</v>
      </c>
      <c r="N178" s="230" t="s">
        <v>120</v>
      </c>
      <c r="O178" s="231" t="s">
        <v>404</v>
      </c>
      <c r="P178" s="230" t="s">
        <v>125</v>
      </c>
      <c r="Q178" s="103" t="s">
        <v>790</v>
      </c>
      <c r="R178" s="44"/>
      <c r="S178" s="225" t="s">
        <v>100</v>
      </c>
      <c r="T178" s="225" t="s">
        <v>100</v>
      </c>
      <c r="U178" s="225" t="s">
        <v>100</v>
      </c>
      <c r="V178" s="225" t="s">
        <v>100</v>
      </c>
      <c r="W178" s="225" t="s">
        <v>100</v>
      </c>
      <c r="X178" s="225" t="s">
        <v>100</v>
      </c>
      <c r="Y178" s="225" t="s">
        <v>100</v>
      </c>
      <c r="Z178" s="225" t="s">
        <v>100</v>
      </c>
      <c r="AA178" s="174" t="s">
        <v>103</v>
      </c>
      <c r="AB178" s="225" t="s">
        <v>100</v>
      </c>
      <c r="AC178" s="225" t="s">
        <v>100</v>
      </c>
      <c r="AD178" s="225" t="s">
        <v>121</v>
      </c>
      <c r="AE178" s="225" t="s">
        <v>121</v>
      </c>
      <c r="AF178" s="225" t="s">
        <v>121</v>
      </c>
      <c r="AG178" s="225" t="s">
        <v>121</v>
      </c>
      <c r="AH178" s="225" t="s">
        <v>121</v>
      </c>
      <c r="AI178" s="225" t="s">
        <v>121</v>
      </c>
      <c r="AJ178" s="225" t="s">
        <v>121</v>
      </c>
      <c r="AK178" s="225" t="s">
        <v>121</v>
      </c>
      <c r="AL178" s="225" t="s">
        <v>121</v>
      </c>
      <c r="AM178" s="225" t="s">
        <v>121</v>
      </c>
      <c r="AN178" s="225" t="s">
        <v>121</v>
      </c>
      <c r="AO178" s="225" t="s">
        <v>121</v>
      </c>
      <c r="AP178" s="225" t="s">
        <v>121</v>
      </c>
      <c r="AQ178" s="225" t="s">
        <v>121</v>
      </c>
      <c r="AR178" s="225" t="s">
        <v>121</v>
      </c>
      <c r="AS178" s="225" t="s">
        <v>121</v>
      </c>
      <c r="AT178" s="225" t="s">
        <v>121</v>
      </c>
      <c r="AU178" s="225" t="s">
        <v>121</v>
      </c>
      <c r="AV178" s="225" t="s">
        <v>121</v>
      </c>
      <c r="AW178" s="225" t="s">
        <v>121</v>
      </c>
      <c r="AX178" s="225" t="s">
        <v>121</v>
      </c>
      <c r="AY178" s="225" t="s">
        <v>121</v>
      </c>
      <c r="AZ178" s="225" t="s">
        <v>121</v>
      </c>
      <c r="BA178" s="225" t="s">
        <v>121</v>
      </c>
      <c r="BB178" s="225" t="s">
        <v>121</v>
      </c>
      <c r="BC178" s="226" t="s">
        <v>100</v>
      </c>
      <c r="BD178" s="226" t="s">
        <v>100</v>
      </c>
      <c r="BE178" s="225" t="s">
        <v>121</v>
      </c>
      <c r="BF178" s="225" t="s">
        <v>121</v>
      </c>
      <c r="BG178" s="225" t="s">
        <v>121</v>
      </c>
      <c r="BH178" s="225" t="s">
        <v>121</v>
      </c>
      <c r="BI178" s="225" t="s">
        <v>121</v>
      </c>
      <c r="BJ178" s="225" t="s">
        <v>121</v>
      </c>
      <c r="BK178" s="44"/>
      <c r="BL178" s="44"/>
      <c r="BM178" s="44"/>
      <c r="BN178" s="44"/>
      <c r="BO178" s="44"/>
      <c r="BP178" s="245">
        <v>2</v>
      </c>
      <c r="BQ178" s="203" t="s">
        <v>899</v>
      </c>
      <c r="BR178" s="245">
        <v>0</v>
      </c>
      <c r="BS178" s="103"/>
      <c r="BT178" s="312">
        <v>0</v>
      </c>
      <c r="BU178" s="312">
        <v>0</v>
      </c>
      <c r="BV178" s="312">
        <v>0</v>
      </c>
      <c r="BW178" s="44">
        <v>0</v>
      </c>
      <c r="BX178" s="45" t="s">
        <v>101</v>
      </c>
      <c r="BY178" s="44"/>
      <c r="BZ178" s="103"/>
      <c r="CA178" s="55" t="s">
        <v>1352</v>
      </c>
      <c r="CB178" s="376" t="s">
        <v>1382</v>
      </c>
      <c r="CC178" s="376" t="s">
        <v>1386</v>
      </c>
      <c r="CD178" s="378" t="s">
        <v>1384</v>
      </c>
      <c r="CE178" s="376" t="s">
        <v>1387</v>
      </c>
      <c r="CF178" s="226" t="s">
        <v>101</v>
      </c>
      <c r="CG178" s="226" t="s">
        <v>101</v>
      </c>
      <c r="CH178" s="44"/>
      <c r="CI178" s="412" t="s">
        <v>1559</v>
      </c>
      <c r="CJ178" s="103" t="s">
        <v>1577</v>
      </c>
      <c r="CK178" s="395" t="s">
        <v>101</v>
      </c>
      <c r="CL178" s="44"/>
      <c r="CM178" s="103"/>
      <c r="CN178" s="103"/>
      <c r="CO178" s="7"/>
      <c r="CP178" s="7"/>
    </row>
    <row r="179" spans="1:94" ht="115.8" customHeight="1" x14ac:dyDescent="0.3">
      <c r="A179" s="44" t="s">
        <v>898</v>
      </c>
      <c r="B179" s="243" t="s">
        <v>100</v>
      </c>
      <c r="C179" s="44" t="s">
        <v>834</v>
      </c>
      <c r="D179" s="44"/>
      <c r="E179" s="44" t="s">
        <v>100</v>
      </c>
      <c r="F179" s="44" t="s">
        <v>606</v>
      </c>
      <c r="G179" s="227" t="s">
        <v>123</v>
      </c>
      <c r="H179" s="228" t="s">
        <v>187</v>
      </c>
      <c r="I179" s="227" t="s">
        <v>124</v>
      </c>
      <c r="J179" s="227" t="s">
        <v>120</v>
      </c>
      <c r="K179" s="227" t="s">
        <v>404</v>
      </c>
      <c r="L179" s="227" t="s">
        <v>125</v>
      </c>
      <c r="M179" s="229" t="s">
        <v>584</v>
      </c>
      <c r="N179" s="230" t="s">
        <v>405</v>
      </c>
      <c r="O179" s="231" t="s">
        <v>406</v>
      </c>
      <c r="P179" s="230" t="s">
        <v>125</v>
      </c>
      <c r="Q179" s="103"/>
      <c r="R179" s="44"/>
      <c r="S179" s="225">
        <v>0</v>
      </c>
      <c r="T179" s="225">
        <v>0</v>
      </c>
      <c r="U179" s="225">
        <v>0</v>
      </c>
      <c r="V179" s="225">
        <v>0</v>
      </c>
      <c r="W179" s="225">
        <v>0</v>
      </c>
      <c r="X179" s="225">
        <v>0</v>
      </c>
      <c r="Y179" s="225">
        <v>0</v>
      </c>
      <c r="Z179" s="225">
        <v>0</v>
      </c>
      <c r="AA179" s="225">
        <v>0</v>
      </c>
      <c r="AB179" s="225">
        <v>0</v>
      </c>
      <c r="AC179" s="225">
        <v>0</v>
      </c>
      <c r="AD179" s="225">
        <v>0</v>
      </c>
      <c r="AE179" s="225">
        <v>0</v>
      </c>
      <c r="AF179" s="225">
        <v>0</v>
      </c>
      <c r="AG179" s="225">
        <v>0</v>
      </c>
      <c r="AH179" s="225">
        <v>0</v>
      </c>
      <c r="AI179" s="225">
        <v>0</v>
      </c>
      <c r="AJ179" s="225">
        <v>0</v>
      </c>
      <c r="AK179" s="225">
        <v>0</v>
      </c>
      <c r="AL179" s="225">
        <v>0</v>
      </c>
      <c r="AM179" s="225">
        <v>0</v>
      </c>
      <c r="AN179" s="225">
        <v>0</v>
      </c>
      <c r="AO179" s="225">
        <v>0</v>
      </c>
      <c r="AP179" s="225">
        <v>0</v>
      </c>
      <c r="AQ179" s="225">
        <v>0</v>
      </c>
      <c r="AR179" s="225">
        <v>0</v>
      </c>
      <c r="AS179" s="225">
        <v>0</v>
      </c>
      <c r="AT179" s="225">
        <v>0</v>
      </c>
      <c r="AU179" s="225">
        <v>0</v>
      </c>
      <c r="AV179" s="225">
        <v>0</v>
      </c>
      <c r="AW179" s="225">
        <v>0</v>
      </c>
      <c r="AX179" s="225">
        <v>0</v>
      </c>
      <c r="AY179" s="225">
        <v>0</v>
      </c>
      <c r="AZ179" s="225">
        <v>0</v>
      </c>
      <c r="BA179" s="225">
        <v>0</v>
      </c>
      <c r="BB179" s="225">
        <v>0</v>
      </c>
      <c r="BC179" s="226" t="s">
        <v>100</v>
      </c>
      <c r="BD179" s="226" t="s">
        <v>100</v>
      </c>
      <c r="BE179" s="226" t="s">
        <v>100</v>
      </c>
      <c r="BF179" s="226" t="s">
        <v>100</v>
      </c>
      <c r="BG179" s="226" t="s">
        <v>100</v>
      </c>
      <c r="BH179" s="226" t="s">
        <v>100</v>
      </c>
      <c r="BI179" s="226" t="s">
        <v>100</v>
      </c>
      <c r="BJ179" s="245" t="s">
        <v>121</v>
      </c>
      <c r="BK179" s="44"/>
      <c r="BL179" s="44"/>
      <c r="BM179" s="44"/>
      <c r="BN179" s="44"/>
      <c r="BO179" s="44"/>
      <c r="BP179" s="245">
        <v>2</v>
      </c>
      <c r="BQ179" s="203" t="s">
        <v>899</v>
      </c>
      <c r="BR179" s="245">
        <v>0</v>
      </c>
      <c r="BS179" s="103"/>
      <c r="BT179" s="312" t="s">
        <v>1794</v>
      </c>
      <c r="BU179" s="312">
        <v>0</v>
      </c>
      <c r="BV179" s="312" t="s">
        <v>1794</v>
      </c>
      <c r="BW179" s="44">
        <v>0</v>
      </c>
      <c r="BX179" s="534" t="s">
        <v>1795</v>
      </c>
      <c r="BY179" s="44" t="s">
        <v>1733</v>
      </c>
      <c r="BZ179" s="103"/>
      <c r="CA179" s="429" t="s">
        <v>1690</v>
      </c>
      <c r="CB179" s="430" t="s">
        <v>1696</v>
      </c>
      <c r="CC179" s="429" t="s">
        <v>1697</v>
      </c>
      <c r="CD179" s="429" t="s">
        <v>1693</v>
      </c>
      <c r="CE179" s="429" t="s">
        <v>1694</v>
      </c>
      <c r="CF179" s="226" t="s">
        <v>100</v>
      </c>
      <c r="CG179" s="226" t="s">
        <v>100</v>
      </c>
      <c r="CH179" s="44"/>
      <c r="CI179" s="103" t="s">
        <v>1567</v>
      </c>
      <c r="CJ179" s="391" t="s">
        <v>1698</v>
      </c>
      <c r="CK179" s="391" t="s">
        <v>100</v>
      </c>
      <c r="CL179" s="44"/>
      <c r="CM179" s="103"/>
      <c r="CN179" s="103" t="s">
        <v>1646</v>
      </c>
      <c r="CO179" s="7"/>
      <c r="CP179" s="7"/>
    </row>
    <row r="180" spans="1:94" ht="78" hidden="1" customHeight="1" x14ac:dyDescent="0.3">
      <c r="A180" s="44" t="s">
        <v>901</v>
      </c>
      <c r="B180" s="240" t="s">
        <v>1300</v>
      </c>
      <c r="C180" s="44" t="s">
        <v>834</v>
      </c>
      <c r="D180" s="44"/>
      <c r="E180" s="44" t="s">
        <v>100</v>
      </c>
      <c r="F180" s="44" t="s">
        <v>606</v>
      </c>
      <c r="G180" s="227" t="s">
        <v>126</v>
      </c>
      <c r="H180" s="228" t="s">
        <v>187</v>
      </c>
      <c r="I180" s="227" t="s">
        <v>129</v>
      </c>
      <c r="J180" s="227" t="s">
        <v>405</v>
      </c>
      <c r="K180" s="227" t="s">
        <v>406</v>
      </c>
      <c r="L180" s="227" t="s">
        <v>125</v>
      </c>
      <c r="M180" s="229" t="s">
        <v>584</v>
      </c>
      <c r="N180" s="230" t="s">
        <v>127</v>
      </c>
      <c r="O180" s="231" t="s">
        <v>407</v>
      </c>
      <c r="P180" s="230" t="s">
        <v>128</v>
      </c>
      <c r="Q180" s="103" t="s">
        <v>790</v>
      </c>
      <c r="R180" s="44"/>
      <c r="S180" s="225" t="s">
        <v>100</v>
      </c>
      <c r="T180" s="225" t="s">
        <v>100</v>
      </c>
      <c r="U180" s="225" t="s">
        <v>100</v>
      </c>
      <c r="V180" s="225" t="s">
        <v>100</v>
      </c>
      <c r="W180" s="225" t="s">
        <v>100</v>
      </c>
      <c r="X180" s="225" t="s">
        <v>100</v>
      </c>
      <c r="Y180" s="225" t="s">
        <v>100</v>
      </c>
      <c r="Z180" s="225" t="s">
        <v>100</v>
      </c>
      <c r="AA180" s="174" t="s">
        <v>103</v>
      </c>
      <c r="AB180" s="225" t="s">
        <v>100</v>
      </c>
      <c r="AC180" s="225" t="s">
        <v>100</v>
      </c>
      <c r="AD180" s="225" t="s">
        <v>121</v>
      </c>
      <c r="AE180" s="225" t="s">
        <v>121</v>
      </c>
      <c r="AF180" s="225" t="s">
        <v>121</v>
      </c>
      <c r="AG180" s="225" t="s">
        <v>121</v>
      </c>
      <c r="AH180" s="225" t="s">
        <v>121</v>
      </c>
      <c r="AI180" s="225" t="s">
        <v>121</v>
      </c>
      <c r="AJ180" s="225" t="s">
        <v>121</v>
      </c>
      <c r="AK180" s="225" t="s">
        <v>121</v>
      </c>
      <c r="AL180" s="225" t="s">
        <v>121</v>
      </c>
      <c r="AM180" s="225" t="s">
        <v>121</v>
      </c>
      <c r="AN180" s="225" t="s">
        <v>121</v>
      </c>
      <c r="AO180" s="225" t="s">
        <v>121</v>
      </c>
      <c r="AP180" s="225" t="s">
        <v>121</v>
      </c>
      <c r="AQ180" s="225" t="s">
        <v>121</v>
      </c>
      <c r="AR180" s="225" t="s">
        <v>121</v>
      </c>
      <c r="AS180" s="225" t="s">
        <v>121</v>
      </c>
      <c r="AT180" s="225" t="s">
        <v>121</v>
      </c>
      <c r="AU180" s="225" t="s">
        <v>121</v>
      </c>
      <c r="AV180" s="225" t="s">
        <v>121</v>
      </c>
      <c r="AW180" s="225" t="s">
        <v>121</v>
      </c>
      <c r="AX180" s="225" t="s">
        <v>121</v>
      </c>
      <c r="AY180" s="225" t="s">
        <v>121</v>
      </c>
      <c r="AZ180" s="225" t="s">
        <v>121</v>
      </c>
      <c r="BA180" s="225" t="s">
        <v>121</v>
      </c>
      <c r="BB180" s="225" t="s">
        <v>121</v>
      </c>
      <c r="BC180" s="226" t="s">
        <v>100</v>
      </c>
      <c r="BD180" s="226" t="s">
        <v>100</v>
      </c>
      <c r="BE180" s="225" t="s">
        <v>121</v>
      </c>
      <c r="BF180" s="225" t="s">
        <v>121</v>
      </c>
      <c r="BG180" s="225" t="s">
        <v>121</v>
      </c>
      <c r="BH180" s="225" t="s">
        <v>121</v>
      </c>
      <c r="BI180" s="225" t="s">
        <v>121</v>
      </c>
      <c r="BJ180" s="225" t="s">
        <v>121</v>
      </c>
      <c r="BK180" s="44"/>
      <c r="BL180" s="44"/>
      <c r="BM180" s="44"/>
      <c r="BN180" s="44"/>
      <c r="BO180" s="44"/>
      <c r="BP180" s="245">
        <v>2</v>
      </c>
      <c r="BQ180" s="203" t="s">
        <v>900</v>
      </c>
      <c r="BR180" s="245">
        <v>0</v>
      </c>
      <c r="BS180" s="103"/>
      <c r="BT180" s="312">
        <v>0</v>
      </c>
      <c r="BU180" s="312">
        <v>0</v>
      </c>
      <c r="BV180" s="312">
        <v>0</v>
      </c>
      <c r="BW180" s="44">
        <v>0</v>
      </c>
      <c r="BX180" s="45" t="s">
        <v>101</v>
      </c>
      <c r="BY180" s="44"/>
      <c r="BZ180" s="103"/>
      <c r="CA180" s="55" t="s">
        <v>1352</v>
      </c>
      <c r="CB180" s="376" t="s">
        <v>1382</v>
      </c>
      <c r="CC180" s="376" t="s">
        <v>1386</v>
      </c>
      <c r="CD180" s="378" t="s">
        <v>1384</v>
      </c>
      <c r="CE180" s="376" t="s">
        <v>1387</v>
      </c>
      <c r="CF180" s="226" t="s">
        <v>101</v>
      </c>
      <c r="CG180" s="226" t="s">
        <v>101</v>
      </c>
      <c r="CH180" s="44"/>
      <c r="CI180" s="412" t="s">
        <v>1654</v>
      </c>
      <c r="CJ180" s="103"/>
      <c r="CK180" s="395" t="s">
        <v>101</v>
      </c>
      <c r="CL180" s="44"/>
      <c r="CM180" s="103"/>
      <c r="CN180" s="103"/>
      <c r="CO180" s="7"/>
      <c r="CP180" s="7"/>
    </row>
    <row r="181" spans="1:94" ht="102.75" hidden="1" customHeight="1" x14ac:dyDescent="0.3">
      <c r="A181" s="44" t="s">
        <v>1130</v>
      </c>
      <c r="B181" s="243" t="s">
        <v>100</v>
      </c>
      <c r="C181" s="44" t="s">
        <v>1121</v>
      </c>
      <c r="D181" s="44"/>
      <c r="E181" s="44" t="s">
        <v>1699</v>
      </c>
      <c r="F181" s="44" t="s">
        <v>741</v>
      </c>
      <c r="G181" s="227" t="s">
        <v>408</v>
      </c>
      <c r="H181" s="228" t="s">
        <v>187</v>
      </c>
      <c r="I181" s="227" t="s">
        <v>409</v>
      </c>
      <c r="J181" s="227" t="s">
        <v>104</v>
      </c>
      <c r="K181" s="227" t="s">
        <v>412</v>
      </c>
      <c r="L181" s="227" t="s">
        <v>131</v>
      </c>
      <c r="M181" s="229" t="s">
        <v>584</v>
      </c>
      <c r="N181" s="230" t="s">
        <v>410</v>
      </c>
      <c r="O181" s="231" t="s">
        <v>411</v>
      </c>
      <c r="P181" s="230" t="s">
        <v>149</v>
      </c>
      <c r="Q181" s="103"/>
      <c r="R181" s="44"/>
      <c r="S181" s="225" t="s">
        <v>121</v>
      </c>
      <c r="T181" s="225" t="s">
        <v>121</v>
      </c>
      <c r="U181" s="225" t="s">
        <v>121</v>
      </c>
      <c r="V181" s="225" t="s">
        <v>121</v>
      </c>
      <c r="W181" s="225" t="s">
        <v>121</v>
      </c>
      <c r="X181" s="225" t="s">
        <v>121</v>
      </c>
      <c r="Y181" s="225">
        <v>0</v>
      </c>
      <c r="Z181" s="225">
        <v>0</v>
      </c>
      <c r="AA181" s="225">
        <v>0</v>
      </c>
      <c r="AB181" s="225">
        <v>0</v>
      </c>
      <c r="AC181" s="225">
        <v>0</v>
      </c>
      <c r="AD181" s="225">
        <v>0</v>
      </c>
      <c r="AE181" s="225">
        <v>0</v>
      </c>
      <c r="AF181" s="225">
        <v>0</v>
      </c>
      <c r="AG181" s="225">
        <v>0</v>
      </c>
      <c r="AH181" s="225">
        <v>0</v>
      </c>
      <c r="AI181" s="225">
        <v>0</v>
      </c>
      <c r="AJ181" s="225">
        <v>0</v>
      </c>
      <c r="AK181" s="225">
        <v>0</v>
      </c>
      <c r="AL181" s="225">
        <v>0</v>
      </c>
      <c r="AM181" s="225">
        <v>0</v>
      </c>
      <c r="AN181" s="225">
        <v>0</v>
      </c>
      <c r="AO181" s="225">
        <v>0</v>
      </c>
      <c r="AP181" s="225">
        <v>0</v>
      </c>
      <c r="AQ181" s="225">
        <v>0</v>
      </c>
      <c r="AR181" s="225">
        <v>0</v>
      </c>
      <c r="AS181" s="225">
        <v>0</v>
      </c>
      <c r="AT181" s="225">
        <v>0</v>
      </c>
      <c r="AU181" s="225">
        <v>0</v>
      </c>
      <c r="AV181" s="225">
        <v>0</v>
      </c>
      <c r="AW181" s="225">
        <v>0</v>
      </c>
      <c r="AX181" s="225">
        <v>0</v>
      </c>
      <c r="AY181" s="225">
        <v>0</v>
      </c>
      <c r="AZ181" s="225" t="s">
        <v>121</v>
      </c>
      <c r="BA181" s="225" t="s">
        <v>121</v>
      </c>
      <c r="BB181" s="225" t="s">
        <v>121</v>
      </c>
      <c r="BC181" s="226" t="s">
        <v>100</v>
      </c>
      <c r="BD181" s="43" t="s">
        <v>101</v>
      </c>
      <c r="BE181" s="43" t="s">
        <v>101</v>
      </c>
      <c r="BF181" s="43" t="s">
        <v>101</v>
      </c>
      <c r="BG181" s="43" t="s">
        <v>101</v>
      </c>
      <c r="BH181" s="43" t="s">
        <v>101</v>
      </c>
      <c r="BI181" s="43" t="s">
        <v>101</v>
      </c>
      <c r="BJ181" s="43" t="s">
        <v>101</v>
      </c>
      <c r="BK181" s="44"/>
      <c r="BL181" s="44"/>
      <c r="BM181" s="44"/>
      <c r="BN181" s="44"/>
      <c r="BO181" s="44"/>
      <c r="BP181" s="242">
        <v>0</v>
      </c>
      <c r="BQ181" s="244" t="s">
        <v>833</v>
      </c>
      <c r="BR181" s="245" t="s">
        <v>746</v>
      </c>
      <c r="BS181" s="103" t="s">
        <v>633</v>
      </c>
      <c r="BT181" s="312">
        <v>0</v>
      </c>
      <c r="BU181" s="312">
        <v>0</v>
      </c>
      <c r="BV181" s="312">
        <v>0</v>
      </c>
      <c r="BW181" s="44">
        <v>0</v>
      </c>
      <c r="BX181" s="45" t="s">
        <v>101</v>
      </c>
      <c r="BY181" s="44"/>
      <c r="BZ181" s="103"/>
      <c r="CA181" s="103"/>
      <c r="CB181" s="103"/>
      <c r="CC181" s="103"/>
      <c r="CD181" s="103"/>
      <c r="CE181" s="103"/>
      <c r="CF181" s="226" t="s">
        <v>101</v>
      </c>
      <c r="CG181" s="226" t="s">
        <v>101</v>
      </c>
      <c r="CH181" s="44"/>
      <c r="CI181" s="56" t="s">
        <v>1470</v>
      </c>
      <c r="CJ181" s="376" t="s">
        <v>1439</v>
      </c>
      <c r="CK181" s="393" t="s">
        <v>1454</v>
      </c>
      <c r="CL181" s="44"/>
      <c r="CM181" s="103"/>
      <c r="CN181" s="103" t="s">
        <v>1603</v>
      </c>
      <c r="CO181" s="7"/>
      <c r="CP181" s="7"/>
    </row>
    <row r="182" spans="1:94" ht="49.95" hidden="1" customHeight="1" x14ac:dyDescent="0.3">
      <c r="A182" s="44" t="s">
        <v>130</v>
      </c>
      <c r="B182" s="51" t="s">
        <v>889</v>
      </c>
      <c r="C182" s="44" t="s">
        <v>834</v>
      </c>
      <c r="D182" s="49" t="s">
        <v>100</v>
      </c>
      <c r="E182" s="44" t="s">
        <v>100</v>
      </c>
      <c r="F182" s="44" t="s">
        <v>606</v>
      </c>
      <c r="G182" s="227" t="s">
        <v>63</v>
      </c>
      <c r="H182" s="228" t="s">
        <v>187</v>
      </c>
      <c r="I182" s="246" t="s">
        <v>1111</v>
      </c>
      <c r="J182" s="227" t="s">
        <v>104</v>
      </c>
      <c r="K182" s="227" t="s">
        <v>412</v>
      </c>
      <c r="L182" s="227" t="s">
        <v>131</v>
      </c>
      <c r="M182" s="229" t="s">
        <v>584</v>
      </c>
      <c r="N182" s="230" t="s">
        <v>198</v>
      </c>
      <c r="O182" s="231" t="s">
        <v>414</v>
      </c>
      <c r="P182" s="230" t="s">
        <v>132</v>
      </c>
      <c r="Q182" s="56" t="s">
        <v>1069</v>
      </c>
      <c r="R182" s="44"/>
      <c r="S182" s="225" t="s">
        <v>100</v>
      </c>
      <c r="T182" s="225" t="s">
        <v>100</v>
      </c>
      <c r="U182" s="225" t="s">
        <v>100</v>
      </c>
      <c r="V182" s="225" t="s">
        <v>100</v>
      </c>
      <c r="W182" s="225" t="s">
        <v>100</v>
      </c>
      <c r="X182" s="225" t="s">
        <v>100</v>
      </c>
      <c r="Y182" s="225" t="s">
        <v>100</v>
      </c>
      <c r="Z182" s="225" t="s">
        <v>100</v>
      </c>
      <c r="AA182" s="225" t="s">
        <v>100</v>
      </c>
      <c r="AB182" s="225" t="s">
        <v>100</v>
      </c>
      <c r="AC182" s="225" t="s">
        <v>100</v>
      </c>
      <c r="AD182" s="225" t="s">
        <v>100</v>
      </c>
      <c r="AE182" s="225" t="s">
        <v>100</v>
      </c>
      <c r="AF182" s="225" t="s">
        <v>100</v>
      </c>
      <c r="AG182" s="225" t="s">
        <v>100</v>
      </c>
      <c r="AH182" s="225" t="s">
        <v>100</v>
      </c>
      <c r="AI182" s="225" t="s">
        <v>100</v>
      </c>
      <c r="AJ182" s="225" t="s">
        <v>100</v>
      </c>
      <c r="AK182" s="225" t="s">
        <v>100</v>
      </c>
      <c r="AL182" s="225" t="s">
        <v>100</v>
      </c>
      <c r="AM182" s="225" t="s">
        <v>100</v>
      </c>
      <c r="AN182" s="225" t="s">
        <v>100</v>
      </c>
      <c r="AO182" s="225" t="s">
        <v>100</v>
      </c>
      <c r="AP182" s="225" t="s">
        <v>100</v>
      </c>
      <c r="AQ182" s="225" t="s">
        <v>100</v>
      </c>
      <c r="AR182" s="225" t="s">
        <v>100</v>
      </c>
      <c r="AS182" s="225" t="s">
        <v>100</v>
      </c>
      <c r="AT182" s="225" t="s">
        <v>100</v>
      </c>
      <c r="AU182" s="225" t="s">
        <v>100</v>
      </c>
      <c r="AV182" s="225" t="s">
        <v>100</v>
      </c>
      <c r="AW182" s="225" t="s">
        <v>100</v>
      </c>
      <c r="AX182" s="225" t="s">
        <v>100</v>
      </c>
      <c r="AY182" s="225" t="s">
        <v>100</v>
      </c>
      <c r="AZ182" s="225" t="s">
        <v>100</v>
      </c>
      <c r="BA182" s="225" t="s">
        <v>100</v>
      </c>
      <c r="BB182" s="225" t="s">
        <v>100</v>
      </c>
      <c r="BC182" s="44"/>
      <c r="BD182" s="44"/>
      <c r="BE182" s="44"/>
      <c r="BF182" s="44"/>
      <c r="BG182" s="44"/>
      <c r="BH182" s="44"/>
      <c r="BI182" s="44"/>
      <c r="BJ182" s="245"/>
      <c r="BK182" s="44"/>
      <c r="BL182" s="44"/>
      <c r="BM182" s="44"/>
      <c r="BN182" s="44"/>
      <c r="BO182" s="44"/>
      <c r="BP182" s="245">
        <v>2</v>
      </c>
      <c r="BQ182" s="203" t="s">
        <v>904</v>
      </c>
      <c r="BR182" s="245"/>
      <c r="BS182" s="103"/>
      <c r="BT182" s="44"/>
      <c r="BU182" s="44"/>
      <c r="BV182" s="44"/>
      <c r="BW182" s="44"/>
      <c r="BX182" s="44"/>
      <c r="BY182" s="44"/>
      <c r="BZ182" s="103"/>
      <c r="CA182" s="103"/>
      <c r="CB182" s="103"/>
      <c r="CC182" s="103"/>
      <c r="CD182" s="103"/>
      <c r="CE182" s="103"/>
      <c r="CF182" s="226"/>
      <c r="CG182" s="44"/>
      <c r="CH182" s="44"/>
      <c r="CI182" s="376" t="s">
        <v>1465</v>
      </c>
      <c r="CJ182" s="56" t="s">
        <v>1440</v>
      </c>
      <c r="CK182" s="395" t="s">
        <v>101</v>
      </c>
      <c r="CL182" s="44"/>
      <c r="CM182" s="103"/>
      <c r="CN182" s="391" t="s">
        <v>1469</v>
      </c>
      <c r="CO182" s="7"/>
      <c r="CP182" s="7"/>
    </row>
    <row r="183" spans="1:94" ht="49.95" hidden="1" customHeight="1" x14ac:dyDescent="0.3">
      <c r="A183" s="44" t="s">
        <v>130</v>
      </c>
      <c r="B183" s="51" t="s">
        <v>889</v>
      </c>
      <c r="C183" s="44" t="s">
        <v>834</v>
      </c>
      <c r="D183" s="49" t="s">
        <v>100</v>
      </c>
      <c r="E183" s="44" t="s">
        <v>100</v>
      </c>
      <c r="F183" s="44" t="s">
        <v>606</v>
      </c>
      <c r="G183" s="227" t="s">
        <v>63</v>
      </c>
      <c r="H183" s="228" t="s">
        <v>187</v>
      </c>
      <c r="I183" s="246" t="s">
        <v>1112</v>
      </c>
      <c r="J183" s="227" t="s">
        <v>104</v>
      </c>
      <c r="K183" s="227" t="s">
        <v>412</v>
      </c>
      <c r="L183" s="227" t="s">
        <v>131</v>
      </c>
      <c r="M183" s="229" t="s">
        <v>584</v>
      </c>
      <c r="N183" s="230" t="s">
        <v>416</v>
      </c>
      <c r="O183" s="231" t="s">
        <v>417</v>
      </c>
      <c r="P183" s="230" t="s">
        <v>132</v>
      </c>
      <c r="Q183" s="233" t="s">
        <v>1071</v>
      </c>
      <c r="R183" s="44"/>
      <c r="S183" s="225" t="s">
        <v>100</v>
      </c>
      <c r="T183" s="225" t="s">
        <v>100</v>
      </c>
      <c r="U183" s="225" t="s">
        <v>100</v>
      </c>
      <c r="V183" s="225" t="s">
        <v>100</v>
      </c>
      <c r="W183" s="225" t="s">
        <v>100</v>
      </c>
      <c r="X183" s="225" t="s">
        <v>100</v>
      </c>
      <c r="Y183" s="225" t="s">
        <v>100</v>
      </c>
      <c r="Z183" s="225" t="s">
        <v>100</v>
      </c>
      <c r="AA183" s="225" t="s">
        <v>100</v>
      </c>
      <c r="AB183" s="225" t="s">
        <v>100</v>
      </c>
      <c r="AC183" s="225" t="s">
        <v>100</v>
      </c>
      <c r="AD183" s="225" t="s">
        <v>100</v>
      </c>
      <c r="AE183" s="225" t="s">
        <v>100</v>
      </c>
      <c r="AF183" s="225" t="s">
        <v>100</v>
      </c>
      <c r="AG183" s="225" t="s">
        <v>100</v>
      </c>
      <c r="AH183" s="225" t="s">
        <v>100</v>
      </c>
      <c r="AI183" s="225" t="s">
        <v>100</v>
      </c>
      <c r="AJ183" s="225" t="s">
        <v>100</v>
      </c>
      <c r="AK183" s="225" t="s">
        <v>100</v>
      </c>
      <c r="AL183" s="225" t="s">
        <v>100</v>
      </c>
      <c r="AM183" s="225" t="s">
        <v>100</v>
      </c>
      <c r="AN183" s="225" t="s">
        <v>100</v>
      </c>
      <c r="AO183" s="225" t="s">
        <v>100</v>
      </c>
      <c r="AP183" s="225" t="s">
        <v>100</v>
      </c>
      <c r="AQ183" s="225" t="s">
        <v>100</v>
      </c>
      <c r="AR183" s="225" t="s">
        <v>100</v>
      </c>
      <c r="AS183" s="225" t="s">
        <v>100</v>
      </c>
      <c r="AT183" s="225" t="s">
        <v>100</v>
      </c>
      <c r="AU183" s="225" t="s">
        <v>100</v>
      </c>
      <c r="AV183" s="225" t="s">
        <v>100</v>
      </c>
      <c r="AW183" s="225" t="s">
        <v>100</v>
      </c>
      <c r="AX183" s="225" t="s">
        <v>100</v>
      </c>
      <c r="AY183" s="225" t="s">
        <v>100</v>
      </c>
      <c r="AZ183" s="225" t="s">
        <v>100</v>
      </c>
      <c r="BA183" s="225" t="s">
        <v>100</v>
      </c>
      <c r="BB183" s="225" t="s">
        <v>100</v>
      </c>
      <c r="BC183" s="44"/>
      <c r="BD183" s="44"/>
      <c r="BE183" s="44"/>
      <c r="BF183" s="44"/>
      <c r="BG183" s="44"/>
      <c r="BH183" s="44"/>
      <c r="BI183" s="44"/>
      <c r="BJ183" s="245"/>
      <c r="BK183" s="44"/>
      <c r="BL183" s="44"/>
      <c r="BM183" s="44"/>
      <c r="BN183" s="44"/>
      <c r="BO183" s="44"/>
      <c r="BP183" s="245">
        <v>2</v>
      </c>
      <c r="BQ183" s="203" t="s">
        <v>905</v>
      </c>
      <c r="BR183" s="245"/>
      <c r="BS183" s="103"/>
      <c r="BT183" s="44"/>
      <c r="BU183" s="44"/>
      <c r="BV183" s="44"/>
      <c r="BW183" s="44"/>
      <c r="BX183" s="44"/>
      <c r="BY183" s="44"/>
      <c r="BZ183" s="103"/>
      <c r="CA183" s="103"/>
      <c r="CB183" s="103"/>
      <c r="CC183" s="103"/>
      <c r="CD183" s="103"/>
      <c r="CE183" s="103"/>
      <c r="CF183" s="226"/>
      <c r="CG183" s="44"/>
      <c r="CH183" s="44"/>
      <c r="CI183" s="391" t="s">
        <v>1465</v>
      </c>
      <c r="CJ183" s="376" t="s">
        <v>1441</v>
      </c>
      <c r="CK183" s="395" t="s">
        <v>101</v>
      </c>
      <c r="CL183" s="44"/>
      <c r="CM183" s="103"/>
      <c r="CN183" s="391" t="s">
        <v>1468</v>
      </c>
      <c r="CO183" s="7"/>
      <c r="CP183" s="7"/>
    </row>
    <row r="184" spans="1:94" ht="43.95" hidden="1" customHeight="1" x14ac:dyDescent="0.3">
      <c r="A184" s="250" t="s">
        <v>130</v>
      </c>
      <c r="B184" s="295" t="s">
        <v>101</v>
      </c>
      <c r="C184" s="44"/>
      <c r="D184" s="49" t="s">
        <v>100</v>
      </c>
      <c r="E184" s="44" t="s">
        <v>100</v>
      </c>
      <c r="F184" s="44" t="s">
        <v>606</v>
      </c>
      <c r="G184" s="227" t="s">
        <v>618</v>
      </c>
      <c r="H184" s="228" t="s">
        <v>187</v>
      </c>
      <c r="I184" s="227" t="s">
        <v>418</v>
      </c>
      <c r="J184" s="227" t="s">
        <v>198</v>
      </c>
      <c r="K184" s="227" t="s">
        <v>414</v>
      </c>
      <c r="L184" s="227" t="s">
        <v>132</v>
      </c>
      <c r="M184" s="229" t="s">
        <v>584</v>
      </c>
      <c r="N184" s="230" t="s">
        <v>104</v>
      </c>
      <c r="O184" s="231" t="s">
        <v>412</v>
      </c>
      <c r="P184" s="230" t="s">
        <v>131</v>
      </c>
      <c r="Q184" s="56" t="s">
        <v>1095</v>
      </c>
      <c r="R184" s="44"/>
      <c r="S184" s="225" t="s">
        <v>100</v>
      </c>
      <c r="T184" s="225" t="s">
        <v>100</v>
      </c>
      <c r="U184" s="225" t="s">
        <v>100</v>
      </c>
      <c r="V184" s="225" t="s">
        <v>100</v>
      </c>
      <c r="W184" s="225" t="s">
        <v>100</v>
      </c>
      <c r="X184" s="225" t="s">
        <v>100</v>
      </c>
      <c r="Y184" s="225" t="s">
        <v>100</v>
      </c>
      <c r="Z184" s="225" t="s">
        <v>100</v>
      </c>
      <c r="AA184" s="225" t="s">
        <v>100</v>
      </c>
      <c r="AB184" s="225" t="s">
        <v>100</v>
      </c>
      <c r="AC184" s="225" t="s">
        <v>100</v>
      </c>
      <c r="AD184" s="225" t="s">
        <v>100</v>
      </c>
      <c r="AE184" s="225" t="s">
        <v>100</v>
      </c>
      <c r="AF184" s="225" t="s">
        <v>100</v>
      </c>
      <c r="AG184" s="225" t="s">
        <v>100</v>
      </c>
      <c r="AH184" s="225" t="s">
        <v>100</v>
      </c>
      <c r="AI184" s="225" t="s">
        <v>100</v>
      </c>
      <c r="AJ184" s="225" t="s">
        <v>100</v>
      </c>
      <c r="AK184" s="225" t="s">
        <v>100</v>
      </c>
      <c r="AL184" s="225" t="s">
        <v>100</v>
      </c>
      <c r="AM184" s="225" t="s">
        <v>100</v>
      </c>
      <c r="AN184" s="225" t="s">
        <v>100</v>
      </c>
      <c r="AO184" s="225" t="s">
        <v>100</v>
      </c>
      <c r="AP184" s="225" t="s">
        <v>100</v>
      </c>
      <c r="AQ184" s="225" t="s">
        <v>100</v>
      </c>
      <c r="AR184" s="225" t="s">
        <v>100</v>
      </c>
      <c r="AS184" s="225" t="s">
        <v>100</v>
      </c>
      <c r="AT184" s="225" t="s">
        <v>100</v>
      </c>
      <c r="AU184" s="225" t="s">
        <v>100</v>
      </c>
      <c r="AV184" s="225" t="s">
        <v>100</v>
      </c>
      <c r="AW184" s="225" t="s">
        <v>100</v>
      </c>
      <c r="AX184" s="225" t="s">
        <v>100</v>
      </c>
      <c r="AY184" s="225" t="s">
        <v>100</v>
      </c>
      <c r="AZ184" s="225" t="s">
        <v>100</v>
      </c>
      <c r="BA184" s="225" t="s">
        <v>100</v>
      </c>
      <c r="BB184" s="225" t="s">
        <v>100</v>
      </c>
      <c r="BC184" s="44"/>
      <c r="BD184" s="44"/>
      <c r="BE184" s="44"/>
      <c r="BF184" s="44"/>
      <c r="BG184" s="44"/>
      <c r="BH184" s="44"/>
      <c r="BI184" s="44"/>
      <c r="BJ184" s="245"/>
      <c r="BK184" s="44"/>
      <c r="BL184" s="44"/>
      <c r="BM184" s="44"/>
      <c r="BN184" s="44"/>
      <c r="BO184" s="44"/>
      <c r="BP184" s="245">
        <v>2</v>
      </c>
      <c r="BQ184" s="268" t="s">
        <v>1011</v>
      </c>
      <c r="BR184" s="245" t="s">
        <v>100</v>
      </c>
      <c r="BS184" s="103"/>
      <c r="BT184" s="44"/>
      <c r="BU184" s="44"/>
      <c r="BV184" s="44"/>
      <c r="BW184" s="44"/>
      <c r="BX184" s="44"/>
      <c r="BY184" s="44"/>
      <c r="BZ184" s="103"/>
      <c r="CA184" s="103"/>
      <c r="CB184" s="103"/>
      <c r="CC184" s="103"/>
      <c r="CD184" s="103"/>
      <c r="CE184" s="103"/>
      <c r="CF184" s="44"/>
      <c r="CG184" s="44"/>
      <c r="CH184" s="44"/>
      <c r="CI184" s="376"/>
      <c r="CJ184" s="103"/>
      <c r="CK184" s="391"/>
      <c r="CL184" s="44"/>
      <c r="CM184" s="103"/>
      <c r="CN184" s="103"/>
      <c r="CO184" s="7"/>
      <c r="CP184" s="7"/>
    </row>
    <row r="185" spans="1:94" ht="70.95" hidden="1" customHeight="1" x14ac:dyDescent="0.3">
      <c r="A185" s="250" t="s">
        <v>130</v>
      </c>
      <c r="B185" s="295" t="s">
        <v>101</v>
      </c>
      <c r="C185" s="44"/>
      <c r="D185" s="49" t="s">
        <v>100</v>
      </c>
      <c r="E185" s="44" t="s">
        <v>100</v>
      </c>
      <c r="F185" s="44" t="s">
        <v>606</v>
      </c>
      <c r="G185" s="227" t="s">
        <v>619</v>
      </c>
      <c r="H185" s="228" t="s">
        <v>187</v>
      </c>
      <c r="I185" s="246" t="s">
        <v>1099</v>
      </c>
      <c r="J185" s="227" t="s">
        <v>198</v>
      </c>
      <c r="K185" s="227" t="s">
        <v>414</v>
      </c>
      <c r="L185" s="227" t="s">
        <v>132</v>
      </c>
      <c r="M185" s="229" t="s">
        <v>584</v>
      </c>
      <c r="N185" s="230" t="s">
        <v>104</v>
      </c>
      <c r="O185" s="231" t="s">
        <v>412</v>
      </c>
      <c r="P185" s="230" t="s">
        <v>131</v>
      </c>
      <c r="Q185" s="56" t="s">
        <v>1100</v>
      </c>
      <c r="R185" s="44"/>
      <c r="S185" s="225" t="s">
        <v>100</v>
      </c>
      <c r="T185" s="225" t="s">
        <v>100</v>
      </c>
      <c r="U185" s="225" t="s">
        <v>100</v>
      </c>
      <c r="V185" s="225" t="s">
        <v>100</v>
      </c>
      <c r="W185" s="225" t="s">
        <v>100</v>
      </c>
      <c r="X185" s="225" t="s">
        <v>100</v>
      </c>
      <c r="Y185" s="225" t="s">
        <v>100</v>
      </c>
      <c r="Z185" s="225" t="s">
        <v>100</v>
      </c>
      <c r="AA185" s="174" t="s">
        <v>103</v>
      </c>
      <c r="AB185" s="225" t="s">
        <v>100</v>
      </c>
      <c r="AC185" s="225" t="s">
        <v>100</v>
      </c>
      <c r="AD185" s="225" t="s">
        <v>100</v>
      </c>
      <c r="AE185" s="225" t="s">
        <v>100</v>
      </c>
      <c r="AF185" s="225" t="s">
        <v>100</v>
      </c>
      <c r="AG185" s="225" t="s">
        <v>100</v>
      </c>
      <c r="AH185" s="225" t="s">
        <v>100</v>
      </c>
      <c r="AI185" s="225" t="s">
        <v>100</v>
      </c>
      <c r="AJ185" s="225" t="s">
        <v>100</v>
      </c>
      <c r="AK185" s="225" t="s">
        <v>100</v>
      </c>
      <c r="AL185" s="225" t="s">
        <v>100</v>
      </c>
      <c r="AM185" s="225" t="s">
        <v>100</v>
      </c>
      <c r="AN185" s="225" t="s">
        <v>100</v>
      </c>
      <c r="AO185" s="225" t="s">
        <v>100</v>
      </c>
      <c r="AP185" s="225" t="s">
        <v>100</v>
      </c>
      <c r="AQ185" s="225" t="s">
        <v>100</v>
      </c>
      <c r="AR185" s="225" t="s">
        <v>100</v>
      </c>
      <c r="AS185" s="225" t="s">
        <v>100</v>
      </c>
      <c r="AT185" s="225" t="s">
        <v>100</v>
      </c>
      <c r="AU185" s="225" t="s">
        <v>100</v>
      </c>
      <c r="AV185" s="225" t="s">
        <v>100</v>
      </c>
      <c r="AW185" s="225" t="s">
        <v>100</v>
      </c>
      <c r="AX185" s="225" t="s">
        <v>100</v>
      </c>
      <c r="AY185" s="225" t="s">
        <v>100</v>
      </c>
      <c r="AZ185" s="225" t="s">
        <v>100</v>
      </c>
      <c r="BA185" s="225" t="s">
        <v>100</v>
      </c>
      <c r="BB185" s="225" t="s">
        <v>100</v>
      </c>
      <c r="BC185" s="44"/>
      <c r="BD185" s="44"/>
      <c r="BE185" s="44"/>
      <c r="BF185" s="44"/>
      <c r="BG185" s="44"/>
      <c r="BH185" s="44"/>
      <c r="BI185" s="44"/>
      <c r="BJ185" s="245"/>
      <c r="BK185" s="44"/>
      <c r="BL185" s="44"/>
      <c r="BM185" s="44"/>
      <c r="BN185" s="44"/>
      <c r="BO185" s="44"/>
      <c r="BP185" s="245">
        <v>2</v>
      </c>
      <c r="BQ185" s="268" t="s">
        <v>1011</v>
      </c>
      <c r="BR185" s="245" t="s">
        <v>100</v>
      </c>
      <c r="BS185" s="103"/>
      <c r="BT185" s="44"/>
      <c r="BU185" s="44"/>
      <c r="BV185" s="44"/>
      <c r="BW185" s="44"/>
      <c r="BX185" s="44"/>
      <c r="BY185" s="44"/>
      <c r="BZ185" s="103"/>
      <c r="CA185" s="103"/>
      <c r="CB185" s="103"/>
      <c r="CC185" s="103"/>
      <c r="CD185" s="103"/>
      <c r="CE185" s="103"/>
      <c r="CF185" s="44"/>
      <c r="CG185" s="44"/>
      <c r="CH185" s="44"/>
      <c r="CI185" s="376"/>
      <c r="CJ185" s="103"/>
      <c r="CK185" s="391"/>
      <c r="CL185" s="44"/>
      <c r="CM185" s="103"/>
      <c r="CN185" s="103"/>
      <c r="CO185" s="7"/>
      <c r="CP185" s="7"/>
    </row>
    <row r="186" spans="1:94" ht="391.5" hidden="1" customHeight="1" x14ac:dyDescent="0.3">
      <c r="A186" s="44" t="s">
        <v>130</v>
      </c>
      <c r="B186" s="241" t="s">
        <v>826</v>
      </c>
      <c r="C186" s="44" t="s">
        <v>907</v>
      </c>
      <c r="D186" s="44"/>
      <c r="E186" s="44" t="s">
        <v>100</v>
      </c>
      <c r="F186" s="44" t="s">
        <v>606</v>
      </c>
      <c r="G186" s="227" t="s">
        <v>63</v>
      </c>
      <c r="H186" s="228" t="s">
        <v>187</v>
      </c>
      <c r="I186" s="227" t="s">
        <v>419</v>
      </c>
      <c r="J186" s="227" t="s">
        <v>416</v>
      </c>
      <c r="K186" s="227" t="s">
        <v>417</v>
      </c>
      <c r="L186" s="227" t="s">
        <v>132</v>
      </c>
      <c r="M186" s="229" t="s">
        <v>584</v>
      </c>
      <c r="N186" s="230" t="s">
        <v>104</v>
      </c>
      <c r="O186" s="231" t="s">
        <v>412</v>
      </c>
      <c r="P186" s="230" t="s">
        <v>131</v>
      </c>
      <c r="Q186" s="103"/>
      <c r="R186" s="44"/>
      <c r="S186" s="264" t="s">
        <v>937</v>
      </c>
      <c r="T186" s="264" t="s">
        <v>937</v>
      </c>
      <c r="U186" s="264" t="s">
        <v>937</v>
      </c>
      <c r="V186" s="264" t="s">
        <v>937</v>
      </c>
      <c r="W186" s="264" t="s">
        <v>937</v>
      </c>
      <c r="X186" s="264" t="s">
        <v>937</v>
      </c>
      <c r="Y186" s="264" t="s">
        <v>937</v>
      </c>
      <c r="Z186" s="264" t="s">
        <v>937</v>
      </c>
      <c r="AA186" s="264" t="s">
        <v>937</v>
      </c>
      <c r="AB186" s="264" t="s">
        <v>937</v>
      </c>
      <c r="AC186" s="264" t="s">
        <v>937</v>
      </c>
      <c r="AD186" s="264" t="s">
        <v>937</v>
      </c>
      <c r="AE186" s="264" t="s">
        <v>937</v>
      </c>
      <c r="AF186" s="264" t="s">
        <v>937</v>
      </c>
      <c r="AG186" s="264" t="s">
        <v>937</v>
      </c>
      <c r="AH186" s="264" t="s">
        <v>937</v>
      </c>
      <c r="AI186" s="264" t="s">
        <v>937</v>
      </c>
      <c r="AJ186" s="264" t="s">
        <v>937</v>
      </c>
      <c r="AK186" s="264" t="s">
        <v>937</v>
      </c>
      <c r="AL186" s="264" t="s">
        <v>937</v>
      </c>
      <c r="AM186" s="264" t="s">
        <v>937</v>
      </c>
      <c r="AN186" s="264" t="s">
        <v>937</v>
      </c>
      <c r="AO186" s="264" t="s">
        <v>937</v>
      </c>
      <c r="AP186" s="264" t="s">
        <v>937</v>
      </c>
      <c r="AQ186" s="264" t="s">
        <v>937</v>
      </c>
      <c r="AR186" s="264" t="s">
        <v>937</v>
      </c>
      <c r="AS186" s="264" t="s">
        <v>937</v>
      </c>
      <c r="AT186" s="264" t="s">
        <v>937</v>
      </c>
      <c r="AU186" s="264" t="s">
        <v>937</v>
      </c>
      <c r="AV186" s="264" t="s">
        <v>937</v>
      </c>
      <c r="AW186" s="264" t="s">
        <v>937</v>
      </c>
      <c r="AX186" s="264" t="s">
        <v>937</v>
      </c>
      <c r="AY186" s="264" t="s">
        <v>937</v>
      </c>
      <c r="AZ186" s="264" t="s">
        <v>937</v>
      </c>
      <c r="BA186" s="264" t="s">
        <v>937</v>
      </c>
      <c r="BB186" s="264" t="s">
        <v>937</v>
      </c>
      <c r="BC186" s="44"/>
      <c r="BD186" s="44"/>
      <c r="BE186" s="44"/>
      <c r="BF186" s="44"/>
      <c r="BG186" s="44"/>
      <c r="BH186" s="44"/>
      <c r="BI186" s="44"/>
      <c r="BJ186" s="245"/>
      <c r="BK186" s="44"/>
      <c r="BL186" s="44"/>
      <c r="BM186" s="44"/>
      <c r="BN186" s="44"/>
      <c r="BO186" s="44"/>
      <c r="BP186" s="245" t="s">
        <v>742</v>
      </c>
      <c r="BQ186" s="203" t="s">
        <v>1012</v>
      </c>
      <c r="BR186" s="245"/>
      <c r="BS186" s="103"/>
      <c r="BT186" s="312">
        <v>0</v>
      </c>
      <c r="BU186" s="312">
        <v>66512035.118629843</v>
      </c>
      <c r="BV186" s="312">
        <v>16049346.235624721</v>
      </c>
      <c r="BW186" s="44">
        <v>0</v>
      </c>
      <c r="BX186" s="45" t="s">
        <v>100</v>
      </c>
      <c r="BY186" s="44"/>
      <c r="BZ186" s="103"/>
      <c r="CA186" s="42" t="s">
        <v>1422</v>
      </c>
      <c r="CB186" s="42" t="s">
        <v>1423</v>
      </c>
      <c r="CC186" s="400" t="s">
        <v>1501</v>
      </c>
      <c r="CD186" s="42" t="s">
        <v>1391</v>
      </c>
      <c r="CE186" s="103"/>
      <c r="CF186" s="226" t="s">
        <v>101</v>
      </c>
      <c r="CG186" s="226" t="s">
        <v>101</v>
      </c>
      <c r="CH186" s="44" t="s">
        <v>100</v>
      </c>
      <c r="CI186" s="56" t="s">
        <v>1655</v>
      </c>
      <c r="CJ186" s="103"/>
      <c r="CK186" s="384" t="str">
        <f>Table9[[#This Row],[Congested?]]</f>
        <v>close (due to quota)</v>
      </c>
      <c r="CL186" s="44"/>
      <c r="CM186" s="103"/>
      <c r="CN186" s="103"/>
      <c r="CO186" s="7"/>
      <c r="CP186" s="7"/>
    </row>
    <row r="187" spans="1:94" ht="31.2" hidden="1" customHeight="1" x14ac:dyDescent="0.3">
      <c r="A187" s="44" t="s">
        <v>784</v>
      </c>
      <c r="B187" s="295" t="s">
        <v>101</v>
      </c>
      <c r="C187" s="44"/>
      <c r="D187" s="44"/>
      <c r="E187" s="44" t="s">
        <v>1308</v>
      </c>
      <c r="F187" s="44" t="s">
        <v>741</v>
      </c>
      <c r="G187" s="227" t="s">
        <v>585</v>
      </c>
      <c r="H187" s="228" t="s">
        <v>187</v>
      </c>
      <c r="I187" s="227" t="s">
        <v>586</v>
      </c>
      <c r="J187" s="227" t="s">
        <v>114</v>
      </c>
      <c r="K187" s="227" t="s">
        <v>448</v>
      </c>
      <c r="L187" s="227" t="s">
        <v>149</v>
      </c>
      <c r="M187" s="229" t="s">
        <v>584</v>
      </c>
      <c r="N187" s="230" t="s">
        <v>181</v>
      </c>
      <c r="O187" s="231" t="s">
        <v>587</v>
      </c>
      <c r="P187" s="230" t="s">
        <v>182</v>
      </c>
      <c r="Q187" s="103"/>
      <c r="R187" s="44"/>
      <c r="S187" s="225" t="s">
        <v>100</v>
      </c>
      <c r="T187" s="225" t="s">
        <v>100</v>
      </c>
      <c r="U187" s="225" t="s">
        <v>100</v>
      </c>
      <c r="V187" s="225" t="s">
        <v>100</v>
      </c>
      <c r="W187" s="225" t="s">
        <v>100</v>
      </c>
      <c r="X187" s="225" t="s">
        <v>100</v>
      </c>
      <c r="Y187" s="225" t="s">
        <v>100</v>
      </c>
      <c r="Z187" s="225" t="s">
        <v>100</v>
      </c>
      <c r="AA187" s="225" t="s">
        <v>100</v>
      </c>
      <c r="AB187" s="225" t="s">
        <v>100</v>
      </c>
      <c r="AC187" s="225" t="s">
        <v>100</v>
      </c>
      <c r="AD187" s="225" t="s">
        <v>100</v>
      </c>
      <c r="AE187" s="225" t="s">
        <v>100</v>
      </c>
      <c r="AF187" s="225" t="s">
        <v>100</v>
      </c>
      <c r="AG187" s="225" t="s">
        <v>100</v>
      </c>
      <c r="AH187" s="225" t="s">
        <v>100</v>
      </c>
      <c r="AI187" s="225" t="s">
        <v>100</v>
      </c>
      <c r="AJ187" s="225" t="s">
        <v>100</v>
      </c>
      <c r="AK187" s="225" t="s">
        <v>100</v>
      </c>
      <c r="AL187" s="225" t="s">
        <v>100</v>
      </c>
      <c r="AM187" s="225" t="s">
        <v>100</v>
      </c>
      <c r="AN187" s="225" t="s">
        <v>100</v>
      </c>
      <c r="AO187" s="225" t="s">
        <v>100</v>
      </c>
      <c r="AP187" s="225" t="s">
        <v>100</v>
      </c>
      <c r="AQ187" s="225" t="s">
        <v>100</v>
      </c>
      <c r="AR187" s="225" t="s">
        <v>100</v>
      </c>
      <c r="AS187" s="225" t="s">
        <v>100</v>
      </c>
      <c r="AT187" s="225" t="s">
        <v>100</v>
      </c>
      <c r="AU187" s="225" t="s">
        <v>100</v>
      </c>
      <c r="AV187" s="225" t="s">
        <v>100</v>
      </c>
      <c r="AW187" s="225" t="s">
        <v>100</v>
      </c>
      <c r="AX187" s="225" t="s">
        <v>100</v>
      </c>
      <c r="AY187" s="225" t="s">
        <v>100</v>
      </c>
      <c r="AZ187" s="225" t="s">
        <v>100</v>
      </c>
      <c r="BA187" s="225" t="s">
        <v>100</v>
      </c>
      <c r="BB187" s="225" t="s">
        <v>100</v>
      </c>
      <c r="BC187" s="44"/>
      <c r="BD187" s="44"/>
      <c r="BE187" s="44"/>
      <c r="BF187" s="44"/>
      <c r="BG187" s="44"/>
      <c r="BH187" s="44"/>
      <c r="BI187" s="44"/>
      <c r="BJ187" s="245"/>
      <c r="BK187" s="44"/>
      <c r="BL187" s="44"/>
      <c r="BM187" s="44"/>
      <c r="BN187" s="44"/>
      <c r="BO187" s="44"/>
      <c r="BP187" s="245" t="s">
        <v>742</v>
      </c>
      <c r="BQ187" s="203" t="s">
        <v>906</v>
      </c>
      <c r="BR187" s="245"/>
      <c r="BS187" s="103"/>
      <c r="BT187" s="44"/>
      <c r="BU187" s="44"/>
      <c r="BV187" s="44"/>
      <c r="BW187" s="44"/>
      <c r="BX187" s="44"/>
      <c r="BY187" s="44"/>
      <c r="BZ187" s="103"/>
      <c r="CA187" s="103"/>
      <c r="CB187" s="103"/>
      <c r="CC187" s="103"/>
      <c r="CD187" s="103"/>
      <c r="CE187" s="103"/>
      <c r="CF187" s="44"/>
      <c r="CG187" s="44"/>
      <c r="CH187" s="44"/>
      <c r="CI187" s="376"/>
      <c r="CJ187" s="103"/>
      <c r="CK187" s="391" t="s">
        <v>101</v>
      </c>
      <c r="CL187" s="44"/>
      <c r="CM187" s="103"/>
      <c r="CN187" s="103"/>
      <c r="CO187" s="7"/>
      <c r="CP187" s="7"/>
    </row>
    <row r="188" spans="1:94" ht="49.95" hidden="1" customHeight="1" x14ac:dyDescent="0.3">
      <c r="A188" s="44" t="s">
        <v>130</v>
      </c>
      <c r="B188" s="51" t="s">
        <v>889</v>
      </c>
      <c r="C188" s="44" t="s">
        <v>834</v>
      </c>
      <c r="D188" s="49" t="s">
        <v>926</v>
      </c>
      <c r="E188" s="44" t="s">
        <v>100</v>
      </c>
      <c r="F188" s="44" t="s">
        <v>606</v>
      </c>
      <c r="G188" s="227" t="s">
        <v>133</v>
      </c>
      <c r="H188" s="228" t="s">
        <v>187</v>
      </c>
      <c r="I188" s="227" t="s">
        <v>134</v>
      </c>
      <c r="J188" s="227" t="s">
        <v>111</v>
      </c>
      <c r="K188" s="227" t="s">
        <v>402</v>
      </c>
      <c r="L188" s="227" t="s">
        <v>136</v>
      </c>
      <c r="M188" s="229" t="s">
        <v>584</v>
      </c>
      <c r="N188" s="230" t="s">
        <v>105</v>
      </c>
      <c r="O188" s="231" t="s">
        <v>403</v>
      </c>
      <c r="P188" s="230" t="s">
        <v>135</v>
      </c>
      <c r="Q188" s="56" t="s">
        <v>914</v>
      </c>
      <c r="R188" s="44"/>
      <c r="S188" s="225" t="s">
        <v>100</v>
      </c>
      <c r="T188" s="225" t="s">
        <v>100</v>
      </c>
      <c r="U188" s="225" t="s">
        <v>100</v>
      </c>
      <c r="V188" s="225" t="s">
        <v>100</v>
      </c>
      <c r="W188" s="225" t="s">
        <v>100</v>
      </c>
      <c r="X188" s="225" t="s">
        <v>100</v>
      </c>
      <c r="Y188" s="225" t="s">
        <v>100</v>
      </c>
      <c r="Z188" s="225" t="s">
        <v>100</v>
      </c>
      <c r="AA188" s="225" t="s">
        <v>100</v>
      </c>
      <c r="AB188" s="225" t="s">
        <v>100</v>
      </c>
      <c r="AC188" s="225" t="s">
        <v>100</v>
      </c>
      <c r="AD188" s="225" t="s">
        <v>100</v>
      </c>
      <c r="AE188" s="225" t="s">
        <v>100</v>
      </c>
      <c r="AF188" s="225" t="s">
        <v>100</v>
      </c>
      <c r="AG188" s="225" t="s">
        <v>100</v>
      </c>
      <c r="AH188" s="225" t="s">
        <v>100</v>
      </c>
      <c r="AI188" s="225" t="s">
        <v>100</v>
      </c>
      <c r="AJ188" s="225" t="s">
        <v>100</v>
      </c>
      <c r="AK188" s="225" t="s">
        <v>100</v>
      </c>
      <c r="AL188" s="225" t="s">
        <v>100</v>
      </c>
      <c r="AM188" s="225" t="s">
        <v>100</v>
      </c>
      <c r="AN188" s="225" t="s">
        <v>100</v>
      </c>
      <c r="AO188" s="225" t="s">
        <v>100</v>
      </c>
      <c r="AP188" s="225" t="s">
        <v>100</v>
      </c>
      <c r="AQ188" s="225" t="s">
        <v>100</v>
      </c>
      <c r="AR188" s="225" t="s">
        <v>100</v>
      </c>
      <c r="AS188" s="225" t="s">
        <v>100</v>
      </c>
      <c r="AT188" s="225" t="s">
        <v>100</v>
      </c>
      <c r="AU188" s="225" t="s">
        <v>100</v>
      </c>
      <c r="AV188" s="225" t="s">
        <v>100</v>
      </c>
      <c r="AW188" s="225" t="s">
        <v>100</v>
      </c>
      <c r="AX188" s="225" t="s">
        <v>100</v>
      </c>
      <c r="AY188" s="225" t="s">
        <v>100</v>
      </c>
      <c r="AZ188" s="225" t="s">
        <v>100</v>
      </c>
      <c r="BA188" s="225" t="s">
        <v>100</v>
      </c>
      <c r="BB188" s="225" t="s">
        <v>100</v>
      </c>
      <c r="BC188" s="44"/>
      <c r="BD188" s="44"/>
      <c r="BE188" s="44"/>
      <c r="BF188" s="44"/>
      <c r="BG188" s="44"/>
      <c r="BH188" s="44"/>
      <c r="BI188" s="44"/>
      <c r="BJ188" s="245"/>
      <c r="BK188" s="44"/>
      <c r="BL188" s="44"/>
      <c r="BM188" s="44"/>
      <c r="BN188" s="44"/>
      <c r="BO188" s="44"/>
      <c r="BP188" s="245" t="s">
        <v>742</v>
      </c>
      <c r="BQ188" s="203" t="s">
        <v>1061</v>
      </c>
      <c r="BR188" s="245">
        <v>0</v>
      </c>
      <c r="BS188" s="103"/>
      <c r="BT188" s="44"/>
      <c r="BU188" s="44"/>
      <c r="BV188" s="44"/>
      <c r="BW188" s="44"/>
      <c r="BX188" s="44"/>
      <c r="BY188" s="44"/>
      <c r="BZ188" s="103"/>
      <c r="CA188" s="103"/>
      <c r="CB188" s="103"/>
      <c r="CC188" s="103"/>
      <c r="CD188" s="103"/>
      <c r="CE188" s="103"/>
      <c r="CF188" s="44"/>
      <c r="CG188" s="44"/>
      <c r="CH188" s="44"/>
      <c r="CI188" s="376"/>
      <c r="CJ188" s="103"/>
      <c r="CK188" s="391"/>
      <c r="CL188" s="44"/>
      <c r="CM188" s="103"/>
      <c r="CN188" s="103"/>
      <c r="CO188" s="7"/>
      <c r="CP188" s="7"/>
    </row>
    <row r="189" spans="1:94" ht="49.95" hidden="1" customHeight="1" x14ac:dyDescent="0.3">
      <c r="A189" s="44" t="s">
        <v>130</v>
      </c>
      <c r="B189" s="51" t="s">
        <v>889</v>
      </c>
      <c r="C189" s="44" t="s">
        <v>834</v>
      </c>
      <c r="D189" s="44"/>
      <c r="E189" s="44" t="s">
        <v>100</v>
      </c>
      <c r="F189" s="44" t="s">
        <v>606</v>
      </c>
      <c r="G189" s="227" t="s">
        <v>133</v>
      </c>
      <c r="H189" s="228" t="s">
        <v>187</v>
      </c>
      <c r="I189" s="227" t="s">
        <v>420</v>
      </c>
      <c r="J189" s="227" t="s">
        <v>111</v>
      </c>
      <c r="K189" s="227" t="s">
        <v>402</v>
      </c>
      <c r="L189" s="227" t="s">
        <v>136</v>
      </c>
      <c r="M189" s="229" t="s">
        <v>584</v>
      </c>
      <c r="N189" s="230" t="s">
        <v>105</v>
      </c>
      <c r="O189" s="231" t="s">
        <v>403</v>
      </c>
      <c r="P189" s="230" t="s">
        <v>135</v>
      </c>
      <c r="Q189" s="56" t="s">
        <v>908</v>
      </c>
      <c r="R189" s="44"/>
      <c r="S189" s="225" t="s">
        <v>100</v>
      </c>
      <c r="T189" s="225" t="s">
        <v>100</v>
      </c>
      <c r="U189" s="225" t="s">
        <v>100</v>
      </c>
      <c r="V189" s="225" t="s">
        <v>100</v>
      </c>
      <c r="W189" s="225" t="s">
        <v>100</v>
      </c>
      <c r="X189" s="225" t="s">
        <v>100</v>
      </c>
      <c r="Y189" s="225" t="s">
        <v>100</v>
      </c>
      <c r="Z189" s="225" t="s">
        <v>100</v>
      </c>
      <c r="AA189" s="225" t="s">
        <v>100</v>
      </c>
      <c r="AB189" s="225" t="s">
        <v>100</v>
      </c>
      <c r="AC189" s="225" t="s">
        <v>100</v>
      </c>
      <c r="AD189" s="225" t="s">
        <v>100</v>
      </c>
      <c r="AE189" s="225" t="s">
        <v>100</v>
      </c>
      <c r="AF189" s="225" t="s">
        <v>100</v>
      </c>
      <c r="AG189" s="225" t="s">
        <v>100</v>
      </c>
      <c r="AH189" s="225" t="s">
        <v>100</v>
      </c>
      <c r="AI189" s="225" t="s">
        <v>100</v>
      </c>
      <c r="AJ189" s="225" t="s">
        <v>100</v>
      </c>
      <c r="AK189" s="225" t="s">
        <v>100</v>
      </c>
      <c r="AL189" s="225" t="s">
        <v>100</v>
      </c>
      <c r="AM189" s="225" t="s">
        <v>100</v>
      </c>
      <c r="AN189" s="225" t="s">
        <v>100</v>
      </c>
      <c r="AO189" s="225" t="s">
        <v>100</v>
      </c>
      <c r="AP189" s="225" t="s">
        <v>100</v>
      </c>
      <c r="AQ189" s="225" t="s">
        <v>100</v>
      </c>
      <c r="AR189" s="225" t="s">
        <v>100</v>
      </c>
      <c r="AS189" s="225" t="s">
        <v>100</v>
      </c>
      <c r="AT189" s="225" t="s">
        <v>100</v>
      </c>
      <c r="AU189" s="225" t="s">
        <v>100</v>
      </c>
      <c r="AV189" s="225" t="s">
        <v>100</v>
      </c>
      <c r="AW189" s="225" t="s">
        <v>100</v>
      </c>
      <c r="AX189" s="225" t="s">
        <v>100</v>
      </c>
      <c r="AY189" s="225" t="s">
        <v>100</v>
      </c>
      <c r="AZ189" s="225" t="s">
        <v>100</v>
      </c>
      <c r="BA189" s="225" t="s">
        <v>100</v>
      </c>
      <c r="BB189" s="225" t="s">
        <v>100</v>
      </c>
      <c r="BC189" s="226" t="s">
        <v>100</v>
      </c>
      <c r="BD189" s="43" t="s">
        <v>101</v>
      </c>
      <c r="BE189" s="43" t="s">
        <v>101</v>
      </c>
      <c r="BF189" s="43" t="s">
        <v>101</v>
      </c>
      <c r="BG189" s="43" t="s">
        <v>101</v>
      </c>
      <c r="BH189" s="225" t="s">
        <v>121</v>
      </c>
      <c r="BI189" s="225" t="s">
        <v>121</v>
      </c>
      <c r="BJ189" s="43" t="s">
        <v>101</v>
      </c>
      <c r="BK189" s="44"/>
      <c r="BL189" s="44"/>
      <c r="BM189" s="44"/>
      <c r="BN189" s="44"/>
      <c r="BO189" s="44"/>
      <c r="BP189" s="242" t="s">
        <v>742</v>
      </c>
      <c r="BQ189" s="203" t="s">
        <v>1061</v>
      </c>
      <c r="BR189" s="245">
        <v>0</v>
      </c>
      <c r="BS189" s="103"/>
      <c r="BT189" s="44"/>
      <c r="BU189" s="44"/>
      <c r="BV189" s="44"/>
      <c r="BW189" s="44"/>
      <c r="BX189" s="44"/>
      <c r="BY189" s="44"/>
      <c r="BZ189" s="103"/>
      <c r="CA189" s="103"/>
      <c r="CB189" s="103"/>
      <c r="CC189" s="103"/>
      <c r="CD189" s="103"/>
      <c r="CE189" s="103"/>
      <c r="CF189" s="44"/>
      <c r="CG189" s="44"/>
      <c r="CH189" s="44"/>
      <c r="CI189" s="376"/>
      <c r="CJ189" s="103"/>
      <c r="CK189" s="391"/>
      <c r="CL189" s="44"/>
      <c r="CM189" s="103"/>
      <c r="CN189" s="103"/>
      <c r="CO189" s="7"/>
      <c r="CP189" s="7"/>
    </row>
    <row r="190" spans="1:94" ht="70.2" hidden="1" customHeight="1" x14ac:dyDescent="0.3">
      <c r="A190" s="44" t="s">
        <v>130</v>
      </c>
      <c r="B190" s="295" t="s">
        <v>101</v>
      </c>
      <c r="C190" s="44"/>
      <c r="D190" s="49" t="s">
        <v>100</v>
      </c>
      <c r="E190" s="44" t="s">
        <v>100</v>
      </c>
      <c r="F190" s="44" t="s">
        <v>606</v>
      </c>
      <c r="G190" s="246" t="s">
        <v>133</v>
      </c>
      <c r="H190" s="246" t="s">
        <v>187</v>
      </c>
      <c r="I190" s="246" t="s">
        <v>420</v>
      </c>
      <c r="J190" s="246" t="s">
        <v>105</v>
      </c>
      <c r="K190" s="246" t="s">
        <v>403</v>
      </c>
      <c r="L190" s="246" t="s">
        <v>135</v>
      </c>
      <c r="M190" s="229" t="s">
        <v>584</v>
      </c>
      <c r="N190" s="230" t="s">
        <v>111</v>
      </c>
      <c r="O190" s="231" t="s">
        <v>402</v>
      </c>
      <c r="P190" s="230" t="s">
        <v>136</v>
      </c>
      <c r="Q190" s="56" t="s">
        <v>1064</v>
      </c>
      <c r="R190" s="44"/>
      <c r="S190" s="225" t="s">
        <v>100</v>
      </c>
      <c r="T190" s="225" t="s">
        <v>100</v>
      </c>
      <c r="U190" s="225" t="s">
        <v>100</v>
      </c>
      <c r="V190" s="225" t="s">
        <v>100</v>
      </c>
      <c r="W190" s="225" t="s">
        <v>100</v>
      </c>
      <c r="X190" s="225" t="s">
        <v>100</v>
      </c>
      <c r="Y190" s="225" t="s">
        <v>100</v>
      </c>
      <c r="Z190" s="225" t="s">
        <v>100</v>
      </c>
      <c r="AA190" s="225" t="s">
        <v>100</v>
      </c>
      <c r="AB190" s="225" t="s">
        <v>100</v>
      </c>
      <c r="AC190" s="225" t="s">
        <v>100</v>
      </c>
      <c r="AD190" s="225" t="s">
        <v>100</v>
      </c>
      <c r="AE190" s="225" t="s">
        <v>100</v>
      </c>
      <c r="AF190" s="225" t="s">
        <v>100</v>
      </c>
      <c r="AG190" s="225" t="s">
        <v>100</v>
      </c>
      <c r="AH190" s="225" t="s">
        <v>100</v>
      </c>
      <c r="AI190" s="225" t="s">
        <v>100</v>
      </c>
      <c r="AJ190" s="225" t="s">
        <v>100</v>
      </c>
      <c r="AK190" s="225" t="s">
        <v>100</v>
      </c>
      <c r="AL190" s="225" t="s">
        <v>100</v>
      </c>
      <c r="AM190" s="225" t="s">
        <v>100</v>
      </c>
      <c r="AN190" s="225" t="s">
        <v>100</v>
      </c>
      <c r="AO190" s="225" t="s">
        <v>100</v>
      </c>
      <c r="AP190" s="225" t="s">
        <v>100</v>
      </c>
      <c r="AQ190" s="225" t="s">
        <v>100</v>
      </c>
      <c r="AR190" s="225" t="s">
        <v>100</v>
      </c>
      <c r="AS190" s="225" t="s">
        <v>100</v>
      </c>
      <c r="AT190" s="225" t="s">
        <v>100</v>
      </c>
      <c r="AU190" s="225" t="s">
        <v>100</v>
      </c>
      <c r="AV190" s="225" t="s">
        <v>100</v>
      </c>
      <c r="AW190" s="225" t="s">
        <v>100</v>
      </c>
      <c r="AX190" s="225" t="s">
        <v>100</v>
      </c>
      <c r="AY190" s="225" t="s">
        <v>100</v>
      </c>
      <c r="AZ190" s="225" t="s">
        <v>100</v>
      </c>
      <c r="BA190" s="44" t="s">
        <v>121</v>
      </c>
      <c r="BB190" s="44" t="s">
        <v>121</v>
      </c>
      <c r="BC190" s="226" t="s">
        <v>101</v>
      </c>
      <c r="BD190" s="44"/>
      <c r="BE190" s="44"/>
      <c r="BF190" s="44"/>
      <c r="BG190" s="44"/>
      <c r="BH190" s="44"/>
      <c r="BI190" s="44"/>
      <c r="BJ190" s="44"/>
      <c r="BK190" s="44"/>
      <c r="BL190" s="44"/>
      <c r="BM190" s="44"/>
      <c r="BN190" s="44"/>
      <c r="BO190" s="44"/>
      <c r="BP190" s="44">
        <v>0</v>
      </c>
      <c r="BQ190" s="101" t="s">
        <v>1065</v>
      </c>
      <c r="BR190" s="245" t="s">
        <v>100</v>
      </c>
      <c r="BS190" s="103"/>
      <c r="BT190" s="44"/>
      <c r="BU190" s="44"/>
      <c r="BV190" s="44"/>
      <c r="BW190" s="44"/>
      <c r="BX190" s="44"/>
      <c r="BY190" s="44"/>
      <c r="BZ190" s="44"/>
      <c r="CA190" s="44"/>
      <c r="CB190" s="44"/>
      <c r="CC190" s="44"/>
      <c r="CD190" s="44"/>
      <c r="CE190" s="44"/>
      <c r="CF190" s="44"/>
      <c r="CG190" s="44"/>
      <c r="CH190" s="44"/>
      <c r="CI190" s="376"/>
      <c r="CJ190" s="391"/>
      <c r="CK190" s="391" t="s">
        <v>101</v>
      </c>
      <c r="CL190" s="44"/>
      <c r="CM190" s="103"/>
      <c r="CN190" s="103"/>
      <c r="CO190" s="7"/>
      <c r="CP190" s="7"/>
    </row>
    <row r="191" spans="1:94" ht="70.2" hidden="1" customHeight="1" x14ac:dyDescent="0.3">
      <c r="A191" s="44" t="s">
        <v>130</v>
      </c>
      <c r="B191" s="295" t="s">
        <v>101</v>
      </c>
      <c r="C191" s="44"/>
      <c r="D191" s="49" t="s">
        <v>100</v>
      </c>
      <c r="E191" s="44" t="s">
        <v>100</v>
      </c>
      <c r="F191" s="44" t="s">
        <v>606</v>
      </c>
      <c r="G191" s="246" t="s">
        <v>421</v>
      </c>
      <c r="H191" s="246" t="s">
        <v>187</v>
      </c>
      <c r="I191" s="246" t="s">
        <v>422</v>
      </c>
      <c r="J191" s="246" t="s">
        <v>105</v>
      </c>
      <c r="K191" s="246" t="s">
        <v>403</v>
      </c>
      <c r="L191" s="246" t="s">
        <v>135</v>
      </c>
      <c r="M191" s="229" t="s">
        <v>584</v>
      </c>
      <c r="N191" s="230" t="s">
        <v>111</v>
      </c>
      <c r="O191" s="231" t="s">
        <v>402</v>
      </c>
      <c r="P191" s="230" t="s">
        <v>136</v>
      </c>
      <c r="Q191" s="56" t="s">
        <v>1064</v>
      </c>
      <c r="R191" s="44"/>
      <c r="S191" s="225" t="s">
        <v>100</v>
      </c>
      <c r="T191" s="225" t="s">
        <v>100</v>
      </c>
      <c r="U191" s="225" t="s">
        <v>100</v>
      </c>
      <c r="V191" s="225" t="s">
        <v>100</v>
      </c>
      <c r="W191" s="225" t="s">
        <v>100</v>
      </c>
      <c r="X191" s="225" t="s">
        <v>100</v>
      </c>
      <c r="Y191" s="225" t="s">
        <v>100</v>
      </c>
      <c r="Z191" s="225" t="s">
        <v>100</v>
      </c>
      <c r="AA191" s="225" t="s">
        <v>100</v>
      </c>
      <c r="AB191" s="225" t="s">
        <v>100</v>
      </c>
      <c r="AC191" s="225" t="s">
        <v>100</v>
      </c>
      <c r="AD191" s="225" t="s">
        <v>100</v>
      </c>
      <c r="AE191" s="225" t="s">
        <v>100</v>
      </c>
      <c r="AF191" s="225" t="s">
        <v>100</v>
      </c>
      <c r="AG191" s="225" t="s">
        <v>100</v>
      </c>
      <c r="AH191" s="225" t="s">
        <v>100</v>
      </c>
      <c r="AI191" s="225" t="s">
        <v>100</v>
      </c>
      <c r="AJ191" s="225" t="s">
        <v>100</v>
      </c>
      <c r="AK191" s="225" t="s">
        <v>100</v>
      </c>
      <c r="AL191" s="225" t="s">
        <v>100</v>
      </c>
      <c r="AM191" s="225" t="s">
        <v>100</v>
      </c>
      <c r="AN191" s="225" t="s">
        <v>100</v>
      </c>
      <c r="AO191" s="225" t="s">
        <v>100</v>
      </c>
      <c r="AP191" s="225" t="s">
        <v>100</v>
      </c>
      <c r="AQ191" s="225" t="s">
        <v>100</v>
      </c>
      <c r="AR191" s="225" t="s">
        <v>100</v>
      </c>
      <c r="AS191" s="225" t="s">
        <v>100</v>
      </c>
      <c r="AT191" s="225" t="s">
        <v>100</v>
      </c>
      <c r="AU191" s="225" t="s">
        <v>100</v>
      </c>
      <c r="AV191" s="225" t="s">
        <v>100</v>
      </c>
      <c r="AW191" s="225" t="s">
        <v>100</v>
      </c>
      <c r="AX191" s="225" t="s">
        <v>100</v>
      </c>
      <c r="AY191" s="225" t="s">
        <v>100</v>
      </c>
      <c r="AZ191" s="225" t="s">
        <v>100</v>
      </c>
      <c r="BA191" s="44" t="s">
        <v>121</v>
      </c>
      <c r="BB191" s="44" t="s">
        <v>121</v>
      </c>
      <c r="BC191" s="226" t="s">
        <v>101</v>
      </c>
      <c r="BD191" s="44"/>
      <c r="BE191" s="44"/>
      <c r="BF191" s="44"/>
      <c r="BG191" s="44"/>
      <c r="BH191" s="44"/>
      <c r="BI191" s="44"/>
      <c r="BJ191" s="44"/>
      <c r="BK191" s="44"/>
      <c r="BL191" s="44"/>
      <c r="BM191" s="44"/>
      <c r="BN191" s="44"/>
      <c r="BO191" s="44"/>
      <c r="BP191" s="44">
        <v>2</v>
      </c>
      <c r="BQ191" s="44" t="s">
        <v>1066</v>
      </c>
      <c r="BR191" s="245">
        <v>0</v>
      </c>
      <c r="BS191" s="103"/>
      <c r="BT191" s="44"/>
      <c r="BU191" s="280"/>
      <c r="BV191" s="44"/>
      <c r="BW191" s="44"/>
      <c r="BX191" s="44"/>
      <c r="BZ191" s="103"/>
      <c r="CA191" s="103"/>
      <c r="CB191" s="103"/>
      <c r="CC191" s="103"/>
      <c r="CD191" s="103"/>
      <c r="CE191" s="103"/>
      <c r="CJ191" s="103"/>
      <c r="CK191" s="391" t="s">
        <v>101</v>
      </c>
      <c r="CL191" s="44"/>
      <c r="CM191" s="103"/>
      <c r="CN191" s="103"/>
      <c r="CO191" s="7"/>
      <c r="CP191" s="7"/>
    </row>
    <row r="192" spans="1:94" ht="49.95" hidden="1" customHeight="1" x14ac:dyDescent="0.3">
      <c r="A192" s="44" t="s">
        <v>130</v>
      </c>
      <c r="B192" s="241" t="s">
        <v>770</v>
      </c>
      <c r="C192" s="44" t="s">
        <v>1307</v>
      </c>
      <c r="D192" s="44"/>
      <c r="E192" s="44" t="s">
        <v>100</v>
      </c>
      <c r="F192" s="44" t="s">
        <v>606</v>
      </c>
      <c r="G192" s="227" t="s">
        <v>421</v>
      </c>
      <c r="H192" s="228" t="s">
        <v>187</v>
      </c>
      <c r="I192" s="227" t="s">
        <v>422</v>
      </c>
      <c r="J192" s="227" t="s">
        <v>111</v>
      </c>
      <c r="K192" s="227" t="s">
        <v>402</v>
      </c>
      <c r="L192" s="227" t="s">
        <v>136</v>
      </c>
      <c r="M192" s="229" t="s">
        <v>584</v>
      </c>
      <c r="N192" s="230" t="s">
        <v>105</v>
      </c>
      <c r="O192" s="231" t="s">
        <v>403</v>
      </c>
      <c r="P192" s="230" t="s">
        <v>135</v>
      </c>
      <c r="Q192" s="103"/>
      <c r="R192" s="44"/>
      <c r="S192" s="323" t="s">
        <v>937</v>
      </c>
      <c r="T192" s="323" t="s">
        <v>937</v>
      </c>
      <c r="U192" s="323" t="s">
        <v>937</v>
      </c>
      <c r="V192" s="323" t="s">
        <v>937</v>
      </c>
      <c r="W192" s="323" t="s">
        <v>937</v>
      </c>
      <c r="X192" s="323" t="s">
        <v>937</v>
      </c>
      <c r="Y192" s="323" t="s">
        <v>937</v>
      </c>
      <c r="Z192" s="323" t="s">
        <v>937</v>
      </c>
      <c r="AA192" s="323" t="s">
        <v>937</v>
      </c>
      <c r="AB192" s="323" t="s">
        <v>937</v>
      </c>
      <c r="AC192" s="323" t="s">
        <v>937</v>
      </c>
      <c r="AD192" s="323" t="s">
        <v>937</v>
      </c>
      <c r="AE192" s="323" t="s">
        <v>937</v>
      </c>
      <c r="AF192" s="323" t="s">
        <v>937</v>
      </c>
      <c r="AG192" s="323" t="s">
        <v>937</v>
      </c>
      <c r="AH192" s="323" t="s">
        <v>937</v>
      </c>
      <c r="AI192" s="323" t="s">
        <v>937</v>
      </c>
      <c r="AJ192" s="323" t="s">
        <v>937</v>
      </c>
      <c r="AK192" s="323" t="s">
        <v>937</v>
      </c>
      <c r="AL192" s="323" t="s">
        <v>937</v>
      </c>
      <c r="AM192" s="323" t="s">
        <v>937</v>
      </c>
      <c r="AN192" s="225" t="s">
        <v>100</v>
      </c>
      <c r="AO192" s="225" t="s">
        <v>100</v>
      </c>
      <c r="AP192" s="225" t="s">
        <v>100</v>
      </c>
      <c r="AQ192" s="225" t="s">
        <v>100</v>
      </c>
      <c r="AR192" s="225" t="s">
        <v>100</v>
      </c>
      <c r="AS192" s="225" t="s">
        <v>100</v>
      </c>
      <c r="AT192" s="225" t="s">
        <v>100</v>
      </c>
      <c r="AU192" s="225" t="s">
        <v>100</v>
      </c>
      <c r="AV192" s="225" t="s">
        <v>100</v>
      </c>
      <c r="AW192" s="225" t="s">
        <v>100</v>
      </c>
      <c r="AX192" s="225" t="s">
        <v>100</v>
      </c>
      <c r="AY192" s="225" t="s">
        <v>100</v>
      </c>
      <c r="AZ192" s="225" t="s">
        <v>100</v>
      </c>
      <c r="BA192" s="225" t="s">
        <v>100</v>
      </c>
      <c r="BB192" s="225" t="s">
        <v>100</v>
      </c>
      <c r="BC192" s="226" t="s">
        <v>100</v>
      </c>
      <c r="BD192" s="43" t="s">
        <v>101</v>
      </c>
      <c r="BE192" s="43" t="s">
        <v>101</v>
      </c>
      <c r="BF192" s="43" t="s">
        <v>101</v>
      </c>
      <c r="BG192" s="43" t="s">
        <v>101</v>
      </c>
      <c r="BH192" s="43" t="s">
        <v>103</v>
      </c>
      <c r="BI192" s="226" t="s">
        <v>100</v>
      </c>
      <c r="BJ192" s="236" t="s">
        <v>761</v>
      </c>
      <c r="BK192" s="44">
        <v>1</v>
      </c>
      <c r="BL192" s="44">
        <v>63834032</v>
      </c>
      <c r="BM192" s="44" t="s">
        <v>667</v>
      </c>
      <c r="BN192" s="44"/>
      <c r="BO192" s="44"/>
      <c r="BP192" s="242" t="s">
        <v>742</v>
      </c>
      <c r="BQ192" s="244" t="s">
        <v>1306</v>
      </c>
      <c r="BR192" s="245"/>
      <c r="BS192" s="103"/>
      <c r="BT192" s="312">
        <v>0</v>
      </c>
      <c r="BU192" s="312">
        <v>0</v>
      </c>
      <c r="BV192" s="312">
        <v>0</v>
      </c>
      <c r="BW192" s="44">
        <v>0</v>
      </c>
      <c r="BX192" s="45" t="s">
        <v>101</v>
      </c>
      <c r="BY192" s="44"/>
      <c r="BZ192" s="103"/>
      <c r="CA192" s="103"/>
      <c r="CB192" s="103"/>
      <c r="CC192" s="103"/>
      <c r="CD192" s="103"/>
      <c r="CE192" s="103"/>
      <c r="CF192" s="226" t="s">
        <v>101</v>
      </c>
      <c r="CG192" s="226" t="s">
        <v>101</v>
      </c>
      <c r="CH192" s="44"/>
      <c r="CI192" s="376" t="s">
        <v>1656</v>
      </c>
      <c r="CJ192" s="103"/>
      <c r="CK192" s="415" t="s">
        <v>826</v>
      </c>
      <c r="CL192" s="44"/>
      <c r="CM192" s="103"/>
      <c r="CN192" s="103"/>
      <c r="CO192" s="7"/>
      <c r="CP192" s="7"/>
    </row>
    <row r="193" spans="1:94" ht="22.5" hidden="1" customHeight="1" x14ac:dyDescent="0.3">
      <c r="A193" s="44" t="s">
        <v>130</v>
      </c>
      <c r="B193" s="295" t="s">
        <v>101</v>
      </c>
      <c r="C193" s="44"/>
      <c r="D193" s="44"/>
      <c r="E193" s="44" t="s">
        <v>100</v>
      </c>
      <c r="F193" s="44" t="s">
        <v>606</v>
      </c>
      <c r="G193" s="227" t="s">
        <v>93</v>
      </c>
      <c r="H193" s="228" t="s">
        <v>187</v>
      </c>
      <c r="I193" s="227" t="s">
        <v>423</v>
      </c>
      <c r="J193" s="227" t="s">
        <v>285</v>
      </c>
      <c r="K193" s="227" t="s">
        <v>425</v>
      </c>
      <c r="L193" s="227" t="s">
        <v>143</v>
      </c>
      <c r="M193" s="229" t="s">
        <v>584</v>
      </c>
      <c r="N193" s="230" t="s">
        <v>180</v>
      </c>
      <c r="O193" s="231" t="s">
        <v>424</v>
      </c>
      <c r="P193" s="230" t="s">
        <v>128</v>
      </c>
      <c r="Q193" s="103"/>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245"/>
      <c r="BK193" s="44"/>
      <c r="BL193" s="44"/>
      <c r="BM193" s="44"/>
      <c r="BN193" s="44"/>
      <c r="BO193" s="44"/>
      <c r="BP193" s="245" t="s">
        <v>742</v>
      </c>
      <c r="BQ193" s="266" t="s">
        <v>836</v>
      </c>
      <c r="BR193" s="245">
        <v>2</v>
      </c>
      <c r="BS193" s="103"/>
      <c r="BT193" s="44"/>
      <c r="BU193" s="44"/>
      <c r="BV193" s="44"/>
      <c r="BW193" s="44"/>
      <c r="BX193" s="44"/>
      <c r="BY193" s="44"/>
      <c r="BZ193" s="103"/>
      <c r="CA193" s="103"/>
      <c r="CB193" s="103"/>
      <c r="CC193" s="103"/>
      <c r="CD193" s="103"/>
      <c r="CE193" s="103"/>
      <c r="CF193" s="44"/>
      <c r="CG193" s="44"/>
      <c r="CH193" s="44"/>
      <c r="CI193" s="376"/>
      <c r="CJ193" s="103"/>
      <c r="CK193" s="391"/>
      <c r="CL193" s="44"/>
      <c r="CM193" s="103"/>
      <c r="CN193" s="103"/>
      <c r="CO193" s="7"/>
      <c r="CP193" s="7"/>
    </row>
    <row r="194" spans="1:94" ht="122.4" hidden="1" customHeight="1" x14ac:dyDescent="0.3">
      <c r="A194" s="44" t="s">
        <v>130</v>
      </c>
      <c r="B194" s="295" t="s">
        <v>101</v>
      </c>
      <c r="C194" s="44"/>
      <c r="D194" s="44"/>
      <c r="E194" s="44" t="s">
        <v>100</v>
      </c>
      <c r="F194" s="44" t="s">
        <v>606</v>
      </c>
      <c r="G194" s="227" t="s">
        <v>93</v>
      </c>
      <c r="H194" s="228" t="s">
        <v>187</v>
      </c>
      <c r="I194" s="227" t="s">
        <v>426</v>
      </c>
      <c r="J194" s="227" t="s">
        <v>292</v>
      </c>
      <c r="K194" s="227" t="s">
        <v>399</v>
      </c>
      <c r="L194" s="227" t="s">
        <v>143</v>
      </c>
      <c r="M194" s="229" t="s">
        <v>584</v>
      </c>
      <c r="N194" s="230" t="s">
        <v>180</v>
      </c>
      <c r="O194" s="231" t="s">
        <v>424</v>
      </c>
      <c r="P194" s="230" t="s">
        <v>128</v>
      </c>
      <c r="Q194" s="103"/>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245"/>
      <c r="BK194" s="103" t="s">
        <v>668</v>
      </c>
      <c r="BL194" s="103" t="s">
        <v>669</v>
      </c>
      <c r="BM194" s="103" t="s">
        <v>670</v>
      </c>
      <c r="BN194" s="44"/>
      <c r="BO194" s="44"/>
      <c r="BP194" s="245" t="s">
        <v>742</v>
      </c>
      <c r="BQ194" s="266" t="s">
        <v>837</v>
      </c>
      <c r="BR194" s="245">
        <v>0</v>
      </c>
      <c r="BS194" s="103"/>
      <c r="BT194" s="44"/>
      <c r="BU194" s="44"/>
      <c r="BV194" s="44"/>
      <c r="BW194" s="44"/>
      <c r="BX194" s="44"/>
      <c r="BY194" s="44"/>
      <c r="BZ194" s="103"/>
      <c r="CA194" s="71" t="s">
        <v>1398</v>
      </c>
      <c r="CB194" s="375" t="s">
        <v>1399</v>
      </c>
      <c r="CC194" s="42" t="s">
        <v>1400</v>
      </c>
      <c r="CD194" s="41" t="s">
        <v>1391</v>
      </c>
      <c r="CE194" s="103"/>
      <c r="CF194" s="44"/>
      <c r="CG194" s="44"/>
      <c r="CH194" s="44"/>
      <c r="CI194" s="376"/>
      <c r="CJ194" s="103"/>
      <c r="CK194" s="391"/>
      <c r="CL194" s="44"/>
      <c r="CM194" s="103"/>
      <c r="CN194" s="103"/>
      <c r="CO194" s="7"/>
      <c r="CP194" s="7"/>
    </row>
    <row r="195" spans="1:94" ht="27" hidden="1" customHeight="1" x14ac:dyDescent="0.3">
      <c r="A195" s="44" t="s">
        <v>323</v>
      </c>
      <c r="B195" s="44"/>
      <c r="C195" s="44"/>
      <c r="D195" s="44"/>
      <c r="E195" s="44" t="s">
        <v>101</v>
      </c>
      <c r="F195" s="44" t="s">
        <v>606</v>
      </c>
      <c r="G195" s="227" t="s">
        <v>93</v>
      </c>
      <c r="H195" s="228" t="s">
        <v>187</v>
      </c>
      <c r="I195" s="227" t="s">
        <v>427</v>
      </c>
      <c r="J195" s="227" t="s">
        <v>180</v>
      </c>
      <c r="K195" s="227" t="s">
        <v>424</v>
      </c>
      <c r="L195" s="227" t="s">
        <v>128</v>
      </c>
      <c r="M195" s="229" t="s">
        <v>584</v>
      </c>
      <c r="N195" s="230" t="s">
        <v>292</v>
      </c>
      <c r="O195" s="231" t="s">
        <v>399</v>
      </c>
      <c r="P195" s="230" t="s">
        <v>143</v>
      </c>
      <c r="Q195" s="56" t="s">
        <v>319</v>
      </c>
      <c r="R195" s="44"/>
      <c r="S195" s="225" t="s">
        <v>100</v>
      </c>
      <c r="T195" s="225" t="s">
        <v>100</v>
      </c>
      <c r="U195" s="225" t="s">
        <v>100</v>
      </c>
      <c r="V195" s="225" t="s">
        <v>100</v>
      </c>
      <c r="W195" s="225" t="s">
        <v>100</v>
      </c>
      <c r="X195" s="225" t="s">
        <v>100</v>
      </c>
      <c r="Y195" s="225" t="s">
        <v>100</v>
      </c>
      <c r="Z195" s="225" t="s">
        <v>100</v>
      </c>
      <c r="AA195" s="225" t="s">
        <v>100</v>
      </c>
      <c r="AB195" s="225" t="s">
        <v>100</v>
      </c>
      <c r="AC195" s="225" t="s">
        <v>100</v>
      </c>
      <c r="AD195" s="225" t="s">
        <v>100</v>
      </c>
      <c r="AE195" s="225" t="s">
        <v>100</v>
      </c>
      <c r="AF195" s="225" t="s">
        <v>100</v>
      </c>
      <c r="AG195" s="225" t="s">
        <v>100</v>
      </c>
      <c r="AH195" s="174" t="s">
        <v>103</v>
      </c>
      <c r="AI195" s="225" t="s">
        <v>100</v>
      </c>
      <c r="AJ195" s="225" t="s">
        <v>100</v>
      </c>
      <c r="AK195" s="225" t="s">
        <v>100</v>
      </c>
      <c r="AL195" s="225" t="s">
        <v>100</v>
      </c>
      <c r="AM195" s="225" t="s">
        <v>100</v>
      </c>
      <c r="AN195" s="225">
        <v>0</v>
      </c>
      <c r="AO195" s="225">
        <v>0</v>
      </c>
      <c r="AP195" s="225">
        <v>0</v>
      </c>
      <c r="AQ195" s="225">
        <v>0</v>
      </c>
      <c r="AR195" s="225">
        <v>0</v>
      </c>
      <c r="AS195" s="225">
        <v>0</v>
      </c>
      <c r="AT195" s="225">
        <v>0</v>
      </c>
      <c r="AU195" s="225">
        <v>0</v>
      </c>
      <c r="AV195" s="225">
        <v>0</v>
      </c>
      <c r="AW195" s="225">
        <v>0</v>
      </c>
      <c r="AX195" s="225">
        <v>0</v>
      </c>
      <c r="AY195" s="225">
        <v>0</v>
      </c>
      <c r="AZ195" s="225">
        <v>0</v>
      </c>
      <c r="BA195" s="225">
        <v>0</v>
      </c>
      <c r="BB195" s="225">
        <v>0</v>
      </c>
      <c r="BC195" s="44"/>
      <c r="BD195" s="44"/>
      <c r="BE195" s="44"/>
      <c r="BF195" s="44"/>
      <c r="BG195" s="44"/>
      <c r="BH195" s="44"/>
      <c r="BI195" s="44"/>
      <c r="BJ195" s="245"/>
      <c r="BK195" s="44"/>
      <c r="BL195" s="44"/>
      <c r="BM195" s="44"/>
      <c r="BN195" s="44"/>
      <c r="BO195" s="44"/>
      <c r="BP195" s="242">
        <v>0</v>
      </c>
      <c r="BQ195" s="244" t="s">
        <v>909</v>
      </c>
      <c r="BR195" s="245"/>
      <c r="BS195" s="103"/>
      <c r="BT195" s="44"/>
      <c r="BU195" s="44"/>
      <c r="BV195" s="44"/>
      <c r="BW195" s="44"/>
      <c r="BX195" s="44"/>
      <c r="BY195" s="44"/>
      <c r="BZ195" s="103"/>
      <c r="CA195" s="103"/>
      <c r="CB195" s="103"/>
      <c r="CC195" s="103"/>
      <c r="CD195" s="103"/>
      <c r="CE195" s="103"/>
      <c r="CF195" s="44"/>
      <c r="CG195" s="44"/>
      <c r="CH195" s="44"/>
      <c r="CI195" s="376"/>
      <c r="CJ195" s="103"/>
      <c r="CK195" s="391"/>
      <c r="CL195" s="44"/>
      <c r="CM195" s="103"/>
      <c r="CN195" s="103"/>
      <c r="CO195" s="7"/>
      <c r="CP195" s="7"/>
    </row>
    <row r="196" spans="1:94" ht="55.5" hidden="1" customHeight="1" x14ac:dyDescent="0.3">
      <c r="A196" s="44" t="s">
        <v>130</v>
      </c>
      <c r="B196" s="295" t="s">
        <v>101</v>
      </c>
      <c r="C196" s="44"/>
      <c r="D196" s="44"/>
      <c r="E196" s="44" t="s">
        <v>100</v>
      </c>
      <c r="F196" s="44" t="s">
        <v>606</v>
      </c>
      <c r="G196" s="227" t="s">
        <v>428</v>
      </c>
      <c r="H196" s="228" t="s">
        <v>187</v>
      </c>
      <c r="I196" s="227" t="s">
        <v>429</v>
      </c>
      <c r="J196" s="227" t="s">
        <v>280</v>
      </c>
      <c r="K196" s="227" t="s">
        <v>430</v>
      </c>
      <c r="L196" s="227" t="s">
        <v>143</v>
      </c>
      <c r="M196" s="229" t="s">
        <v>584</v>
      </c>
      <c r="N196" s="230" t="s">
        <v>180</v>
      </c>
      <c r="O196" s="231" t="s">
        <v>424</v>
      </c>
      <c r="P196" s="230" t="s">
        <v>128</v>
      </c>
      <c r="Q196" s="103"/>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245"/>
      <c r="BK196" s="44"/>
      <c r="BL196" s="44"/>
      <c r="BM196" s="44"/>
      <c r="BN196" s="44"/>
      <c r="BO196" s="44"/>
      <c r="BP196" s="245" t="s">
        <v>742</v>
      </c>
      <c r="BQ196" s="266" t="s">
        <v>772</v>
      </c>
      <c r="BR196" s="245">
        <v>0</v>
      </c>
      <c r="BS196" s="103" t="s">
        <v>634</v>
      </c>
      <c r="BT196" s="44"/>
      <c r="BU196" s="44"/>
      <c r="BV196" s="44"/>
      <c r="BW196" s="44"/>
      <c r="BX196" s="44"/>
      <c r="BY196" s="44"/>
      <c r="BZ196" s="103"/>
      <c r="CA196" s="103"/>
      <c r="CB196" s="103"/>
      <c r="CC196" s="103"/>
      <c r="CD196" s="103"/>
      <c r="CE196" s="103"/>
      <c r="CF196" s="44"/>
      <c r="CG196" s="44"/>
      <c r="CH196" s="44"/>
      <c r="CI196" s="376"/>
      <c r="CJ196" s="385" t="s">
        <v>1450</v>
      </c>
      <c r="CK196" s="391"/>
      <c r="CL196" s="44"/>
      <c r="CM196" s="103"/>
      <c r="CN196" s="103"/>
      <c r="CO196" s="7"/>
      <c r="CP196" s="7"/>
    </row>
    <row r="197" spans="1:94" ht="27" hidden="1" customHeight="1" x14ac:dyDescent="0.3">
      <c r="A197" s="44" t="s">
        <v>323</v>
      </c>
      <c r="B197" s="44"/>
      <c r="C197" s="44"/>
      <c r="D197" s="44"/>
      <c r="E197" s="44" t="s">
        <v>101</v>
      </c>
      <c r="F197" s="44" t="s">
        <v>606</v>
      </c>
      <c r="G197" s="227" t="s">
        <v>428</v>
      </c>
      <c r="H197" s="228" t="s">
        <v>187</v>
      </c>
      <c r="I197" s="227" t="s">
        <v>429</v>
      </c>
      <c r="J197" s="227" t="s">
        <v>180</v>
      </c>
      <c r="K197" s="227" t="s">
        <v>424</v>
      </c>
      <c r="L197" s="227" t="s">
        <v>128</v>
      </c>
      <c r="M197" s="229" t="s">
        <v>584</v>
      </c>
      <c r="N197" s="230" t="s">
        <v>280</v>
      </c>
      <c r="O197" s="231" t="s">
        <v>430</v>
      </c>
      <c r="P197" s="230" t="s">
        <v>143</v>
      </c>
      <c r="Q197" s="56" t="s">
        <v>319</v>
      </c>
      <c r="R197" s="44"/>
      <c r="S197" s="225" t="s">
        <v>100</v>
      </c>
      <c r="T197" s="174" t="s">
        <v>103</v>
      </c>
      <c r="U197" s="225">
        <v>0</v>
      </c>
      <c r="V197" s="225">
        <v>0</v>
      </c>
      <c r="W197" s="225">
        <v>0</v>
      </c>
      <c r="X197" s="225" t="s">
        <v>100</v>
      </c>
      <c r="Y197" s="174" t="s">
        <v>103</v>
      </c>
      <c r="Z197" s="225" t="s">
        <v>100</v>
      </c>
      <c r="AA197" s="174" t="s">
        <v>103</v>
      </c>
      <c r="AB197" s="174" t="s">
        <v>103</v>
      </c>
      <c r="AC197" s="174" t="s">
        <v>103</v>
      </c>
      <c r="AD197" s="174" t="s">
        <v>103</v>
      </c>
      <c r="AE197" s="174" t="s">
        <v>103</v>
      </c>
      <c r="AF197" s="225">
        <v>0</v>
      </c>
      <c r="AG197" s="225">
        <v>0</v>
      </c>
      <c r="AH197" s="225">
        <v>0</v>
      </c>
      <c r="AI197" s="225">
        <v>0</v>
      </c>
      <c r="AJ197" s="225">
        <v>0</v>
      </c>
      <c r="AK197" s="225">
        <v>0</v>
      </c>
      <c r="AL197" s="225">
        <v>0</v>
      </c>
      <c r="AM197" s="225">
        <v>0</v>
      </c>
      <c r="AN197" s="225">
        <v>0</v>
      </c>
      <c r="AO197" s="225">
        <v>0</v>
      </c>
      <c r="AP197" s="225">
        <v>0</v>
      </c>
      <c r="AQ197" s="225">
        <v>0</v>
      </c>
      <c r="AR197" s="225">
        <v>0</v>
      </c>
      <c r="AS197" s="225">
        <v>0</v>
      </c>
      <c r="AT197" s="225">
        <v>0</v>
      </c>
      <c r="AU197" s="225">
        <v>0</v>
      </c>
      <c r="AV197" s="225">
        <v>0</v>
      </c>
      <c r="AW197" s="225">
        <v>0</v>
      </c>
      <c r="AX197" s="225">
        <v>0</v>
      </c>
      <c r="AY197" s="225">
        <v>0</v>
      </c>
      <c r="AZ197" s="225">
        <v>0</v>
      </c>
      <c r="BA197" s="225">
        <v>0</v>
      </c>
      <c r="BB197" s="225">
        <v>0</v>
      </c>
      <c r="BC197" s="44"/>
      <c r="BD197" s="44"/>
      <c r="BE197" s="44"/>
      <c r="BF197" s="44"/>
      <c r="BG197" s="44"/>
      <c r="BH197" s="44"/>
      <c r="BI197" s="44"/>
      <c r="BJ197" s="245"/>
      <c r="BK197" s="44"/>
      <c r="BL197" s="44"/>
      <c r="BM197" s="44"/>
      <c r="BN197" s="44"/>
      <c r="BO197" s="44"/>
      <c r="BP197" s="242">
        <v>0</v>
      </c>
      <c r="BQ197" s="244" t="s">
        <v>910</v>
      </c>
      <c r="BR197" s="245"/>
      <c r="BS197" s="103" t="s">
        <v>635</v>
      </c>
      <c r="BT197" s="44"/>
      <c r="BU197" s="44"/>
      <c r="BV197" s="44"/>
      <c r="BW197" s="44"/>
      <c r="BX197" s="44"/>
      <c r="BY197" s="44"/>
      <c r="BZ197" s="103"/>
      <c r="CA197" s="103"/>
      <c r="CB197" s="103"/>
      <c r="CC197" s="103"/>
      <c r="CD197" s="103"/>
      <c r="CE197" s="103"/>
      <c r="CF197" s="44"/>
      <c r="CG197" s="44"/>
      <c r="CH197" s="44"/>
      <c r="CI197" s="376"/>
      <c r="CJ197" s="103"/>
      <c r="CK197" s="391"/>
      <c r="CL197" s="44"/>
      <c r="CM197" s="103"/>
      <c r="CN197" s="103"/>
      <c r="CO197" s="7"/>
      <c r="CP197" s="7"/>
    </row>
    <row r="198" spans="1:94" ht="36" hidden="1" customHeight="1" x14ac:dyDescent="0.3">
      <c r="A198" s="44" t="s">
        <v>130</v>
      </c>
      <c r="B198" s="295" t="s">
        <v>101</v>
      </c>
      <c r="C198" s="44"/>
      <c r="D198" s="44"/>
      <c r="E198" s="44" t="s">
        <v>100</v>
      </c>
      <c r="F198" s="44" t="s">
        <v>606</v>
      </c>
      <c r="G198" s="227" t="s">
        <v>431</v>
      </c>
      <c r="H198" s="228" t="s">
        <v>187</v>
      </c>
      <c r="I198" s="227" t="s">
        <v>432</v>
      </c>
      <c r="J198" s="227" t="s">
        <v>142</v>
      </c>
      <c r="K198" s="227" t="s">
        <v>434</v>
      </c>
      <c r="L198" s="227" t="s">
        <v>143</v>
      </c>
      <c r="M198" s="229" t="s">
        <v>584</v>
      </c>
      <c r="N198" s="230" t="s">
        <v>140</v>
      </c>
      <c r="O198" s="231" t="s">
        <v>433</v>
      </c>
      <c r="P198" s="230" t="s">
        <v>141</v>
      </c>
      <c r="Q198" s="56" t="s">
        <v>1014</v>
      </c>
      <c r="R198" s="44"/>
      <c r="S198" s="225" t="s">
        <v>100</v>
      </c>
      <c r="T198" s="225" t="s">
        <v>100</v>
      </c>
      <c r="U198" s="225" t="s">
        <v>100</v>
      </c>
      <c r="V198" s="225" t="s">
        <v>100</v>
      </c>
      <c r="W198" s="225" t="s">
        <v>100</v>
      </c>
      <c r="X198" s="174" t="s">
        <v>103</v>
      </c>
      <c r="Y198" s="225">
        <v>0</v>
      </c>
      <c r="Z198" s="174" t="s">
        <v>103</v>
      </c>
      <c r="AA198" s="225" t="s">
        <v>100</v>
      </c>
      <c r="AB198" s="225" t="s">
        <v>100</v>
      </c>
      <c r="AC198" s="225">
        <v>0</v>
      </c>
      <c r="AD198" s="225">
        <v>0</v>
      </c>
      <c r="AE198" s="225">
        <v>0</v>
      </c>
      <c r="AF198" s="225">
        <v>0</v>
      </c>
      <c r="AG198" s="225">
        <v>0</v>
      </c>
      <c r="AH198" s="225">
        <v>0</v>
      </c>
      <c r="AI198" s="225">
        <v>0</v>
      </c>
      <c r="AJ198" s="225">
        <v>0</v>
      </c>
      <c r="AK198" s="225">
        <v>0</v>
      </c>
      <c r="AL198" s="225">
        <v>0</v>
      </c>
      <c r="AM198" s="225">
        <v>0</v>
      </c>
      <c r="AN198" s="225">
        <v>0</v>
      </c>
      <c r="AO198" s="225">
        <v>0</v>
      </c>
      <c r="AP198" s="225">
        <v>0</v>
      </c>
      <c r="AQ198" s="225">
        <v>0</v>
      </c>
      <c r="AR198" s="225">
        <v>0</v>
      </c>
      <c r="AS198" s="225">
        <v>0</v>
      </c>
      <c r="AT198" s="225">
        <v>0</v>
      </c>
      <c r="AU198" s="225">
        <v>0</v>
      </c>
      <c r="AV198" s="225">
        <v>0</v>
      </c>
      <c r="AW198" s="225">
        <v>0</v>
      </c>
      <c r="AX198" s="225">
        <v>0</v>
      </c>
      <c r="AY198" s="225">
        <v>0</v>
      </c>
      <c r="AZ198" s="225">
        <v>0</v>
      </c>
      <c r="BA198" s="225">
        <v>0</v>
      </c>
      <c r="BB198" s="225">
        <v>0</v>
      </c>
      <c r="BC198" s="226" t="s">
        <v>100</v>
      </c>
      <c r="BD198" s="43" t="s">
        <v>101</v>
      </c>
      <c r="BE198" s="43" t="s">
        <v>101</v>
      </c>
      <c r="BF198" s="43" t="s">
        <v>101</v>
      </c>
      <c r="BG198" s="43" t="s">
        <v>101</v>
      </c>
      <c r="BH198" s="43" t="s">
        <v>101</v>
      </c>
      <c r="BI198" s="43" t="s">
        <v>101</v>
      </c>
      <c r="BJ198" s="43" t="s">
        <v>101</v>
      </c>
      <c r="BK198" s="44"/>
      <c r="BL198" s="44"/>
      <c r="BM198" s="44"/>
      <c r="BN198" s="44"/>
      <c r="BO198" s="44"/>
      <c r="BP198" s="245" t="s">
        <v>742</v>
      </c>
      <c r="BQ198" s="266" t="s">
        <v>1013</v>
      </c>
      <c r="BR198" s="245">
        <v>2</v>
      </c>
      <c r="BS198" s="103" t="s">
        <v>636</v>
      </c>
      <c r="BT198" s="44"/>
      <c r="BU198" s="44"/>
      <c r="BV198" s="44"/>
      <c r="BW198" s="44"/>
      <c r="BX198" s="44"/>
      <c r="BY198" s="44"/>
      <c r="BZ198" s="103"/>
      <c r="CA198" s="103"/>
      <c r="CB198" s="103"/>
      <c r="CC198" s="103"/>
      <c r="CD198" s="103"/>
      <c r="CE198" s="103"/>
      <c r="CF198" s="44"/>
      <c r="CG198" s="44"/>
      <c r="CH198" s="44"/>
      <c r="CI198" s="376"/>
      <c r="CJ198" s="103"/>
      <c r="CK198" s="391"/>
      <c r="CL198" s="44"/>
      <c r="CM198" s="103"/>
      <c r="CN198" s="103"/>
      <c r="CO198" s="7"/>
      <c r="CP198" s="7"/>
    </row>
    <row r="199" spans="1:94" ht="57.75" hidden="1" customHeight="1" x14ac:dyDescent="0.3">
      <c r="A199" s="44" t="s">
        <v>785</v>
      </c>
      <c r="B199" s="295" t="s">
        <v>101</v>
      </c>
      <c r="C199" s="44"/>
      <c r="D199" s="44"/>
      <c r="E199" s="44" t="s">
        <v>100</v>
      </c>
      <c r="F199" s="44" t="s">
        <v>606</v>
      </c>
      <c r="G199" s="227" t="s">
        <v>232</v>
      </c>
      <c r="H199" s="228" t="s">
        <v>187</v>
      </c>
      <c r="I199" s="227" t="s">
        <v>435</v>
      </c>
      <c r="J199" s="227" t="s">
        <v>280</v>
      </c>
      <c r="K199" s="227" t="s">
        <v>430</v>
      </c>
      <c r="L199" s="227" t="s">
        <v>143</v>
      </c>
      <c r="M199" s="229" t="s">
        <v>584</v>
      </c>
      <c r="N199" s="230" t="s">
        <v>142</v>
      </c>
      <c r="O199" s="231" t="s">
        <v>434</v>
      </c>
      <c r="P199" s="230" t="s">
        <v>143</v>
      </c>
      <c r="Q199" s="103"/>
      <c r="R199" s="44"/>
      <c r="S199" s="225" t="s">
        <v>100</v>
      </c>
      <c r="T199" s="225" t="s">
        <v>100</v>
      </c>
      <c r="U199" s="225" t="s">
        <v>100</v>
      </c>
      <c r="V199" s="225" t="s">
        <v>100</v>
      </c>
      <c r="W199" s="225" t="s">
        <v>100</v>
      </c>
      <c r="X199" s="174" t="s">
        <v>103</v>
      </c>
      <c r="Y199" s="174" t="s">
        <v>103</v>
      </c>
      <c r="Z199" s="225" t="s">
        <v>100</v>
      </c>
      <c r="AA199" s="174" t="s">
        <v>103</v>
      </c>
      <c r="AB199" s="174" t="s">
        <v>103</v>
      </c>
      <c r="AC199" s="174" t="s">
        <v>103</v>
      </c>
      <c r="AD199" s="225" t="s">
        <v>100</v>
      </c>
      <c r="AE199" s="225" t="s">
        <v>100</v>
      </c>
      <c r="AF199" s="225" t="s">
        <v>100</v>
      </c>
      <c r="AG199" s="225" t="s">
        <v>100</v>
      </c>
      <c r="AH199" s="225" t="s">
        <v>100</v>
      </c>
      <c r="AI199" s="225" t="s">
        <v>100</v>
      </c>
      <c r="AJ199" s="225" t="s">
        <v>100</v>
      </c>
      <c r="AK199" s="225" t="s">
        <v>100</v>
      </c>
      <c r="AL199" s="225" t="s">
        <v>100</v>
      </c>
      <c r="AM199" s="225" t="s">
        <v>100</v>
      </c>
      <c r="AN199" s="225" t="s">
        <v>100</v>
      </c>
      <c r="AO199" s="225" t="s">
        <v>100</v>
      </c>
      <c r="AP199" s="225" t="s">
        <v>100</v>
      </c>
      <c r="AQ199" s="225" t="s">
        <v>100</v>
      </c>
      <c r="AR199" s="225" t="s">
        <v>100</v>
      </c>
      <c r="AS199" s="225" t="s">
        <v>100</v>
      </c>
      <c r="AT199" s="225" t="s">
        <v>100</v>
      </c>
      <c r="AU199" s="225" t="s">
        <v>100</v>
      </c>
      <c r="AV199" s="225" t="s">
        <v>100</v>
      </c>
      <c r="AW199" s="225" t="s">
        <v>100</v>
      </c>
      <c r="AX199" s="225" t="s">
        <v>100</v>
      </c>
      <c r="AY199" s="225" t="s">
        <v>100</v>
      </c>
      <c r="AZ199" s="225" t="s">
        <v>100</v>
      </c>
      <c r="BA199" s="225" t="s">
        <v>100</v>
      </c>
      <c r="BB199" s="225" t="s">
        <v>100</v>
      </c>
      <c r="BC199" s="226" t="s">
        <v>100</v>
      </c>
      <c r="BD199" s="43" t="s">
        <v>101</v>
      </c>
      <c r="BE199" s="43" t="s">
        <v>101</v>
      </c>
      <c r="BF199" s="43" t="s">
        <v>101</v>
      </c>
      <c r="BG199" s="43" t="s">
        <v>101</v>
      </c>
      <c r="BH199" s="43" t="s">
        <v>101</v>
      </c>
      <c r="BI199" s="43" t="s">
        <v>101</v>
      </c>
      <c r="BJ199" s="43" t="s">
        <v>101</v>
      </c>
      <c r="BK199" s="44"/>
      <c r="BL199" s="44"/>
      <c r="BM199" s="44"/>
      <c r="BN199" s="44"/>
      <c r="BO199" s="44"/>
      <c r="BP199" s="242" t="s">
        <v>742</v>
      </c>
      <c r="BQ199" s="266" t="s">
        <v>791</v>
      </c>
      <c r="BR199" s="245">
        <v>2</v>
      </c>
      <c r="BS199" s="103" t="s">
        <v>638</v>
      </c>
      <c r="BT199" s="44"/>
      <c r="BU199" s="44"/>
      <c r="BV199" s="44"/>
      <c r="BW199" s="44"/>
      <c r="BX199" s="44"/>
      <c r="BY199" s="44"/>
      <c r="BZ199" s="103"/>
      <c r="CA199" s="103"/>
      <c r="CB199" s="103"/>
      <c r="CC199" s="103"/>
      <c r="CD199" s="103"/>
      <c r="CE199" s="103"/>
      <c r="CF199" s="44"/>
      <c r="CG199" s="44"/>
      <c r="CH199" s="44"/>
      <c r="CI199" s="376"/>
      <c r="CJ199" s="386" t="s">
        <v>1450</v>
      </c>
      <c r="CK199" s="391"/>
      <c r="CL199" s="44"/>
      <c r="CM199" s="103"/>
      <c r="CN199" s="103"/>
      <c r="CO199" s="7"/>
      <c r="CP199" s="7"/>
    </row>
    <row r="200" spans="1:94" ht="15" hidden="1" customHeight="1" x14ac:dyDescent="0.3">
      <c r="A200" s="44" t="s">
        <v>323</v>
      </c>
      <c r="B200" s="44"/>
      <c r="C200" s="44"/>
      <c r="D200" s="44"/>
      <c r="E200" s="44" t="s">
        <v>101</v>
      </c>
      <c r="F200" s="44" t="s">
        <v>606</v>
      </c>
      <c r="G200" s="227" t="s">
        <v>232</v>
      </c>
      <c r="H200" s="228" t="s">
        <v>187</v>
      </c>
      <c r="I200" s="227" t="s">
        <v>435</v>
      </c>
      <c r="J200" s="227" t="s">
        <v>142</v>
      </c>
      <c r="K200" s="227" t="s">
        <v>434</v>
      </c>
      <c r="L200" s="227" t="s">
        <v>143</v>
      </c>
      <c r="M200" s="229" t="s">
        <v>584</v>
      </c>
      <c r="N200" s="230" t="s">
        <v>280</v>
      </c>
      <c r="O200" s="231" t="s">
        <v>430</v>
      </c>
      <c r="P200" s="230" t="s">
        <v>143</v>
      </c>
      <c r="Q200" s="56" t="s">
        <v>762</v>
      </c>
      <c r="R200" s="49"/>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245"/>
      <c r="BK200" s="44"/>
      <c r="BL200" s="44"/>
      <c r="BM200" s="44"/>
      <c r="BN200" s="44"/>
      <c r="BO200" s="44"/>
      <c r="BP200" s="245">
        <v>0</v>
      </c>
      <c r="BQ200" s="44"/>
      <c r="BR200" s="245">
        <v>2</v>
      </c>
      <c r="BS200" s="103" t="s">
        <v>106</v>
      </c>
      <c r="BT200" s="44"/>
      <c r="BU200" s="44"/>
      <c r="BV200" s="44"/>
      <c r="BW200" s="44"/>
      <c r="BX200" s="44"/>
      <c r="BY200" s="44"/>
      <c r="BZ200" s="103"/>
      <c r="CA200" s="103"/>
      <c r="CB200" s="103"/>
      <c r="CC200" s="103"/>
      <c r="CD200" s="103"/>
      <c r="CE200" s="103"/>
      <c r="CF200" s="44"/>
      <c r="CG200" s="44"/>
      <c r="CH200" s="44"/>
      <c r="CI200" s="376"/>
      <c r="CJ200" s="103"/>
      <c r="CK200" s="391"/>
      <c r="CL200" s="44"/>
      <c r="CM200" s="103"/>
      <c r="CN200" s="103"/>
      <c r="CO200" s="7"/>
      <c r="CP200" s="7"/>
    </row>
    <row r="201" spans="1:94" ht="53.4" hidden="1" customHeight="1" x14ac:dyDescent="0.3">
      <c r="A201" s="44" t="s">
        <v>130</v>
      </c>
      <c r="B201" s="295" t="s">
        <v>101</v>
      </c>
      <c r="C201" s="44"/>
      <c r="D201" s="44"/>
      <c r="E201" s="44" t="s">
        <v>100</v>
      </c>
      <c r="F201" s="44" t="s">
        <v>606</v>
      </c>
      <c r="G201" s="227" t="s">
        <v>241</v>
      </c>
      <c r="H201" s="228" t="s">
        <v>187</v>
      </c>
      <c r="I201" s="227" t="s">
        <v>436</v>
      </c>
      <c r="J201" s="227" t="s">
        <v>180</v>
      </c>
      <c r="K201" s="227" t="s">
        <v>424</v>
      </c>
      <c r="L201" s="227" t="s">
        <v>128</v>
      </c>
      <c r="M201" s="229" t="s">
        <v>584</v>
      </c>
      <c r="N201" s="230" t="s">
        <v>142</v>
      </c>
      <c r="O201" s="231" t="s">
        <v>434</v>
      </c>
      <c r="P201" s="230" t="s">
        <v>143</v>
      </c>
      <c r="Q201" s="103"/>
      <c r="R201" s="44"/>
      <c r="S201" s="225">
        <v>0</v>
      </c>
      <c r="T201" s="225">
        <v>0</v>
      </c>
      <c r="U201" s="225">
        <v>0</v>
      </c>
      <c r="V201" s="225" t="s">
        <v>100</v>
      </c>
      <c r="W201" s="225" t="s">
        <v>100</v>
      </c>
      <c r="X201" s="225" t="s">
        <v>100</v>
      </c>
      <c r="Y201" s="225" t="s">
        <v>100</v>
      </c>
      <c r="Z201" s="225" t="s">
        <v>100</v>
      </c>
      <c r="AA201" s="225" t="s">
        <v>100</v>
      </c>
      <c r="AB201" s="225">
        <v>0</v>
      </c>
      <c r="AC201" s="225">
        <v>0</v>
      </c>
      <c r="AD201" s="225">
        <v>0</v>
      </c>
      <c r="AE201" s="225">
        <v>0</v>
      </c>
      <c r="AF201" s="225">
        <v>0</v>
      </c>
      <c r="AG201" s="225">
        <v>0</v>
      </c>
      <c r="AH201" s="225" t="s">
        <v>100</v>
      </c>
      <c r="AI201" s="225" t="s">
        <v>100</v>
      </c>
      <c r="AJ201" s="225" t="s">
        <v>100</v>
      </c>
      <c r="AK201" s="225" t="s">
        <v>100</v>
      </c>
      <c r="AL201" s="225" t="s">
        <v>100</v>
      </c>
      <c r="AM201" s="225" t="s">
        <v>100</v>
      </c>
      <c r="AN201" s="225" t="s">
        <v>100</v>
      </c>
      <c r="AO201" s="225" t="s">
        <v>100</v>
      </c>
      <c r="AP201" s="225" t="s">
        <v>100</v>
      </c>
      <c r="AQ201" s="225" t="s">
        <v>100</v>
      </c>
      <c r="AR201" s="225" t="s">
        <v>100</v>
      </c>
      <c r="AS201" s="225" t="s">
        <v>100</v>
      </c>
      <c r="AT201" s="225" t="s">
        <v>100</v>
      </c>
      <c r="AU201" s="225" t="s">
        <v>100</v>
      </c>
      <c r="AV201" s="225" t="s">
        <v>100</v>
      </c>
      <c r="AW201" s="225" t="s">
        <v>100</v>
      </c>
      <c r="AX201" s="225" t="s">
        <v>100</v>
      </c>
      <c r="AY201" s="225" t="s">
        <v>100</v>
      </c>
      <c r="AZ201" s="225" t="s">
        <v>100</v>
      </c>
      <c r="BA201" s="225" t="s">
        <v>100</v>
      </c>
      <c r="BB201" s="225" t="s">
        <v>100</v>
      </c>
      <c r="BC201" s="226" t="s">
        <v>100</v>
      </c>
      <c r="BD201" s="43" t="s">
        <v>101</v>
      </c>
      <c r="BE201" s="43" t="s">
        <v>101</v>
      </c>
      <c r="BF201" s="43" t="s">
        <v>101</v>
      </c>
      <c r="BG201" s="43" t="s">
        <v>101</v>
      </c>
      <c r="BH201" s="43" t="s">
        <v>101</v>
      </c>
      <c r="BI201" s="43" t="s">
        <v>101</v>
      </c>
      <c r="BJ201" s="43" t="s">
        <v>101</v>
      </c>
      <c r="BK201" s="44"/>
      <c r="BL201" s="44"/>
      <c r="BM201" s="44"/>
      <c r="BN201" s="44"/>
      <c r="BO201" s="44"/>
      <c r="BP201" s="245" t="s">
        <v>742</v>
      </c>
      <c r="BQ201" s="268" t="s">
        <v>792</v>
      </c>
      <c r="BR201" s="245"/>
      <c r="BS201" s="103" t="s">
        <v>640</v>
      </c>
      <c r="BT201" s="44"/>
      <c r="BU201" s="44"/>
      <c r="BV201" s="44"/>
      <c r="BW201" s="44"/>
      <c r="BX201" s="44"/>
      <c r="BY201" s="44"/>
      <c r="BZ201" s="103"/>
      <c r="CA201" s="103"/>
      <c r="CB201" s="103"/>
      <c r="CC201" s="103"/>
      <c r="CD201" s="103"/>
      <c r="CE201" s="103"/>
      <c r="CF201" s="44"/>
      <c r="CG201" s="44"/>
      <c r="CH201" s="44"/>
      <c r="CI201" s="376"/>
      <c r="CJ201" s="103"/>
      <c r="CK201" s="391" t="str">
        <f>Table9[[#This Row],[Congested?]]</f>
        <v>no</v>
      </c>
      <c r="CL201" s="44"/>
      <c r="CM201" s="103"/>
      <c r="CN201" s="103"/>
      <c r="CO201" s="7"/>
      <c r="CP201" s="7"/>
    </row>
    <row r="202" spans="1:94" ht="37.200000000000003" hidden="1" customHeight="1" x14ac:dyDescent="0.3">
      <c r="A202" s="44" t="s">
        <v>323</v>
      </c>
      <c r="B202" s="44"/>
      <c r="C202" s="44"/>
      <c r="D202" s="44"/>
      <c r="E202" s="44" t="s">
        <v>101</v>
      </c>
      <c r="F202" s="44" t="s">
        <v>606</v>
      </c>
      <c r="G202" s="227" t="s">
        <v>241</v>
      </c>
      <c r="H202" s="228" t="s">
        <v>187</v>
      </c>
      <c r="I202" s="227" t="s">
        <v>436</v>
      </c>
      <c r="J202" s="227" t="s">
        <v>142</v>
      </c>
      <c r="K202" s="227" t="s">
        <v>434</v>
      </c>
      <c r="L202" s="227" t="s">
        <v>143</v>
      </c>
      <c r="M202" s="229" t="s">
        <v>584</v>
      </c>
      <c r="N202" s="230" t="s">
        <v>180</v>
      </c>
      <c r="O202" s="231" t="s">
        <v>424</v>
      </c>
      <c r="P202" s="230" t="s">
        <v>128</v>
      </c>
      <c r="Q202" s="56" t="s">
        <v>763</v>
      </c>
      <c r="R202" s="56"/>
      <c r="S202" s="225">
        <v>0</v>
      </c>
      <c r="T202" s="225">
        <v>0</v>
      </c>
      <c r="U202" s="225">
        <v>0</v>
      </c>
      <c r="V202" s="225">
        <v>0</v>
      </c>
      <c r="W202" s="225">
        <v>0</v>
      </c>
      <c r="X202" s="225">
        <v>0</v>
      </c>
      <c r="Y202" s="225">
        <v>0</v>
      </c>
      <c r="Z202" s="225">
        <v>0</v>
      </c>
      <c r="AA202" s="225">
        <v>0</v>
      </c>
      <c r="AB202" s="225">
        <v>0</v>
      </c>
      <c r="AC202" s="225">
        <v>0</v>
      </c>
      <c r="AD202" s="225">
        <v>0</v>
      </c>
      <c r="AE202" s="225">
        <v>0</v>
      </c>
      <c r="AF202" s="225">
        <v>0</v>
      </c>
      <c r="AG202" s="225">
        <v>0</v>
      </c>
      <c r="AH202" s="225">
        <v>0</v>
      </c>
      <c r="AI202" s="225">
        <v>0</v>
      </c>
      <c r="AJ202" s="225">
        <v>0</v>
      </c>
      <c r="AK202" s="225">
        <v>0</v>
      </c>
      <c r="AL202" s="225">
        <v>0</v>
      </c>
      <c r="AM202" s="225">
        <v>0</v>
      </c>
      <c r="AN202" s="225">
        <v>0</v>
      </c>
      <c r="AO202" s="225">
        <v>0</v>
      </c>
      <c r="AP202" s="225">
        <v>0</v>
      </c>
      <c r="AQ202" s="225">
        <v>0</v>
      </c>
      <c r="AR202" s="225">
        <v>0</v>
      </c>
      <c r="AS202" s="225">
        <v>0</v>
      </c>
      <c r="AT202" s="225">
        <v>0</v>
      </c>
      <c r="AU202" s="225">
        <v>0</v>
      </c>
      <c r="AV202" s="225">
        <v>0</v>
      </c>
      <c r="AW202" s="225">
        <v>0</v>
      </c>
      <c r="AX202" s="225">
        <v>0</v>
      </c>
      <c r="AY202" s="225">
        <v>0</v>
      </c>
      <c r="AZ202" s="225">
        <v>0</v>
      </c>
      <c r="BA202" s="225">
        <v>0</v>
      </c>
      <c r="BB202" s="225">
        <v>0</v>
      </c>
      <c r="BC202" s="226" t="s">
        <v>100</v>
      </c>
      <c r="BD202" s="226" t="s">
        <v>100</v>
      </c>
      <c r="BE202" s="226" t="s">
        <v>100</v>
      </c>
      <c r="BF202" s="226" t="s">
        <v>100</v>
      </c>
      <c r="BG202" s="226" t="s">
        <v>100</v>
      </c>
      <c r="BH202" s="43" t="s">
        <v>103</v>
      </c>
      <c r="BI202" s="43" t="s">
        <v>101</v>
      </c>
      <c r="BJ202" s="245" t="s">
        <v>121</v>
      </c>
      <c r="BK202" s="44"/>
      <c r="BL202" s="44"/>
      <c r="BM202" s="44"/>
      <c r="BN202" s="44"/>
      <c r="BO202" s="44"/>
      <c r="BP202" s="245">
        <v>0</v>
      </c>
      <c r="BQ202" s="44"/>
      <c r="BR202" s="242">
        <v>0</v>
      </c>
      <c r="BS202" s="103" t="s">
        <v>639</v>
      </c>
      <c r="BT202" s="44"/>
      <c r="BU202" s="44"/>
      <c r="BV202" s="44"/>
      <c r="BW202" s="44"/>
      <c r="BX202" s="44"/>
      <c r="BY202" s="44"/>
      <c r="BZ202" s="103"/>
      <c r="CA202" s="103"/>
      <c r="CB202" s="103"/>
      <c r="CC202" s="103"/>
      <c r="CD202" s="103"/>
      <c r="CE202" s="103"/>
      <c r="CF202" s="44"/>
      <c r="CG202" s="44"/>
      <c r="CH202" s="44"/>
      <c r="CI202" s="376"/>
      <c r="CJ202" s="103"/>
      <c r="CK202" s="391"/>
      <c r="CL202" s="44"/>
      <c r="CM202" s="103"/>
      <c r="CN202" s="103"/>
      <c r="CO202" s="7"/>
      <c r="CP202" s="7"/>
    </row>
    <row r="203" spans="1:94" ht="46.95" hidden="1" customHeight="1" x14ac:dyDescent="0.3">
      <c r="A203" s="44" t="s">
        <v>130</v>
      </c>
      <c r="B203" s="295" t="s">
        <v>101</v>
      </c>
      <c r="C203" s="44"/>
      <c r="D203" s="44"/>
      <c r="E203" s="44" t="s">
        <v>100</v>
      </c>
      <c r="F203" s="44" t="s">
        <v>606</v>
      </c>
      <c r="G203" s="227" t="s">
        <v>437</v>
      </c>
      <c r="H203" s="228" t="s">
        <v>187</v>
      </c>
      <c r="I203" s="227" t="s">
        <v>438</v>
      </c>
      <c r="J203" s="227" t="s">
        <v>180</v>
      </c>
      <c r="K203" s="227" t="s">
        <v>424</v>
      </c>
      <c r="L203" s="227" t="s">
        <v>128</v>
      </c>
      <c r="M203" s="229" t="s">
        <v>584</v>
      </c>
      <c r="N203" s="230" t="s">
        <v>291</v>
      </c>
      <c r="O203" s="231" t="s">
        <v>439</v>
      </c>
      <c r="P203" s="230" t="s">
        <v>143</v>
      </c>
      <c r="Q203" s="103"/>
      <c r="R203" s="44"/>
      <c r="S203" s="225" t="s">
        <v>100</v>
      </c>
      <c r="T203" s="225" t="s">
        <v>100</v>
      </c>
      <c r="U203" s="225" t="s">
        <v>100</v>
      </c>
      <c r="V203" s="225" t="s">
        <v>100</v>
      </c>
      <c r="W203" s="225" t="s">
        <v>100</v>
      </c>
      <c r="X203" s="225" t="s">
        <v>100</v>
      </c>
      <c r="Y203" s="225" t="s">
        <v>100</v>
      </c>
      <c r="Z203" s="225" t="s">
        <v>100</v>
      </c>
      <c r="AA203" s="225" t="s">
        <v>100</v>
      </c>
      <c r="AB203" s="225" t="s">
        <v>100</v>
      </c>
      <c r="AC203" s="225" t="s">
        <v>100</v>
      </c>
      <c r="AD203" s="225" t="s">
        <v>100</v>
      </c>
      <c r="AE203" s="225" t="s">
        <v>100</v>
      </c>
      <c r="AF203" s="225" t="s">
        <v>100</v>
      </c>
      <c r="AG203" s="225" t="s">
        <v>100</v>
      </c>
      <c r="AH203" s="225" t="s">
        <v>100</v>
      </c>
      <c r="AI203" s="225" t="s">
        <v>100</v>
      </c>
      <c r="AJ203" s="225" t="s">
        <v>100</v>
      </c>
      <c r="AK203" s="225" t="s">
        <v>100</v>
      </c>
      <c r="AL203" s="225" t="s">
        <v>100</v>
      </c>
      <c r="AM203" s="225" t="s">
        <v>100</v>
      </c>
      <c r="AN203" s="225" t="s">
        <v>100</v>
      </c>
      <c r="AO203" s="225" t="s">
        <v>100</v>
      </c>
      <c r="AP203" s="225" t="s">
        <v>100</v>
      </c>
      <c r="AQ203" s="225" t="s">
        <v>100</v>
      </c>
      <c r="AR203" s="225" t="s">
        <v>100</v>
      </c>
      <c r="AS203" s="225" t="s">
        <v>100</v>
      </c>
      <c r="AT203" s="225" t="s">
        <v>100</v>
      </c>
      <c r="AU203" s="225" t="s">
        <v>100</v>
      </c>
      <c r="AV203" s="225" t="s">
        <v>100</v>
      </c>
      <c r="AW203" s="225" t="s">
        <v>100</v>
      </c>
      <c r="AX203" s="225" t="s">
        <v>100</v>
      </c>
      <c r="AY203" s="225" t="s">
        <v>100</v>
      </c>
      <c r="AZ203" s="225" t="s">
        <v>100</v>
      </c>
      <c r="BA203" s="225" t="s">
        <v>100</v>
      </c>
      <c r="BB203" s="225" t="s">
        <v>100</v>
      </c>
      <c r="BC203" s="226" t="s">
        <v>100</v>
      </c>
      <c r="BD203" s="43" t="s">
        <v>101</v>
      </c>
      <c r="BE203" s="43" t="s">
        <v>101</v>
      </c>
      <c r="BF203" s="43" t="s">
        <v>101</v>
      </c>
      <c r="BG203" s="43" t="s">
        <v>101</v>
      </c>
      <c r="BH203" s="43" t="s">
        <v>101</v>
      </c>
      <c r="BI203" s="43" t="s">
        <v>101</v>
      </c>
      <c r="BJ203" s="43" t="s">
        <v>101</v>
      </c>
      <c r="BK203" s="44"/>
      <c r="BL203" s="44"/>
      <c r="BM203" s="44"/>
      <c r="BN203" s="44"/>
      <c r="BO203" s="44"/>
      <c r="BP203" s="245" t="s">
        <v>742</v>
      </c>
      <c r="BQ203" s="268" t="s">
        <v>772</v>
      </c>
      <c r="BR203" s="245"/>
      <c r="BS203" s="103"/>
      <c r="BT203" s="44"/>
      <c r="BU203" s="44"/>
      <c r="BV203" s="44"/>
      <c r="BW203" s="44"/>
      <c r="BX203" s="44"/>
      <c r="BY203" s="44"/>
      <c r="BZ203" s="103"/>
      <c r="CA203" s="103"/>
      <c r="CB203" s="103"/>
      <c r="CC203" s="103"/>
      <c r="CD203" s="103"/>
      <c r="CE203" s="103"/>
      <c r="CF203" s="44"/>
      <c r="CG203" s="44"/>
      <c r="CH203" s="44"/>
      <c r="CI203" s="376"/>
      <c r="CJ203" s="103"/>
      <c r="CK203" s="391" t="str">
        <f>Table9[[#This Row],[Congested?]]</f>
        <v>no</v>
      </c>
      <c r="CL203" s="44"/>
      <c r="CM203" s="103"/>
      <c r="CN203" s="103"/>
      <c r="CO203" s="7"/>
      <c r="CP203" s="7"/>
    </row>
    <row r="204" spans="1:94" ht="45.6" hidden="1" customHeight="1" x14ac:dyDescent="0.3">
      <c r="A204" s="44" t="s">
        <v>130</v>
      </c>
      <c r="B204" s="295" t="s">
        <v>101</v>
      </c>
      <c r="C204" s="44"/>
      <c r="D204" s="44"/>
      <c r="E204" s="44" t="s">
        <v>100</v>
      </c>
      <c r="F204" s="44" t="s">
        <v>606</v>
      </c>
      <c r="G204" s="227" t="s">
        <v>437</v>
      </c>
      <c r="H204" s="228" t="s">
        <v>187</v>
      </c>
      <c r="I204" s="227" t="s">
        <v>438</v>
      </c>
      <c r="J204" s="227" t="s">
        <v>291</v>
      </c>
      <c r="K204" s="227" t="s">
        <v>439</v>
      </c>
      <c r="L204" s="227" t="s">
        <v>143</v>
      </c>
      <c r="M204" s="229" t="s">
        <v>584</v>
      </c>
      <c r="N204" s="230" t="s">
        <v>180</v>
      </c>
      <c r="O204" s="231" t="s">
        <v>424</v>
      </c>
      <c r="P204" s="230" t="s">
        <v>128</v>
      </c>
      <c r="Q204" s="103"/>
      <c r="R204" s="44"/>
      <c r="S204" s="225" t="s">
        <v>100</v>
      </c>
      <c r="T204" s="225" t="s">
        <v>100</v>
      </c>
      <c r="U204" s="225" t="s">
        <v>100</v>
      </c>
      <c r="V204" s="225" t="s">
        <v>100</v>
      </c>
      <c r="W204" s="225" t="s">
        <v>100</v>
      </c>
      <c r="X204" s="225" t="s">
        <v>100</v>
      </c>
      <c r="Y204" s="225" t="s">
        <v>100</v>
      </c>
      <c r="Z204" s="225" t="s">
        <v>100</v>
      </c>
      <c r="AA204" s="225" t="s">
        <v>100</v>
      </c>
      <c r="AB204" s="225" t="s">
        <v>100</v>
      </c>
      <c r="AC204" s="225" t="s">
        <v>100</v>
      </c>
      <c r="AD204" s="225" t="s">
        <v>100</v>
      </c>
      <c r="AE204" s="225" t="s">
        <v>100</v>
      </c>
      <c r="AF204" s="225" t="s">
        <v>100</v>
      </c>
      <c r="AG204" s="225" t="s">
        <v>100</v>
      </c>
      <c r="AH204" s="225" t="s">
        <v>100</v>
      </c>
      <c r="AI204" s="225" t="s">
        <v>100</v>
      </c>
      <c r="AJ204" s="225" t="s">
        <v>100</v>
      </c>
      <c r="AK204" s="225" t="s">
        <v>100</v>
      </c>
      <c r="AL204" s="225" t="s">
        <v>100</v>
      </c>
      <c r="AM204" s="225" t="s">
        <v>100</v>
      </c>
      <c r="AN204" s="225" t="s">
        <v>100</v>
      </c>
      <c r="AO204" s="225" t="s">
        <v>100</v>
      </c>
      <c r="AP204" s="225" t="s">
        <v>100</v>
      </c>
      <c r="AQ204" s="225" t="s">
        <v>100</v>
      </c>
      <c r="AR204" s="225" t="s">
        <v>100</v>
      </c>
      <c r="AS204" s="225" t="s">
        <v>100</v>
      </c>
      <c r="AT204" s="225" t="s">
        <v>100</v>
      </c>
      <c r="AU204" s="225" t="s">
        <v>100</v>
      </c>
      <c r="AV204" s="225" t="s">
        <v>100</v>
      </c>
      <c r="AW204" s="225" t="s">
        <v>100</v>
      </c>
      <c r="AX204" s="225" t="s">
        <v>100</v>
      </c>
      <c r="AY204" s="225" t="s">
        <v>100</v>
      </c>
      <c r="AZ204" s="225" t="s">
        <v>100</v>
      </c>
      <c r="BA204" s="225" t="s">
        <v>100</v>
      </c>
      <c r="BB204" s="225" t="s">
        <v>100</v>
      </c>
      <c r="BC204" s="226" t="s">
        <v>100</v>
      </c>
      <c r="BD204" s="226" t="s">
        <v>100</v>
      </c>
      <c r="BE204" s="226" t="s">
        <v>100</v>
      </c>
      <c r="BF204" s="226" t="s">
        <v>100</v>
      </c>
      <c r="BG204" s="226" t="s">
        <v>100</v>
      </c>
      <c r="BH204" s="43" t="s">
        <v>103</v>
      </c>
      <c r="BI204" s="43" t="s">
        <v>101</v>
      </c>
      <c r="BJ204" s="43" t="s">
        <v>101</v>
      </c>
      <c r="BK204" s="44"/>
      <c r="BL204" s="44"/>
      <c r="BM204" s="44"/>
      <c r="BN204" s="44"/>
      <c r="BO204" s="44"/>
      <c r="BP204" s="245" t="s">
        <v>742</v>
      </c>
      <c r="BQ204" s="266" t="s">
        <v>793</v>
      </c>
      <c r="BR204" s="245">
        <v>2</v>
      </c>
      <c r="BS204" s="103"/>
      <c r="BT204" s="44"/>
      <c r="BU204" s="44"/>
      <c r="BV204" s="44"/>
      <c r="BW204" s="44"/>
      <c r="BX204" s="44"/>
      <c r="BY204" s="44"/>
      <c r="BZ204" s="103"/>
      <c r="CA204" s="103"/>
      <c r="CB204" s="103"/>
      <c r="CC204" s="103"/>
      <c r="CD204" s="103"/>
      <c r="CE204" s="103"/>
      <c r="CF204" s="44"/>
      <c r="CG204" s="44"/>
      <c r="CH204" s="44"/>
      <c r="CI204" s="376"/>
      <c r="CJ204" s="391"/>
      <c r="CK204" s="391" t="s">
        <v>101</v>
      </c>
      <c r="CL204" s="44"/>
      <c r="CM204" s="103"/>
      <c r="CN204" s="103"/>
      <c r="CO204" s="7"/>
      <c r="CP204" s="7"/>
    </row>
    <row r="205" spans="1:94" ht="46.95" hidden="1" customHeight="1" x14ac:dyDescent="0.3">
      <c r="A205" s="44" t="s">
        <v>130</v>
      </c>
      <c r="B205" s="295" t="s">
        <v>101</v>
      </c>
      <c r="C205" s="44"/>
      <c r="D205" s="44"/>
      <c r="E205" s="44" t="s">
        <v>100</v>
      </c>
      <c r="F205" s="44" t="s">
        <v>606</v>
      </c>
      <c r="G205" s="227" t="s">
        <v>440</v>
      </c>
      <c r="H205" s="228" t="s">
        <v>187</v>
      </c>
      <c r="I205" s="227" t="s">
        <v>441</v>
      </c>
      <c r="J205" s="227" t="s">
        <v>442</v>
      </c>
      <c r="K205" s="227" t="s">
        <v>443</v>
      </c>
      <c r="L205" s="227" t="s">
        <v>143</v>
      </c>
      <c r="M205" s="229" t="s">
        <v>584</v>
      </c>
      <c r="N205" s="230" t="s">
        <v>180</v>
      </c>
      <c r="O205" s="231" t="s">
        <v>424</v>
      </c>
      <c r="P205" s="230" t="s">
        <v>128</v>
      </c>
      <c r="Q205" s="103"/>
      <c r="R205" s="44"/>
      <c r="S205" s="225" t="s">
        <v>100</v>
      </c>
      <c r="T205" s="225" t="s">
        <v>100</v>
      </c>
      <c r="U205" s="225" t="s">
        <v>100</v>
      </c>
      <c r="V205" s="225" t="s">
        <v>100</v>
      </c>
      <c r="W205" s="225" t="s">
        <v>100</v>
      </c>
      <c r="X205" s="225" t="s">
        <v>100</v>
      </c>
      <c r="Y205" s="225" t="s">
        <v>100</v>
      </c>
      <c r="Z205" s="225" t="s">
        <v>100</v>
      </c>
      <c r="AA205" s="225" t="s">
        <v>100</v>
      </c>
      <c r="AB205" s="225" t="s">
        <v>100</v>
      </c>
      <c r="AC205" s="225" t="s">
        <v>100</v>
      </c>
      <c r="AD205" s="225" t="s">
        <v>100</v>
      </c>
      <c r="AE205" s="225" t="s">
        <v>100</v>
      </c>
      <c r="AF205" s="225" t="s">
        <v>100</v>
      </c>
      <c r="AG205" s="225" t="s">
        <v>100</v>
      </c>
      <c r="AH205" s="225" t="s">
        <v>100</v>
      </c>
      <c r="AI205" s="225" t="s">
        <v>100</v>
      </c>
      <c r="AJ205" s="44" t="s">
        <v>121</v>
      </c>
      <c r="AK205" s="44" t="s">
        <v>121</v>
      </c>
      <c r="AL205" s="44" t="s">
        <v>121</v>
      </c>
      <c r="AM205" s="44" t="s">
        <v>121</v>
      </c>
      <c r="AN205" s="44" t="s">
        <v>121</v>
      </c>
      <c r="AO205" s="44" t="s">
        <v>121</v>
      </c>
      <c r="AP205" s="44" t="s">
        <v>121</v>
      </c>
      <c r="AQ205" s="44" t="s">
        <v>121</v>
      </c>
      <c r="AR205" s="44" t="s">
        <v>121</v>
      </c>
      <c r="AS205" s="44" t="s">
        <v>121</v>
      </c>
      <c r="AT205" s="44" t="s">
        <v>121</v>
      </c>
      <c r="AU205" s="44" t="s">
        <v>121</v>
      </c>
      <c r="AV205" s="44" t="s">
        <v>121</v>
      </c>
      <c r="AW205" s="44" t="s">
        <v>121</v>
      </c>
      <c r="AX205" s="44" t="s">
        <v>121</v>
      </c>
      <c r="AY205" s="44" t="s">
        <v>121</v>
      </c>
      <c r="AZ205" s="44" t="s">
        <v>121</v>
      </c>
      <c r="BA205" s="44" t="s">
        <v>121</v>
      </c>
      <c r="BB205" s="44" t="s">
        <v>121</v>
      </c>
      <c r="BC205" s="226" t="s">
        <v>100</v>
      </c>
      <c r="BD205" s="43" t="s">
        <v>103</v>
      </c>
      <c r="BE205" s="43" t="s">
        <v>103</v>
      </c>
      <c r="BF205" s="43" t="s">
        <v>103</v>
      </c>
      <c r="BG205" s="43" t="s">
        <v>103</v>
      </c>
      <c r="BH205" s="43" t="s">
        <v>103</v>
      </c>
      <c r="BI205" s="44" t="s">
        <v>121</v>
      </c>
      <c r="BJ205" s="237" t="s">
        <v>764</v>
      </c>
      <c r="BK205" s="44"/>
      <c r="BL205" s="44"/>
      <c r="BM205" s="44"/>
      <c r="BN205" s="44"/>
      <c r="BO205" s="44"/>
      <c r="BP205" s="245" t="s">
        <v>742</v>
      </c>
      <c r="BQ205" s="266" t="s">
        <v>1015</v>
      </c>
      <c r="BR205" s="245">
        <v>2</v>
      </c>
      <c r="BS205" s="103"/>
      <c r="BT205" s="44"/>
      <c r="BU205" s="44"/>
      <c r="BV205" s="44"/>
      <c r="BW205" s="44"/>
      <c r="BX205" s="44"/>
      <c r="BY205" s="44"/>
      <c r="BZ205" s="103"/>
      <c r="CA205" s="103"/>
      <c r="CB205" s="103"/>
      <c r="CC205" s="103"/>
      <c r="CD205" s="103"/>
      <c r="CE205" s="103"/>
      <c r="CF205" s="44"/>
      <c r="CG205" s="44"/>
      <c r="CH205" s="44"/>
      <c r="CI205" s="376"/>
      <c r="CJ205" s="103"/>
      <c r="CK205" s="391"/>
      <c r="CL205" s="44"/>
      <c r="CM205" s="103"/>
      <c r="CN205" s="103"/>
      <c r="CO205" s="7"/>
      <c r="CP205" s="7"/>
    </row>
    <row r="206" spans="1:94" ht="74.400000000000006" hidden="1" customHeight="1" x14ac:dyDescent="0.3">
      <c r="A206" s="49" t="s">
        <v>323</v>
      </c>
      <c r="B206" s="49"/>
      <c r="C206" s="250" t="s">
        <v>853</v>
      </c>
      <c r="D206" s="49"/>
      <c r="E206" s="49" t="s">
        <v>101</v>
      </c>
      <c r="F206" s="44" t="s">
        <v>606</v>
      </c>
      <c r="G206" s="227" t="s">
        <v>440</v>
      </c>
      <c r="H206" s="228" t="s">
        <v>187</v>
      </c>
      <c r="I206" s="227" t="s">
        <v>441</v>
      </c>
      <c r="J206" s="227" t="s">
        <v>180</v>
      </c>
      <c r="K206" s="227" t="s">
        <v>424</v>
      </c>
      <c r="L206" s="227" t="s">
        <v>128</v>
      </c>
      <c r="M206" s="229" t="s">
        <v>584</v>
      </c>
      <c r="N206" s="230" t="s">
        <v>442</v>
      </c>
      <c r="O206" s="231" t="s">
        <v>443</v>
      </c>
      <c r="P206" s="230" t="s">
        <v>143</v>
      </c>
      <c r="Q206" s="56" t="s">
        <v>912</v>
      </c>
      <c r="R206" s="56"/>
      <c r="S206" s="225" t="s">
        <v>100</v>
      </c>
      <c r="T206" s="225" t="s">
        <v>100</v>
      </c>
      <c r="U206" s="225" t="s">
        <v>100</v>
      </c>
      <c r="V206" s="225" t="s">
        <v>100</v>
      </c>
      <c r="W206" s="225" t="s">
        <v>100</v>
      </c>
      <c r="X206" s="175" t="s">
        <v>231</v>
      </c>
      <c r="Y206" s="225" t="s">
        <v>100</v>
      </c>
      <c r="Z206" s="225" t="s">
        <v>100</v>
      </c>
      <c r="AA206" s="225" t="s">
        <v>100</v>
      </c>
      <c r="AB206" s="225" t="s">
        <v>100</v>
      </c>
      <c r="AC206" s="225" t="s">
        <v>100</v>
      </c>
      <c r="AD206" s="225" t="s">
        <v>100</v>
      </c>
      <c r="AE206" s="225" t="s">
        <v>100</v>
      </c>
      <c r="AF206" s="225" t="s">
        <v>100</v>
      </c>
      <c r="AG206" s="225" t="s">
        <v>100</v>
      </c>
      <c r="AH206" s="225">
        <v>0</v>
      </c>
      <c r="AI206" s="225">
        <v>0</v>
      </c>
      <c r="AJ206" s="225">
        <v>0</v>
      </c>
      <c r="AK206" s="225">
        <v>0</v>
      </c>
      <c r="AL206" s="225">
        <v>0</v>
      </c>
      <c r="AM206" s="225">
        <v>0</v>
      </c>
      <c r="AN206" s="225">
        <v>0</v>
      </c>
      <c r="AO206" s="225">
        <v>0</v>
      </c>
      <c r="AP206" s="225">
        <v>0</v>
      </c>
      <c r="AQ206" s="225">
        <v>0</v>
      </c>
      <c r="AR206" s="225">
        <v>0</v>
      </c>
      <c r="AS206" s="225">
        <v>0</v>
      </c>
      <c r="AT206" s="225">
        <v>0</v>
      </c>
      <c r="AU206" s="225">
        <v>0</v>
      </c>
      <c r="AV206" s="225">
        <v>0</v>
      </c>
      <c r="AW206" s="225">
        <v>0</v>
      </c>
      <c r="AX206" s="225">
        <v>0</v>
      </c>
      <c r="AY206" s="225">
        <v>0</v>
      </c>
      <c r="AZ206" s="225">
        <v>0</v>
      </c>
      <c r="BA206" s="225">
        <v>0</v>
      </c>
      <c r="BB206" s="225">
        <v>0</v>
      </c>
      <c r="BC206" s="226" t="s">
        <v>100</v>
      </c>
      <c r="BD206" s="226" t="s">
        <v>100</v>
      </c>
      <c r="BE206" s="226" t="s">
        <v>100</v>
      </c>
      <c r="BF206" s="226" t="s">
        <v>100</v>
      </c>
      <c r="BG206" s="226" t="s">
        <v>100</v>
      </c>
      <c r="BH206" s="43" t="s">
        <v>101</v>
      </c>
      <c r="BI206" s="43" t="s">
        <v>101</v>
      </c>
      <c r="BJ206" s="235" t="s">
        <v>101</v>
      </c>
      <c r="BK206" s="44"/>
      <c r="BL206" s="44"/>
      <c r="BM206" s="44"/>
      <c r="BN206" s="44"/>
      <c r="BO206" s="103" t="s">
        <v>612</v>
      </c>
      <c r="BP206" s="203">
        <v>0</v>
      </c>
      <c r="BQ206" s="244" t="s">
        <v>911</v>
      </c>
      <c r="BR206" s="203" t="s">
        <v>850</v>
      </c>
      <c r="BS206" s="103"/>
      <c r="BT206" s="44"/>
      <c r="BU206" s="44"/>
      <c r="BV206" s="44"/>
      <c r="BW206" s="44"/>
      <c r="BX206" s="44"/>
      <c r="BY206" s="44"/>
      <c r="BZ206" s="103"/>
      <c r="CA206" s="103"/>
      <c r="CB206" s="103"/>
      <c r="CC206" s="103"/>
      <c r="CD206" s="103"/>
      <c r="CE206" s="103"/>
      <c r="CF206" s="44"/>
      <c r="CG206" s="44"/>
      <c r="CH206" s="44"/>
      <c r="CI206" s="376"/>
      <c r="CJ206" s="103"/>
      <c r="CK206" s="391"/>
      <c r="CL206" s="44"/>
      <c r="CM206" s="103"/>
      <c r="CN206" s="103"/>
      <c r="CO206" s="7"/>
      <c r="CP206" s="7"/>
    </row>
    <row r="207" spans="1:94" ht="49.95" hidden="1" customHeight="1" x14ac:dyDescent="0.3">
      <c r="A207" s="44" t="s">
        <v>130</v>
      </c>
      <c r="B207" s="300" t="s">
        <v>770</v>
      </c>
      <c r="C207" s="250" t="s">
        <v>1016</v>
      </c>
      <c r="D207" s="44"/>
      <c r="E207" s="44" t="s">
        <v>100</v>
      </c>
      <c r="F207" s="44" t="s">
        <v>606</v>
      </c>
      <c r="G207" s="227" t="s">
        <v>444</v>
      </c>
      <c r="H207" s="228" t="s">
        <v>187</v>
      </c>
      <c r="I207" s="227" t="s">
        <v>445</v>
      </c>
      <c r="J207" s="227" t="s">
        <v>291</v>
      </c>
      <c r="K207" s="227" t="s">
        <v>439</v>
      </c>
      <c r="L207" s="227" t="s">
        <v>143</v>
      </c>
      <c r="M207" s="229" t="s">
        <v>584</v>
      </c>
      <c r="N207" s="230" t="s">
        <v>180</v>
      </c>
      <c r="O207" s="231" t="s">
        <v>424</v>
      </c>
      <c r="P207" s="230" t="s">
        <v>128</v>
      </c>
      <c r="Q207" s="103"/>
      <c r="R207" s="44"/>
      <c r="S207" s="225" t="s">
        <v>100</v>
      </c>
      <c r="T207" s="225" t="s">
        <v>100</v>
      </c>
      <c r="U207" s="225" t="s">
        <v>100</v>
      </c>
      <c r="V207" s="225" t="s">
        <v>100</v>
      </c>
      <c r="W207" s="225" t="s">
        <v>100</v>
      </c>
      <c r="X207" s="225" t="s">
        <v>100</v>
      </c>
      <c r="Y207" s="225" t="s">
        <v>100</v>
      </c>
      <c r="Z207" s="174" t="s">
        <v>103</v>
      </c>
      <c r="AA207" s="225" t="s">
        <v>100</v>
      </c>
      <c r="AB207" s="225" t="s">
        <v>100</v>
      </c>
      <c r="AC207" s="225" t="s">
        <v>100</v>
      </c>
      <c r="AD207" s="225" t="s">
        <v>100</v>
      </c>
      <c r="AE207" s="225" t="s">
        <v>100</v>
      </c>
      <c r="AF207" s="225" t="s">
        <v>100</v>
      </c>
      <c r="AG207" s="225" t="s">
        <v>100</v>
      </c>
      <c r="AH207" s="225" t="s">
        <v>100</v>
      </c>
      <c r="AI207" s="225" t="s">
        <v>100</v>
      </c>
      <c r="AJ207" s="225" t="s">
        <v>100</v>
      </c>
      <c r="AK207" s="225" t="s">
        <v>100</v>
      </c>
      <c r="AL207" s="225" t="s">
        <v>100</v>
      </c>
      <c r="AM207" s="225" t="s">
        <v>100</v>
      </c>
      <c r="AN207" s="225" t="s">
        <v>100</v>
      </c>
      <c r="AO207" s="225" t="s">
        <v>100</v>
      </c>
      <c r="AP207" s="225" t="s">
        <v>100</v>
      </c>
      <c r="AQ207" s="225" t="s">
        <v>100</v>
      </c>
      <c r="AR207" s="225" t="s">
        <v>100</v>
      </c>
      <c r="AS207" s="225" t="s">
        <v>100</v>
      </c>
      <c r="AT207" s="225" t="s">
        <v>100</v>
      </c>
      <c r="AU207" s="225" t="s">
        <v>100</v>
      </c>
      <c r="AV207" s="225" t="s">
        <v>100</v>
      </c>
      <c r="AW207" s="225" t="s">
        <v>100</v>
      </c>
      <c r="AX207" s="225" t="s">
        <v>100</v>
      </c>
      <c r="AY207" s="225" t="s">
        <v>100</v>
      </c>
      <c r="AZ207" s="225" t="s">
        <v>100</v>
      </c>
      <c r="BA207" s="225" t="s">
        <v>100</v>
      </c>
      <c r="BB207" s="225" t="s">
        <v>100</v>
      </c>
      <c r="BC207" s="226" t="s">
        <v>100</v>
      </c>
      <c r="BD207" s="226" t="s">
        <v>100</v>
      </c>
      <c r="BE207" s="226" t="s">
        <v>100</v>
      </c>
      <c r="BF207" s="226" t="s">
        <v>100</v>
      </c>
      <c r="BG207" s="174" t="s">
        <v>103</v>
      </c>
      <c r="BH207" s="174" t="s">
        <v>103</v>
      </c>
      <c r="BI207" s="43" t="s">
        <v>101</v>
      </c>
      <c r="BJ207" s="235" t="s">
        <v>101</v>
      </c>
      <c r="BK207" s="44">
        <v>1</v>
      </c>
      <c r="BL207" s="44">
        <v>250000</v>
      </c>
      <c r="BM207" s="44" t="s">
        <v>679</v>
      </c>
      <c r="BN207" s="44"/>
      <c r="BO207" s="103" t="s">
        <v>613</v>
      </c>
      <c r="BP207" s="203" t="s">
        <v>742</v>
      </c>
      <c r="BQ207" s="266" t="s">
        <v>772</v>
      </c>
      <c r="BR207" s="203" t="s">
        <v>1535</v>
      </c>
      <c r="BS207" s="103"/>
      <c r="BT207" s="312">
        <v>0</v>
      </c>
      <c r="BU207" s="312">
        <v>1200156.0109589042</v>
      </c>
      <c r="BV207" s="312">
        <v>0</v>
      </c>
      <c r="BW207" s="44">
        <v>0</v>
      </c>
      <c r="BX207" s="45" t="s">
        <v>100</v>
      </c>
      <c r="BY207" s="44"/>
      <c r="BZ207" s="103"/>
      <c r="CA207" s="55" t="s">
        <v>1584</v>
      </c>
      <c r="CB207" s="376" t="s">
        <v>1376</v>
      </c>
      <c r="CC207" s="376" t="s">
        <v>1377</v>
      </c>
      <c r="CD207" s="376" t="s">
        <v>1375</v>
      </c>
      <c r="CE207" s="103"/>
      <c r="CF207" s="226" t="s">
        <v>100</v>
      </c>
      <c r="CG207" s="226" t="s">
        <v>101</v>
      </c>
      <c r="CH207" s="44" t="s">
        <v>100</v>
      </c>
      <c r="CI207" s="376" t="s">
        <v>1549</v>
      </c>
      <c r="CJ207" s="391" t="s">
        <v>1539</v>
      </c>
      <c r="CK207" s="410" t="s">
        <v>617</v>
      </c>
      <c r="CL207" s="44"/>
      <c r="CM207" s="103"/>
      <c r="CN207" s="103" t="s">
        <v>1545</v>
      </c>
      <c r="CO207" s="7"/>
      <c r="CP207" s="7"/>
    </row>
    <row r="208" spans="1:94" ht="28.5" hidden="1" customHeight="1" x14ac:dyDescent="0.3">
      <c r="A208" s="44" t="s">
        <v>785</v>
      </c>
      <c r="B208" s="295" t="s">
        <v>101</v>
      </c>
      <c r="C208" s="44"/>
      <c r="D208" s="49" t="s">
        <v>100</v>
      </c>
      <c r="E208" s="44" t="s">
        <v>100</v>
      </c>
      <c r="F208" s="44" t="s">
        <v>606</v>
      </c>
      <c r="G208" s="227" t="s">
        <v>64</v>
      </c>
      <c r="H208" s="228" t="s">
        <v>187</v>
      </c>
      <c r="I208" s="246" t="s">
        <v>446</v>
      </c>
      <c r="J208" s="227" t="s">
        <v>292</v>
      </c>
      <c r="K208" s="227" t="s">
        <v>399</v>
      </c>
      <c r="L208" s="227" t="s">
        <v>143</v>
      </c>
      <c r="M208" s="229" t="s">
        <v>584</v>
      </c>
      <c r="N208" s="230" t="s">
        <v>291</v>
      </c>
      <c r="O208" s="231" t="s">
        <v>439</v>
      </c>
      <c r="P208" s="230" t="s">
        <v>143</v>
      </c>
      <c r="Q208" s="56" t="s">
        <v>1017</v>
      </c>
      <c r="R208" s="44"/>
      <c r="S208" s="225" t="s">
        <v>100</v>
      </c>
      <c r="T208" s="225" t="s">
        <v>100</v>
      </c>
      <c r="U208" s="225" t="s">
        <v>100</v>
      </c>
      <c r="V208" s="225" t="s">
        <v>100</v>
      </c>
      <c r="W208" s="225" t="s">
        <v>100</v>
      </c>
      <c r="X208" s="174" t="s">
        <v>103</v>
      </c>
      <c r="Y208" s="225">
        <v>0</v>
      </c>
      <c r="Z208" s="174" t="s">
        <v>103</v>
      </c>
      <c r="AA208" s="225" t="s">
        <v>100</v>
      </c>
      <c r="AB208" s="225" t="s">
        <v>100</v>
      </c>
      <c r="AC208" s="225" t="s">
        <v>100</v>
      </c>
      <c r="AD208" s="225" t="s">
        <v>100</v>
      </c>
      <c r="AE208" s="174" t="s">
        <v>103</v>
      </c>
      <c r="AF208" s="225" t="s">
        <v>100</v>
      </c>
      <c r="AG208" s="225" t="s">
        <v>100</v>
      </c>
      <c r="AH208" s="225" t="s">
        <v>100</v>
      </c>
      <c r="AI208" s="174" t="s">
        <v>103</v>
      </c>
      <c r="AJ208" s="174" t="s">
        <v>103</v>
      </c>
      <c r="AK208" s="225" t="s">
        <v>100</v>
      </c>
      <c r="AL208" s="225" t="s">
        <v>100</v>
      </c>
      <c r="AM208" s="225" t="s">
        <v>100</v>
      </c>
      <c r="AN208" s="225" t="s">
        <v>100</v>
      </c>
      <c r="AO208" s="225" t="s">
        <v>100</v>
      </c>
      <c r="AP208" s="225" t="s">
        <v>100</v>
      </c>
      <c r="AQ208" s="225" t="s">
        <v>100</v>
      </c>
      <c r="AR208" s="225" t="s">
        <v>100</v>
      </c>
      <c r="AS208" s="225" t="s">
        <v>100</v>
      </c>
      <c r="AT208" s="225" t="s">
        <v>100</v>
      </c>
      <c r="AU208" s="225" t="s">
        <v>100</v>
      </c>
      <c r="AV208" s="225" t="s">
        <v>100</v>
      </c>
      <c r="AW208" s="225" t="s">
        <v>100</v>
      </c>
      <c r="AX208" s="225" t="s">
        <v>100</v>
      </c>
      <c r="AY208" s="225" t="s">
        <v>100</v>
      </c>
      <c r="AZ208" s="225" t="s">
        <v>100</v>
      </c>
      <c r="BA208" s="225" t="s">
        <v>100</v>
      </c>
      <c r="BB208" s="225" t="s">
        <v>100</v>
      </c>
      <c r="BC208" s="225" t="s">
        <v>100</v>
      </c>
      <c r="BD208" s="43" t="s">
        <v>103</v>
      </c>
      <c r="BE208" s="43" t="s">
        <v>103</v>
      </c>
      <c r="BF208" s="43" t="s">
        <v>103</v>
      </c>
      <c r="BG208" s="43" t="s">
        <v>103</v>
      </c>
      <c r="BH208" s="43" t="s">
        <v>103</v>
      </c>
      <c r="BI208" s="43" t="s">
        <v>101</v>
      </c>
      <c r="BJ208" s="237" t="s">
        <v>1018</v>
      </c>
      <c r="BK208" s="103" t="s">
        <v>668</v>
      </c>
      <c r="BL208" s="103" t="s">
        <v>699</v>
      </c>
      <c r="BM208" s="103" t="s">
        <v>698</v>
      </c>
      <c r="BN208" s="44"/>
      <c r="BO208" s="44"/>
      <c r="BP208" s="245" t="s">
        <v>742</v>
      </c>
      <c r="BQ208" s="103" t="s">
        <v>1019</v>
      </c>
      <c r="BR208" s="245" t="s">
        <v>100</v>
      </c>
      <c r="BS208" s="103"/>
      <c r="BT208" s="44"/>
      <c r="BU208" s="44"/>
      <c r="BV208" s="44"/>
      <c r="BW208" s="44"/>
      <c r="BX208" s="44"/>
      <c r="BY208" s="44"/>
      <c r="BZ208" s="103"/>
      <c r="CA208" s="103"/>
      <c r="CB208" s="103"/>
      <c r="CC208" s="103"/>
      <c r="CD208" s="103"/>
      <c r="CE208" s="103"/>
      <c r="CF208" s="44"/>
      <c r="CG208" s="44"/>
      <c r="CH208" s="44"/>
      <c r="CI208" s="376"/>
      <c r="CJ208" s="103"/>
      <c r="CK208" s="391"/>
      <c r="CL208" s="44"/>
      <c r="CM208" s="103"/>
      <c r="CN208" s="103"/>
      <c r="CO208" s="7"/>
      <c r="CP208" s="7"/>
    </row>
    <row r="209" spans="1:94" ht="29.25" hidden="1" customHeight="1" x14ac:dyDescent="0.3">
      <c r="A209" s="250" t="s">
        <v>323</v>
      </c>
      <c r="B209" s="44"/>
      <c r="C209" s="44"/>
      <c r="D209" s="44"/>
      <c r="E209" s="44" t="s">
        <v>101</v>
      </c>
      <c r="F209" s="44" t="s">
        <v>606</v>
      </c>
      <c r="G209" s="227" t="s">
        <v>64</v>
      </c>
      <c r="H209" s="228" t="s">
        <v>187</v>
      </c>
      <c r="I209" s="227" t="s">
        <v>446</v>
      </c>
      <c r="J209" s="227" t="s">
        <v>291</v>
      </c>
      <c r="K209" s="227" t="s">
        <v>439</v>
      </c>
      <c r="L209" s="227" t="s">
        <v>143</v>
      </c>
      <c r="M209" s="229" t="s">
        <v>584</v>
      </c>
      <c r="N209" s="230" t="s">
        <v>292</v>
      </c>
      <c r="O209" s="231" t="s">
        <v>399</v>
      </c>
      <c r="P209" s="230" t="s">
        <v>143</v>
      </c>
      <c r="Q209" s="56" t="s">
        <v>765</v>
      </c>
      <c r="R209" s="56"/>
      <c r="S209" s="225">
        <v>0</v>
      </c>
      <c r="T209" s="225" t="s">
        <v>100</v>
      </c>
      <c r="U209" s="225" t="s">
        <v>100</v>
      </c>
      <c r="V209" s="225" t="s">
        <v>100</v>
      </c>
      <c r="W209" s="225" t="s">
        <v>100</v>
      </c>
      <c r="X209" s="225" t="s">
        <v>100</v>
      </c>
      <c r="Y209" s="225" t="s">
        <v>100</v>
      </c>
      <c r="Z209" s="225" t="s">
        <v>100</v>
      </c>
      <c r="AA209" s="225" t="s">
        <v>100</v>
      </c>
      <c r="AB209" s="225">
        <v>0</v>
      </c>
      <c r="AC209" s="225">
        <v>0</v>
      </c>
      <c r="AD209" s="225">
        <v>0</v>
      </c>
      <c r="AE209" s="225">
        <v>0</v>
      </c>
      <c r="AF209" s="225" t="s">
        <v>100</v>
      </c>
      <c r="AG209" s="225" t="s">
        <v>100</v>
      </c>
      <c r="AH209" s="225" t="s">
        <v>100</v>
      </c>
      <c r="AI209" s="225" t="s">
        <v>100</v>
      </c>
      <c r="AJ209" s="225" t="s">
        <v>100</v>
      </c>
      <c r="AK209" s="225" t="s">
        <v>100</v>
      </c>
      <c r="AL209" s="225" t="s">
        <v>100</v>
      </c>
      <c r="AM209" s="225" t="s">
        <v>100</v>
      </c>
      <c r="AN209" s="225" t="s">
        <v>100</v>
      </c>
      <c r="AO209" s="225" t="s">
        <v>100</v>
      </c>
      <c r="AP209" s="225" t="s">
        <v>100</v>
      </c>
      <c r="AQ209" s="225" t="s">
        <v>100</v>
      </c>
      <c r="AR209" s="225" t="s">
        <v>100</v>
      </c>
      <c r="AS209" s="225" t="s">
        <v>100</v>
      </c>
      <c r="AT209" s="225" t="s">
        <v>100</v>
      </c>
      <c r="AU209" s="225" t="s">
        <v>100</v>
      </c>
      <c r="AV209" s="225" t="s">
        <v>100</v>
      </c>
      <c r="AW209" s="225" t="s">
        <v>100</v>
      </c>
      <c r="AX209" s="225" t="s">
        <v>100</v>
      </c>
      <c r="AY209" s="225" t="s">
        <v>100</v>
      </c>
      <c r="AZ209" s="225" t="s">
        <v>100</v>
      </c>
      <c r="BA209" s="225" t="s">
        <v>100</v>
      </c>
      <c r="BB209" s="225" t="s">
        <v>100</v>
      </c>
      <c r="BC209" s="226" t="s">
        <v>100</v>
      </c>
      <c r="BD209" s="226" t="s">
        <v>100</v>
      </c>
      <c r="BE209" s="226" t="s">
        <v>100</v>
      </c>
      <c r="BF209" s="226" t="s">
        <v>100</v>
      </c>
      <c r="BG209" s="226" t="s">
        <v>100</v>
      </c>
      <c r="BH209" s="43" t="s">
        <v>103</v>
      </c>
      <c r="BI209" s="43" t="s">
        <v>101</v>
      </c>
      <c r="BJ209" s="235" t="s">
        <v>101</v>
      </c>
      <c r="BK209" s="44"/>
      <c r="BL209" s="44"/>
      <c r="BM209" s="44"/>
      <c r="BN209" s="44"/>
      <c r="BO209" s="44"/>
      <c r="BP209" s="245" t="s">
        <v>742</v>
      </c>
      <c r="BQ209" s="44" t="s">
        <v>794</v>
      </c>
      <c r="BR209" s="245">
        <v>2</v>
      </c>
      <c r="BS209" s="103"/>
      <c r="BT209" s="44"/>
      <c r="BU209" s="44"/>
      <c r="BV209" s="44"/>
      <c r="BW209" s="44"/>
      <c r="BX209" s="44"/>
      <c r="BY209" s="44"/>
      <c r="BZ209" s="103"/>
      <c r="CA209" s="103"/>
      <c r="CB209" s="103"/>
      <c r="CC209" s="103"/>
      <c r="CD209" s="103"/>
      <c r="CE209" s="103"/>
      <c r="CF209" s="44"/>
      <c r="CG209" s="44"/>
      <c r="CH209" s="44"/>
      <c r="CI209" s="376"/>
      <c r="CJ209" s="391"/>
      <c r="CK209" s="391"/>
      <c r="CL209" s="44"/>
      <c r="CM209" s="103"/>
      <c r="CN209" s="103"/>
      <c r="CO209" s="7"/>
      <c r="CP209" s="7"/>
    </row>
    <row r="210" spans="1:94" ht="98.25" hidden="1" customHeight="1" x14ac:dyDescent="0.3">
      <c r="A210" s="44" t="s">
        <v>130</v>
      </c>
      <c r="B210" s="243" t="s">
        <v>100</v>
      </c>
      <c r="C210" s="44" t="s">
        <v>894</v>
      </c>
      <c r="D210" s="44"/>
      <c r="E210" s="44" t="s">
        <v>100</v>
      </c>
      <c r="F210" s="44" t="s">
        <v>627</v>
      </c>
      <c r="G210" s="227" t="s">
        <v>144</v>
      </c>
      <c r="H210" s="228" t="s">
        <v>187</v>
      </c>
      <c r="I210" s="227" t="s">
        <v>145</v>
      </c>
      <c r="J210" s="227" t="s">
        <v>107</v>
      </c>
      <c r="K210" s="227" t="s">
        <v>447</v>
      </c>
      <c r="L210" s="227" t="s">
        <v>146</v>
      </c>
      <c r="M210" s="229" t="s">
        <v>584</v>
      </c>
      <c r="N210" s="230" t="s">
        <v>140</v>
      </c>
      <c r="O210" s="231" t="s">
        <v>433</v>
      </c>
      <c r="P210" s="230" t="s">
        <v>141</v>
      </c>
      <c r="Q210" s="103"/>
      <c r="R210" s="44"/>
      <c r="S210" s="72" t="s">
        <v>103</v>
      </c>
      <c r="T210" s="225" t="s">
        <v>100</v>
      </c>
      <c r="U210" s="225" t="s">
        <v>100</v>
      </c>
      <c r="V210" s="225" t="s">
        <v>100</v>
      </c>
      <c r="W210" s="225" t="s">
        <v>100</v>
      </c>
      <c r="X210" s="225">
        <v>0</v>
      </c>
      <c r="Y210" s="225">
        <v>0</v>
      </c>
      <c r="Z210" s="225">
        <v>0</v>
      </c>
      <c r="AA210" s="225">
        <v>0</v>
      </c>
      <c r="AB210" s="225" t="s">
        <v>100</v>
      </c>
      <c r="AC210" s="225" t="s">
        <v>100</v>
      </c>
      <c r="AD210" s="225" t="s">
        <v>100</v>
      </c>
      <c r="AE210" s="225" t="s">
        <v>100</v>
      </c>
      <c r="AF210" s="225" t="s">
        <v>100</v>
      </c>
      <c r="AG210" s="225" t="s">
        <v>100</v>
      </c>
      <c r="AH210" s="225" t="s">
        <v>100</v>
      </c>
      <c r="AI210" s="225" t="s">
        <v>100</v>
      </c>
      <c r="AJ210" s="225">
        <v>0</v>
      </c>
      <c r="AK210" s="225">
        <v>0</v>
      </c>
      <c r="AL210" s="225">
        <v>0</v>
      </c>
      <c r="AM210" s="225">
        <v>0</v>
      </c>
      <c r="AN210" s="225" t="s">
        <v>100</v>
      </c>
      <c r="AO210" s="225" t="s">
        <v>100</v>
      </c>
      <c r="AP210" s="225" t="s">
        <v>100</v>
      </c>
      <c r="AQ210" s="225" t="s">
        <v>100</v>
      </c>
      <c r="AR210" s="225" t="s">
        <v>100</v>
      </c>
      <c r="AS210" s="225" t="s">
        <v>100</v>
      </c>
      <c r="AT210" s="225" t="s">
        <v>100</v>
      </c>
      <c r="AU210" s="225" t="s">
        <v>100</v>
      </c>
      <c r="AV210" s="225">
        <v>0</v>
      </c>
      <c r="AW210" s="225">
        <v>0</v>
      </c>
      <c r="AX210" s="225">
        <v>0</v>
      </c>
      <c r="AY210" s="225">
        <v>0</v>
      </c>
      <c r="AZ210" s="225" t="s">
        <v>100</v>
      </c>
      <c r="BA210" s="225" t="s">
        <v>100</v>
      </c>
      <c r="BB210" s="225" t="s">
        <v>100</v>
      </c>
      <c r="BC210" s="226" t="s">
        <v>100</v>
      </c>
      <c r="BD210" s="43" t="s">
        <v>101</v>
      </c>
      <c r="BE210" s="174" t="s">
        <v>103</v>
      </c>
      <c r="BF210" s="174" t="s">
        <v>103</v>
      </c>
      <c r="BG210" s="43" t="s">
        <v>101</v>
      </c>
      <c r="BH210" s="43" t="s">
        <v>101</v>
      </c>
      <c r="BI210" s="43" t="s">
        <v>101</v>
      </c>
      <c r="BJ210" s="235" t="s">
        <v>101</v>
      </c>
      <c r="BK210" s="238" t="s">
        <v>680</v>
      </c>
      <c r="BL210" s="238" t="s">
        <v>682</v>
      </c>
      <c r="BM210" s="238" t="s">
        <v>681</v>
      </c>
      <c r="BN210" s="44"/>
      <c r="BO210" s="403" t="s">
        <v>1512</v>
      </c>
      <c r="BP210" s="245" t="s">
        <v>742</v>
      </c>
      <c r="BQ210" s="268" t="s">
        <v>860</v>
      </c>
      <c r="BR210" s="245" t="s">
        <v>101</v>
      </c>
      <c r="BS210" s="404" t="s">
        <v>1514</v>
      </c>
      <c r="BT210" s="312">
        <v>0</v>
      </c>
      <c r="BU210" s="312">
        <v>0</v>
      </c>
      <c r="BV210" s="312">
        <v>0</v>
      </c>
      <c r="BW210" s="44">
        <v>0</v>
      </c>
      <c r="BX210" s="45" t="s">
        <v>101</v>
      </c>
      <c r="BY210" s="44"/>
      <c r="BZ210" s="103"/>
      <c r="CA210" s="103" t="s">
        <v>1365</v>
      </c>
      <c r="CB210" s="103"/>
      <c r="CC210" s="103"/>
      <c r="CD210" s="103"/>
      <c r="CE210" s="103"/>
      <c r="CF210" s="226" t="s">
        <v>100</v>
      </c>
      <c r="CG210" s="226" t="s">
        <v>770</v>
      </c>
      <c r="CH210" s="44"/>
      <c r="CI210" s="376" t="s">
        <v>1531</v>
      </c>
      <c r="CJ210" s="380" t="s">
        <v>1513</v>
      </c>
      <c r="CK210" s="408" t="s">
        <v>826</v>
      </c>
      <c r="CL210" s="44"/>
      <c r="CM210" s="103"/>
      <c r="CN210" s="56" t="s">
        <v>1657</v>
      </c>
      <c r="CO210" s="7"/>
      <c r="CP210" s="7"/>
    </row>
    <row r="211" spans="1:94" ht="49.95" hidden="1" customHeight="1" x14ac:dyDescent="0.3">
      <c r="A211" s="44" t="s">
        <v>130</v>
      </c>
      <c r="B211" s="51" t="s">
        <v>889</v>
      </c>
      <c r="C211" s="44" t="s">
        <v>834</v>
      </c>
      <c r="D211" s="44"/>
      <c r="E211" s="44" t="s">
        <v>100</v>
      </c>
      <c r="F211" s="44" t="s">
        <v>741</v>
      </c>
      <c r="G211" s="227" t="s">
        <v>147</v>
      </c>
      <c r="H211" s="228" t="s">
        <v>187</v>
      </c>
      <c r="I211" s="227" t="s">
        <v>148</v>
      </c>
      <c r="J211" s="227" t="s">
        <v>115</v>
      </c>
      <c r="K211" s="227" t="s">
        <v>449</v>
      </c>
      <c r="L211" s="227" t="s">
        <v>150</v>
      </c>
      <c r="M211" s="229" t="s">
        <v>584</v>
      </c>
      <c r="N211" s="230" t="s">
        <v>114</v>
      </c>
      <c r="O211" s="231" t="s">
        <v>448</v>
      </c>
      <c r="P211" s="230" t="s">
        <v>149</v>
      </c>
      <c r="Q211" s="103"/>
      <c r="R211" s="44"/>
      <c r="S211" s="293" t="s">
        <v>100</v>
      </c>
      <c r="T211" s="293" t="s">
        <v>100</v>
      </c>
      <c r="U211" s="293" t="s">
        <v>100</v>
      </c>
      <c r="V211" s="293" t="s">
        <v>100</v>
      </c>
      <c r="W211" s="293" t="s">
        <v>100</v>
      </c>
      <c r="X211" s="293" t="s">
        <v>100</v>
      </c>
      <c r="Y211" s="293" t="s">
        <v>100</v>
      </c>
      <c r="Z211" s="293" t="s">
        <v>100</v>
      </c>
      <c r="AA211" s="293" t="s">
        <v>100</v>
      </c>
      <c r="AB211" s="293" t="s">
        <v>100</v>
      </c>
      <c r="AC211" s="293" t="s">
        <v>100</v>
      </c>
      <c r="AD211" s="293" t="s">
        <v>100</v>
      </c>
      <c r="AE211" s="293" t="s">
        <v>100</v>
      </c>
      <c r="AF211" s="293" t="s">
        <v>100</v>
      </c>
      <c r="AG211" s="293" t="s">
        <v>100</v>
      </c>
      <c r="AH211" s="293" t="s">
        <v>100</v>
      </c>
      <c r="AI211" s="293" t="s">
        <v>100</v>
      </c>
      <c r="AJ211" s="293" t="s">
        <v>100</v>
      </c>
      <c r="AK211" s="293" t="s">
        <v>100</v>
      </c>
      <c r="AL211" s="293" t="s">
        <v>100</v>
      </c>
      <c r="AM211" s="293" t="s">
        <v>100</v>
      </c>
      <c r="AN211" s="293" t="s">
        <v>100</v>
      </c>
      <c r="AO211" s="293" t="s">
        <v>100</v>
      </c>
      <c r="AP211" s="293" t="s">
        <v>100</v>
      </c>
      <c r="AQ211" s="293" t="s">
        <v>100</v>
      </c>
      <c r="AR211" s="293" t="s">
        <v>100</v>
      </c>
      <c r="AS211" s="293" t="s">
        <v>100</v>
      </c>
      <c r="AT211" s="293" t="s">
        <v>100</v>
      </c>
      <c r="AU211" s="293" t="s">
        <v>100</v>
      </c>
      <c r="AV211" s="293" t="s">
        <v>100</v>
      </c>
      <c r="AW211" s="293" t="s">
        <v>100</v>
      </c>
      <c r="AX211" s="293" t="s">
        <v>100</v>
      </c>
      <c r="AY211" s="293" t="s">
        <v>100</v>
      </c>
      <c r="AZ211" s="293" t="s">
        <v>100</v>
      </c>
      <c r="BA211" s="293" t="s">
        <v>100</v>
      </c>
      <c r="BB211" s="293" t="s">
        <v>100</v>
      </c>
      <c r="BC211" s="44"/>
      <c r="BD211" s="44"/>
      <c r="BE211" s="44"/>
      <c r="BF211" s="44"/>
      <c r="BG211" s="44"/>
      <c r="BH211" s="44"/>
      <c r="BI211" s="44"/>
      <c r="BJ211" s="245"/>
      <c r="BK211" s="44"/>
      <c r="BL211" s="44"/>
      <c r="BM211" s="44"/>
      <c r="BN211" s="44"/>
      <c r="BO211" s="44"/>
      <c r="BP211" s="245" t="s">
        <v>742</v>
      </c>
      <c r="BQ211" s="203" t="s">
        <v>913</v>
      </c>
      <c r="BR211" s="245"/>
      <c r="BS211" s="103"/>
      <c r="BT211" s="44"/>
      <c r="BU211" s="44"/>
      <c r="BV211" s="44"/>
      <c r="BW211" s="44"/>
      <c r="BX211" s="44"/>
      <c r="BY211" s="44"/>
      <c r="BZ211" s="103"/>
      <c r="CA211" s="103"/>
      <c r="CB211" s="391" t="s">
        <v>101</v>
      </c>
      <c r="CC211" s="103"/>
      <c r="CD211" s="103"/>
      <c r="CE211" s="391" t="s">
        <v>101</v>
      </c>
      <c r="CF211" s="226"/>
      <c r="CG211" s="226"/>
      <c r="CH211" s="44"/>
      <c r="CI211" s="378" t="s">
        <v>1500</v>
      </c>
      <c r="CJ211" s="399" t="s">
        <v>1499</v>
      </c>
      <c r="CK211" s="391" t="str">
        <f>Table9[[#This Row],[Congested?]]</f>
        <v>likely not</v>
      </c>
      <c r="CL211" s="44"/>
      <c r="CM211" s="103"/>
      <c r="CN211" s="103"/>
      <c r="CO211" s="7"/>
      <c r="CP211" s="7"/>
    </row>
    <row r="212" spans="1:94" ht="49.95" hidden="1" customHeight="1" x14ac:dyDescent="0.3">
      <c r="A212" s="44" t="s">
        <v>130</v>
      </c>
      <c r="B212" s="51" t="s">
        <v>889</v>
      </c>
      <c r="C212" s="44" t="s">
        <v>834</v>
      </c>
      <c r="D212" s="49" t="s">
        <v>926</v>
      </c>
      <c r="E212" s="44" t="s">
        <v>100</v>
      </c>
      <c r="F212" s="44" t="s">
        <v>741</v>
      </c>
      <c r="G212" s="227" t="s">
        <v>147</v>
      </c>
      <c r="H212" s="228" t="s">
        <v>187</v>
      </c>
      <c r="I212" s="227" t="s">
        <v>148</v>
      </c>
      <c r="J212" s="227" t="s">
        <v>114</v>
      </c>
      <c r="K212" s="227" t="s">
        <v>448</v>
      </c>
      <c r="L212" s="227" t="s">
        <v>149</v>
      </c>
      <c r="M212" s="229" t="s">
        <v>584</v>
      </c>
      <c r="N212" s="230" t="s">
        <v>115</v>
      </c>
      <c r="O212" s="231" t="s">
        <v>449</v>
      </c>
      <c r="P212" s="230" t="s">
        <v>150</v>
      </c>
      <c r="Q212" s="56" t="s">
        <v>914</v>
      </c>
      <c r="R212" s="44"/>
      <c r="S212" s="293" t="s">
        <v>100</v>
      </c>
      <c r="T212" s="293" t="s">
        <v>100</v>
      </c>
      <c r="U212" s="293" t="s">
        <v>100</v>
      </c>
      <c r="V212" s="293" t="s">
        <v>100</v>
      </c>
      <c r="W212" s="293" t="s">
        <v>100</v>
      </c>
      <c r="X212" s="293" t="s">
        <v>100</v>
      </c>
      <c r="Y212" s="293" t="s">
        <v>100</v>
      </c>
      <c r="Z212" s="293" t="s">
        <v>100</v>
      </c>
      <c r="AA212" s="293" t="s">
        <v>100</v>
      </c>
      <c r="AB212" s="293" t="s">
        <v>100</v>
      </c>
      <c r="AC212" s="293" t="s">
        <v>100</v>
      </c>
      <c r="AD212" s="293" t="s">
        <v>100</v>
      </c>
      <c r="AE212" s="293" t="s">
        <v>100</v>
      </c>
      <c r="AF212" s="293" t="s">
        <v>100</v>
      </c>
      <c r="AG212" s="293" t="s">
        <v>100</v>
      </c>
      <c r="AH212" s="293" t="s">
        <v>100</v>
      </c>
      <c r="AI212" s="293" t="s">
        <v>100</v>
      </c>
      <c r="AJ212" s="293" t="s">
        <v>100</v>
      </c>
      <c r="AK212" s="293" t="s">
        <v>100</v>
      </c>
      <c r="AL212" s="293" t="s">
        <v>100</v>
      </c>
      <c r="AM212" s="293" t="s">
        <v>100</v>
      </c>
      <c r="AN212" s="293" t="s">
        <v>100</v>
      </c>
      <c r="AO212" s="293" t="s">
        <v>100</v>
      </c>
      <c r="AP212" s="293" t="s">
        <v>100</v>
      </c>
      <c r="AQ212" s="293" t="s">
        <v>100</v>
      </c>
      <c r="AR212" s="293" t="s">
        <v>100</v>
      </c>
      <c r="AS212" s="293" t="s">
        <v>100</v>
      </c>
      <c r="AT212" s="293" t="s">
        <v>100</v>
      </c>
      <c r="AU212" s="293" t="s">
        <v>100</v>
      </c>
      <c r="AV212" s="293" t="s">
        <v>100</v>
      </c>
      <c r="AW212" s="293" t="s">
        <v>100</v>
      </c>
      <c r="AX212" s="293" t="s">
        <v>100</v>
      </c>
      <c r="AY212" s="293" t="s">
        <v>100</v>
      </c>
      <c r="AZ212" s="293" t="s">
        <v>100</v>
      </c>
      <c r="BA212" s="293" t="s">
        <v>100</v>
      </c>
      <c r="BB212" s="293" t="s">
        <v>100</v>
      </c>
      <c r="BC212" s="44"/>
      <c r="BD212" s="44"/>
      <c r="BE212" s="44"/>
      <c r="BF212" s="44"/>
      <c r="BG212" s="44"/>
      <c r="BH212" s="44"/>
      <c r="BI212" s="44"/>
      <c r="BJ212" s="245"/>
      <c r="BK212" s="44"/>
      <c r="BL212" s="44"/>
      <c r="BM212" s="44"/>
      <c r="BN212" s="44"/>
      <c r="BO212" s="44"/>
      <c r="BP212" s="245" t="s">
        <v>742</v>
      </c>
      <c r="BQ212" s="203" t="s">
        <v>913</v>
      </c>
      <c r="BR212" s="245"/>
      <c r="BS212" s="103"/>
      <c r="BT212" s="44"/>
      <c r="BU212" s="44"/>
      <c r="BV212" s="44"/>
      <c r="BW212" s="44"/>
      <c r="BX212" s="44"/>
      <c r="BY212" s="103"/>
      <c r="BZ212" s="103"/>
      <c r="CA212" s="103" t="s">
        <v>620</v>
      </c>
      <c r="CB212" s="103"/>
      <c r="CC212" s="103"/>
      <c r="CD212" s="103" t="s">
        <v>741</v>
      </c>
      <c r="CE212" s="103"/>
      <c r="CF212" s="226"/>
      <c r="CG212" s="226"/>
      <c r="CH212" s="44"/>
      <c r="CI212" s="376"/>
      <c r="CJ212" s="103"/>
      <c r="CK212" s="391" t="s">
        <v>889</v>
      </c>
      <c r="CL212" s="44"/>
      <c r="CM212" s="103"/>
      <c r="CN212" s="103"/>
      <c r="CO212" s="7"/>
      <c r="CP212" s="7"/>
    </row>
    <row r="213" spans="1:94" ht="75" customHeight="1" x14ac:dyDescent="0.3">
      <c r="A213" s="44" t="s">
        <v>784</v>
      </c>
      <c r="B213" s="243" t="s">
        <v>100</v>
      </c>
      <c r="C213" s="44" t="s">
        <v>907</v>
      </c>
      <c r="D213" s="44"/>
      <c r="E213" s="44" t="s">
        <v>100</v>
      </c>
      <c r="F213" s="44" t="s">
        <v>606</v>
      </c>
      <c r="G213" s="227" t="s">
        <v>281</v>
      </c>
      <c r="H213" s="228" t="s">
        <v>187</v>
      </c>
      <c r="I213" s="227" t="s">
        <v>450</v>
      </c>
      <c r="J213" s="227" t="s">
        <v>291</v>
      </c>
      <c r="K213" s="227" t="s">
        <v>439</v>
      </c>
      <c r="L213" s="227" t="s">
        <v>143</v>
      </c>
      <c r="M213" s="229" t="s">
        <v>584</v>
      </c>
      <c r="N213" s="230" t="s">
        <v>284</v>
      </c>
      <c r="O213" s="231" t="s">
        <v>451</v>
      </c>
      <c r="P213" s="230" t="s">
        <v>303</v>
      </c>
      <c r="Q213" s="103"/>
      <c r="R213" s="44"/>
      <c r="S213" s="225" t="s">
        <v>100</v>
      </c>
      <c r="T213" s="225">
        <v>0</v>
      </c>
      <c r="U213" s="225">
        <v>0</v>
      </c>
      <c r="V213" s="225">
        <v>0</v>
      </c>
      <c r="W213" s="225">
        <v>0</v>
      </c>
      <c r="X213" s="225" t="s">
        <v>100</v>
      </c>
      <c r="Y213" s="225" t="s">
        <v>100</v>
      </c>
      <c r="Z213" s="225" t="s">
        <v>100</v>
      </c>
      <c r="AA213" s="225" t="s">
        <v>100</v>
      </c>
      <c r="AB213" s="225" t="s">
        <v>100</v>
      </c>
      <c r="AC213" s="225" t="s">
        <v>100</v>
      </c>
      <c r="AD213" s="225" t="s">
        <v>100</v>
      </c>
      <c r="AE213" s="174" t="s">
        <v>103</v>
      </c>
      <c r="AF213" s="225" t="s">
        <v>100</v>
      </c>
      <c r="AG213" s="225" t="s">
        <v>100</v>
      </c>
      <c r="AH213" s="174" t="s">
        <v>103</v>
      </c>
      <c r="AI213" s="225" t="s">
        <v>100</v>
      </c>
      <c r="AJ213" s="225" t="s">
        <v>100</v>
      </c>
      <c r="AK213" s="225" t="s">
        <v>100</v>
      </c>
      <c r="AL213" s="225" t="s">
        <v>100</v>
      </c>
      <c r="AM213" s="225" t="s">
        <v>100</v>
      </c>
      <c r="AN213" s="225">
        <v>0</v>
      </c>
      <c r="AO213" s="225">
        <v>0</v>
      </c>
      <c r="AP213" s="225">
        <v>0</v>
      </c>
      <c r="AQ213" s="225">
        <v>0</v>
      </c>
      <c r="AR213" s="225">
        <v>0</v>
      </c>
      <c r="AS213" s="225">
        <v>0</v>
      </c>
      <c r="AT213" s="225">
        <v>0</v>
      </c>
      <c r="AU213" s="225">
        <v>0</v>
      </c>
      <c r="AV213" s="225">
        <v>0</v>
      </c>
      <c r="AW213" s="225">
        <v>0</v>
      </c>
      <c r="AX213" s="225">
        <v>0</v>
      </c>
      <c r="AY213" s="225">
        <v>0</v>
      </c>
      <c r="AZ213" s="225">
        <v>0</v>
      </c>
      <c r="BA213" s="225">
        <v>0</v>
      </c>
      <c r="BB213" s="225">
        <v>0</v>
      </c>
      <c r="BC213" s="226" t="s">
        <v>100</v>
      </c>
      <c r="BD213" s="43" t="s">
        <v>103</v>
      </c>
      <c r="BE213" s="43" t="s">
        <v>103</v>
      </c>
      <c r="BF213" s="43" t="s">
        <v>103</v>
      </c>
      <c r="BG213" s="43" t="s">
        <v>103</v>
      </c>
      <c r="BH213" s="43" t="s">
        <v>103</v>
      </c>
      <c r="BI213" s="43" t="s">
        <v>101</v>
      </c>
      <c r="BJ213" s="235" t="s">
        <v>101</v>
      </c>
      <c r="BK213" s="44"/>
      <c r="BL213" s="44"/>
      <c r="BM213" s="44"/>
      <c r="BN213" s="44"/>
      <c r="BO213" s="44"/>
      <c r="BP213" s="245" t="s">
        <v>742</v>
      </c>
      <c r="BQ213" s="103" t="s">
        <v>1020</v>
      </c>
      <c r="BR213" s="245">
        <v>2</v>
      </c>
      <c r="BS213" s="103"/>
      <c r="BT213" s="312">
        <v>0</v>
      </c>
      <c r="BU213" s="312">
        <v>0</v>
      </c>
      <c r="BV213" s="312">
        <v>0</v>
      </c>
      <c r="BW213" s="44">
        <v>0</v>
      </c>
      <c r="BX213" s="45" t="s">
        <v>101</v>
      </c>
      <c r="BY213" s="435" t="s">
        <v>101</v>
      </c>
      <c r="BZ213" s="103"/>
      <c r="CA213" s="103"/>
      <c r="CB213" s="103"/>
      <c r="CC213" s="103"/>
      <c r="CD213" s="103"/>
      <c r="CE213" s="103"/>
      <c r="CF213" s="226" t="s">
        <v>101</v>
      </c>
      <c r="CG213" s="226" t="s">
        <v>101</v>
      </c>
      <c r="CH213" s="44" t="s">
        <v>100</v>
      </c>
      <c r="CI213" s="376" t="s">
        <v>1550</v>
      </c>
      <c r="CJ213" s="391" t="s">
        <v>1540</v>
      </c>
      <c r="CK213" s="297" t="s">
        <v>1546</v>
      </c>
      <c r="CL213" s="44"/>
      <c r="CM213" s="103"/>
      <c r="CN213" s="103" t="s">
        <v>1547</v>
      </c>
      <c r="CO213" s="7"/>
      <c r="CP213" s="7"/>
    </row>
    <row r="214" spans="1:94" ht="15" hidden="1" customHeight="1" x14ac:dyDescent="0.3">
      <c r="A214" s="44" t="s">
        <v>784</v>
      </c>
      <c r="B214" s="295" t="s">
        <v>101</v>
      </c>
      <c r="C214" s="44"/>
      <c r="D214" s="44"/>
      <c r="E214" s="44" t="s">
        <v>100</v>
      </c>
      <c r="F214" s="44" t="s">
        <v>606</v>
      </c>
      <c r="G214" s="227" t="s">
        <v>281</v>
      </c>
      <c r="H214" s="228" t="s">
        <v>187</v>
      </c>
      <c r="I214" s="227" t="s">
        <v>450</v>
      </c>
      <c r="J214" s="227" t="s">
        <v>469</v>
      </c>
      <c r="K214" s="227" t="s">
        <v>470</v>
      </c>
      <c r="L214" s="227" t="s">
        <v>143</v>
      </c>
      <c r="M214" s="229" t="s">
        <v>584</v>
      </c>
      <c r="N214" s="230" t="s">
        <v>284</v>
      </c>
      <c r="O214" s="231" t="s">
        <v>451</v>
      </c>
      <c r="P214" s="230" t="s">
        <v>303</v>
      </c>
      <c r="Q214" s="103"/>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245"/>
      <c r="BK214" s="44"/>
      <c r="BL214" s="44"/>
      <c r="BM214" s="44"/>
      <c r="BN214" s="44"/>
      <c r="BO214" s="44"/>
      <c r="BP214" s="245" t="s">
        <v>742</v>
      </c>
      <c r="BQ214" s="266" t="s">
        <v>775</v>
      </c>
      <c r="BR214" s="245">
        <v>2</v>
      </c>
      <c r="BS214" s="103"/>
      <c r="BT214" s="44"/>
      <c r="BU214" s="44"/>
      <c r="BV214" s="44"/>
      <c r="BW214" s="44"/>
      <c r="BX214" s="44"/>
      <c r="BY214" s="44"/>
      <c r="BZ214" s="103"/>
      <c r="CA214" s="103"/>
      <c r="CB214" s="103"/>
      <c r="CC214" s="103"/>
      <c r="CD214" s="103"/>
      <c r="CE214" s="103"/>
      <c r="CF214" s="226"/>
      <c r="CG214" s="226"/>
      <c r="CH214" s="44"/>
      <c r="CI214" s="376"/>
      <c r="CJ214" s="103"/>
      <c r="CK214" s="391"/>
      <c r="CL214" s="44"/>
      <c r="CM214" s="103"/>
      <c r="CN214" s="103"/>
      <c r="CO214" s="7"/>
      <c r="CP214" s="7"/>
    </row>
    <row r="215" spans="1:94" ht="29.4" hidden="1" customHeight="1" x14ac:dyDescent="0.3">
      <c r="A215" s="44" t="s">
        <v>784</v>
      </c>
      <c r="B215" s="295" t="s">
        <v>101</v>
      </c>
      <c r="C215" s="44"/>
      <c r="D215" s="44"/>
      <c r="E215" s="44" t="s">
        <v>100</v>
      </c>
      <c r="F215" s="44" t="s">
        <v>606</v>
      </c>
      <c r="G215" s="227" t="s">
        <v>281</v>
      </c>
      <c r="H215" s="228" t="s">
        <v>187</v>
      </c>
      <c r="I215" s="227" t="s">
        <v>450</v>
      </c>
      <c r="J215" s="227" t="s">
        <v>292</v>
      </c>
      <c r="K215" s="227" t="s">
        <v>399</v>
      </c>
      <c r="L215" s="227" t="s">
        <v>143</v>
      </c>
      <c r="M215" s="229" t="s">
        <v>584</v>
      </c>
      <c r="N215" s="230" t="s">
        <v>284</v>
      </c>
      <c r="O215" s="231" t="s">
        <v>451</v>
      </c>
      <c r="P215" s="230" t="s">
        <v>303</v>
      </c>
      <c r="Q215" s="103"/>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245"/>
      <c r="BK215" s="103" t="s">
        <v>668</v>
      </c>
      <c r="BL215" s="103" t="s">
        <v>702</v>
      </c>
      <c r="BM215" s="103" t="s">
        <v>703</v>
      </c>
      <c r="BN215" s="44"/>
      <c r="BO215" s="44"/>
      <c r="BP215" s="245" t="s">
        <v>742</v>
      </c>
      <c r="BQ215" s="103" t="s">
        <v>1021</v>
      </c>
      <c r="BR215" s="245">
        <v>1</v>
      </c>
      <c r="BS215" s="103"/>
      <c r="BT215" s="44"/>
      <c r="BU215" s="44"/>
      <c r="BV215" s="44"/>
      <c r="BW215" s="44"/>
      <c r="BX215" s="44"/>
      <c r="BY215" s="44"/>
      <c r="BZ215" s="103"/>
      <c r="CA215" s="71" t="s">
        <v>1401</v>
      </c>
      <c r="CB215" s="42" t="s">
        <v>1402</v>
      </c>
      <c r="CC215" s="42" t="s">
        <v>1403</v>
      </c>
      <c r="CD215" s="41" t="s">
        <v>1391</v>
      </c>
      <c r="CE215" s="103"/>
      <c r="CF215" s="226"/>
      <c r="CG215" s="226"/>
      <c r="CH215" s="44"/>
      <c r="CI215" s="376"/>
      <c r="CJ215" s="103"/>
      <c r="CK215" s="391"/>
      <c r="CL215" s="44"/>
      <c r="CM215" s="103"/>
      <c r="CN215" s="103"/>
      <c r="CO215" s="7"/>
      <c r="CP215" s="7"/>
    </row>
    <row r="216" spans="1:94" ht="49.95" hidden="1" customHeight="1" x14ac:dyDescent="0.3">
      <c r="A216" s="44" t="s">
        <v>768</v>
      </c>
      <c r="B216" s="44"/>
      <c r="C216" s="44"/>
      <c r="D216" s="44"/>
      <c r="E216" s="44" t="s">
        <v>101</v>
      </c>
      <c r="F216" s="44" t="s">
        <v>606</v>
      </c>
      <c r="G216" s="227" t="s">
        <v>452</v>
      </c>
      <c r="H216" s="228" t="s">
        <v>187</v>
      </c>
      <c r="I216" s="227" t="s">
        <v>453</v>
      </c>
      <c r="J216" s="227" t="s">
        <v>456</v>
      </c>
      <c r="K216" s="227" t="s">
        <v>457</v>
      </c>
      <c r="L216" s="227" t="s">
        <v>458</v>
      </c>
      <c r="M216" s="229" t="s">
        <v>584</v>
      </c>
      <c r="N216" s="230" t="s">
        <v>300</v>
      </c>
      <c r="O216" s="231" t="s">
        <v>454</v>
      </c>
      <c r="P216" s="230" t="s">
        <v>455</v>
      </c>
      <c r="Q216" s="56" t="s">
        <v>795</v>
      </c>
      <c r="R216" s="49"/>
      <c r="S216" s="44" t="s">
        <v>121</v>
      </c>
      <c r="T216" s="44" t="s">
        <v>121</v>
      </c>
      <c r="U216" s="44" t="s">
        <v>121</v>
      </c>
      <c r="V216" s="44" t="s">
        <v>121</v>
      </c>
      <c r="W216" s="44" t="s">
        <v>121</v>
      </c>
      <c r="X216" s="44" t="s">
        <v>121</v>
      </c>
      <c r="Y216" s="44" t="s">
        <v>121</v>
      </c>
      <c r="Z216" s="44" t="s">
        <v>121</v>
      </c>
      <c r="AA216" s="44" t="s">
        <v>121</v>
      </c>
      <c r="AB216" s="44" t="s">
        <v>121</v>
      </c>
      <c r="AC216" s="44" t="s">
        <v>121</v>
      </c>
      <c r="AD216" s="44" t="s">
        <v>121</v>
      </c>
      <c r="AE216" s="44" t="s">
        <v>121</v>
      </c>
      <c r="AF216" s="44" t="s">
        <v>121</v>
      </c>
      <c r="AG216" s="44" t="s">
        <v>121</v>
      </c>
      <c r="AH216" s="44" t="s">
        <v>121</v>
      </c>
      <c r="AI216" s="44" t="s">
        <v>121</v>
      </c>
      <c r="AJ216" s="44" t="s">
        <v>121</v>
      </c>
      <c r="AK216" s="44" t="s">
        <v>121</v>
      </c>
      <c r="AL216" s="44" t="s">
        <v>121</v>
      </c>
      <c r="AM216" s="44" t="s">
        <v>121</v>
      </c>
      <c r="AN216" s="44" t="s">
        <v>121</v>
      </c>
      <c r="AO216" s="44" t="s">
        <v>121</v>
      </c>
      <c r="AP216" s="44" t="s">
        <v>121</v>
      </c>
      <c r="AQ216" s="44" t="s">
        <v>121</v>
      </c>
      <c r="AR216" s="44" t="s">
        <v>121</v>
      </c>
      <c r="AS216" s="44" t="s">
        <v>121</v>
      </c>
      <c r="AT216" s="44" t="s">
        <v>121</v>
      </c>
      <c r="AU216" s="44" t="s">
        <v>121</v>
      </c>
      <c r="AV216" s="44" t="s">
        <v>121</v>
      </c>
      <c r="AW216" s="44" t="s">
        <v>121</v>
      </c>
      <c r="AX216" s="44" t="s">
        <v>121</v>
      </c>
      <c r="AY216" s="44" t="s">
        <v>121</v>
      </c>
      <c r="AZ216" s="44" t="s">
        <v>121</v>
      </c>
      <c r="BA216" s="44" t="s">
        <v>121</v>
      </c>
      <c r="BB216" s="44" t="s">
        <v>121</v>
      </c>
      <c r="BC216" s="44" t="s">
        <v>121</v>
      </c>
      <c r="BD216" s="44" t="s">
        <v>121</v>
      </c>
      <c r="BE216" s="44" t="s">
        <v>121</v>
      </c>
      <c r="BF216" s="44" t="s">
        <v>121</v>
      </c>
      <c r="BG216" s="44" t="s">
        <v>121</v>
      </c>
      <c r="BH216" s="44" t="s">
        <v>121</v>
      </c>
      <c r="BI216" s="44" t="s">
        <v>121</v>
      </c>
      <c r="BJ216" s="245" t="s">
        <v>121</v>
      </c>
      <c r="BK216" s="44"/>
      <c r="BL216" s="44"/>
      <c r="BM216" s="44"/>
      <c r="BN216" s="44"/>
      <c r="BO216" s="44"/>
      <c r="BP216" s="245">
        <v>0</v>
      </c>
      <c r="BQ216" s="203" t="s">
        <v>833</v>
      </c>
      <c r="BR216" s="245">
        <v>0</v>
      </c>
      <c r="BS216" s="103"/>
      <c r="BT216" s="44"/>
      <c r="BU216" s="44"/>
      <c r="BV216" s="44"/>
      <c r="BW216" s="44"/>
      <c r="BX216" s="45"/>
      <c r="BY216" s="44"/>
      <c r="BZ216" s="103"/>
      <c r="CA216" s="103"/>
      <c r="CB216" s="103"/>
      <c r="CC216" s="103"/>
      <c r="CD216" s="103"/>
      <c r="CE216" s="103"/>
      <c r="CF216" s="226"/>
      <c r="CG216" s="226"/>
      <c r="CH216" s="44"/>
      <c r="CI216" s="376"/>
      <c r="CJ216" s="103"/>
      <c r="CK216" s="391"/>
      <c r="CL216" s="44"/>
      <c r="CM216" s="103"/>
      <c r="CN216" s="103"/>
      <c r="CO216" s="7"/>
      <c r="CP216" s="7"/>
    </row>
    <row r="217" spans="1:94" ht="49.95" hidden="1" customHeight="1" x14ac:dyDescent="0.3">
      <c r="A217" s="44" t="s">
        <v>130</v>
      </c>
      <c r="B217" s="51" t="s">
        <v>889</v>
      </c>
      <c r="C217" s="44" t="s">
        <v>907</v>
      </c>
      <c r="D217" s="44"/>
      <c r="E217" s="44" t="s">
        <v>100</v>
      </c>
      <c r="F217" s="44" t="s">
        <v>741</v>
      </c>
      <c r="G217" s="227" t="s">
        <v>459</v>
      </c>
      <c r="H217" s="228" t="s">
        <v>187</v>
      </c>
      <c r="I217" s="227" t="s">
        <v>460</v>
      </c>
      <c r="J217" s="227" t="s">
        <v>295</v>
      </c>
      <c r="K217" s="227" t="s">
        <v>461</v>
      </c>
      <c r="L217" s="227" t="s">
        <v>339</v>
      </c>
      <c r="M217" s="229" t="s">
        <v>584</v>
      </c>
      <c r="N217" s="230" t="s">
        <v>114</v>
      </c>
      <c r="O217" s="231" t="s">
        <v>448</v>
      </c>
      <c r="P217" s="230" t="s">
        <v>149</v>
      </c>
      <c r="Q217" s="103" t="s">
        <v>916</v>
      </c>
      <c r="R217" s="44"/>
      <c r="S217" s="263" t="s">
        <v>100</v>
      </c>
      <c r="T217" s="263" t="s">
        <v>100</v>
      </c>
      <c r="U217" s="263" t="s">
        <v>100</v>
      </c>
      <c r="V217" s="263" t="s">
        <v>100</v>
      </c>
      <c r="W217" s="263" t="s">
        <v>100</v>
      </c>
      <c r="X217" s="263" t="s">
        <v>100</v>
      </c>
      <c r="Y217" s="263" t="s">
        <v>100</v>
      </c>
      <c r="Z217" s="263" t="s">
        <v>100</v>
      </c>
      <c r="AA217" s="263" t="s">
        <v>100</v>
      </c>
      <c r="AB217" s="263" t="s">
        <v>100</v>
      </c>
      <c r="AC217" s="263" t="s">
        <v>100</v>
      </c>
      <c r="AD217" s="263" t="s">
        <v>100</v>
      </c>
      <c r="AE217" s="263" t="s">
        <v>100</v>
      </c>
      <c r="AF217" s="263" t="s">
        <v>100</v>
      </c>
      <c r="AG217" s="263" t="s">
        <v>100</v>
      </c>
      <c r="AH217" s="263" t="s">
        <v>100</v>
      </c>
      <c r="AI217" s="263" t="s">
        <v>100</v>
      </c>
      <c r="AJ217" s="263" t="s">
        <v>100</v>
      </c>
      <c r="AK217" s="263" t="s">
        <v>100</v>
      </c>
      <c r="AL217" s="263" t="s">
        <v>100</v>
      </c>
      <c r="AM217" s="263" t="s">
        <v>100</v>
      </c>
      <c r="AN217" s="263" t="s">
        <v>100</v>
      </c>
      <c r="AO217" s="263" t="s">
        <v>100</v>
      </c>
      <c r="AP217" s="263" t="s">
        <v>100</v>
      </c>
      <c r="AQ217" s="263" t="s">
        <v>100</v>
      </c>
      <c r="AR217" s="263" t="s">
        <v>100</v>
      </c>
      <c r="AS217" s="263" t="s">
        <v>100</v>
      </c>
      <c r="AT217" s="263" t="s">
        <v>100</v>
      </c>
      <c r="AU217" s="263" t="s">
        <v>100</v>
      </c>
      <c r="AV217" s="263" t="s">
        <v>100</v>
      </c>
      <c r="AW217" s="263" t="s">
        <v>100</v>
      </c>
      <c r="AX217" s="263" t="s">
        <v>100</v>
      </c>
      <c r="AY217" s="44" t="s">
        <v>121</v>
      </c>
      <c r="AZ217" s="44" t="s">
        <v>121</v>
      </c>
      <c r="BA217" s="44" t="s">
        <v>121</v>
      </c>
      <c r="BB217" s="44" t="s">
        <v>121</v>
      </c>
      <c r="BC217" s="44"/>
      <c r="BD217" s="44"/>
      <c r="BE217" s="44"/>
      <c r="BF217" s="44"/>
      <c r="BG217" s="44"/>
      <c r="BH217" s="44"/>
      <c r="BI217" s="44"/>
      <c r="BJ217" s="245"/>
      <c r="BK217" s="44"/>
      <c r="BL217" s="44"/>
      <c r="BM217" s="44"/>
      <c r="BN217" s="44"/>
      <c r="BO217" s="44"/>
      <c r="BP217" s="245">
        <v>0</v>
      </c>
      <c r="BQ217" s="244" t="s">
        <v>915</v>
      </c>
      <c r="BR217" s="245"/>
      <c r="BS217" s="103"/>
      <c r="BT217" s="44"/>
      <c r="BU217" s="44"/>
      <c r="BV217" s="44"/>
      <c r="BW217" s="44"/>
      <c r="BX217" s="44"/>
      <c r="BY217" s="44"/>
      <c r="BZ217" s="103"/>
      <c r="CA217" s="103"/>
      <c r="CB217" s="103"/>
      <c r="CC217" s="103"/>
      <c r="CD217" s="103"/>
      <c r="CE217" s="103"/>
      <c r="CF217" s="226"/>
      <c r="CG217" s="226"/>
      <c r="CH217" s="44"/>
      <c r="CI217" s="376"/>
      <c r="CJ217" s="103"/>
      <c r="CK217" s="391"/>
      <c r="CL217" s="44"/>
      <c r="CM217" s="103"/>
      <c r="CN217" s="103"/>
      <c r="CO217" s="7"/>
      <c r="CP217" s="7"/>
    </row>
    <row r="218" spans="1:94" ht="49.95" hidden="1" customHeight="1" x14ac:dyDescent="0.3">
      <c r="A218" s="51" t="s">
        <v>784</v>
      </c>
      <c r="B218" s="243" t="s">
        <v>100</v>
      </c>
      <c r="C218" s="44" t="s">
        <v>917</v>
      </c>
      <c r="D218" s="44"/>
      <c r="E218" s="44" t="s">
        <v>1308</v>
      </c>
      <c r="F218" s="44" t="s">
        <v>627</v>
      </c>
      <c r="G218" s="227" t="s">
        <v>183</v>
      </c>
      <c r="H218" s="228" t="s">
        <v>187</v>
      </c>
      <c r="I218" s="227" t="s">
        <v>184</v>
      </c>
      <c r="J218" s="227" t="s">
        <v>107</v>
      </c>
      <c r="K218" s="227" t="s">
        <v>447</v>
      </c>
      <c r="L218" s="227" t="s">
        <v>146</v>
      </c>
      <c r="M218" s="229" t="s">
        <v>584</v>
      </c>
      <c r="N218" s="230" t="s">
        <v>181</v>
      </c>
      <c r="O218" s="231" t="s">
        <v>587</v>
      </c>
      <c r="P218" s="230" t="s">
        <v>182</v>
      </c>
      <c r="Q218" s="56" t="s">
        <v>771</v>
      </c>
      <c r="R218" s="49"/>
      <c r="S218" s="225">
        <v>0</v>
      </c>
      <c r="T218" s="225">
        <v>0</v>
      </c>
      <c r="U218" s="225">
        <v>0</v>
      </c>
      <c r="V218" s="225">
        <v>0</v>
      </c>
      <c r="W218" s="225">
        <v>0</v>
      </c>
      <c r="X218" s="225">
        <v>0</v>
      </c>
      <c r="Y218" s="225">
        <v>0</v>
      </c>
      <c r="Z218" s="225">
        <v>0</v>
      </c>
      <c r="AA218" s="225">
        <v>0</v>
      </c>
      <c r="AB218" s="225">
        <v>0</v>
      </c>
      <c r="AC218" s="225">
        <v>0</v>
      </c>
      <c r="AD218" s="225">
        <v>0</v>
      </c>
      <c r="AE218" s="225">
        <v>0</v>
      </c>
      <c r="AF218" s="225">
        <v>0</v>
      </c>
      <c r="AG218" s="225">
        <v>0</v>
      </c>
      <c r="AH218" s="225">
        <v>0</v>
      </c>
      <c r="AI218" s="225">
        <v>0</v>
      </c>
      <c r="AJ218" s="225">
        <v>0</v>
      </c>
      <c r="AK218" s="225">
        <v>0</v>
      </c>
      <c r="AL218" s="225">
        <v>0</v>
      </c>
      <c r="AM218" s="225">
        <v>0</v>
      </c>
      <c r="AN218" s="225">
        <v>0</v>
      </c>
      <c r="AO218" s="225">
        <v>0</v>
      </c>
      <c r="AP218" s="225">
        <v>0</v>
      </c>
      <c r="AQ218" s="225">
        <v>0</v>
      </c>
      <c r="AR218" s="225">
        <v>0</v>
      </c>
      <c r="AS218" s="225">
        <v>0</v>
      </c>
      <c r="AT218" s="225">
        <v>0</v>
      </c>
      <c r="AU218" s="225">
        <v>0</v>
      </c>
      <c r="AV218" s="225">
        <v>0</v>
      </c>
      <c r="AW218" s="225">
        <v>0</v>
      </c>
      <c r="AX218" s="225">
        <v>0</v>
      </c>
      <c r="AY218" s="225">
        <v>0</v>
      </c>
      <c r="AZ218" s="225" t="s">
        <v>100</v>
      </c>
      <c r="BA218" s="225" t="s">
        <v>100</v>
      </c>
      <c r="BB218" s="225" t="s">
        <v>100</v>
      </c>
      <c r="BC218" s="226" t="s">
        <v>100</v>
      </c>
      <c r="BD218" s="43" t="s">
        <v>101</v>
      </c>
      <c r="BE218" s="43" t="s">
        <v>101</v>
      </c>
      <c r="BF218" s="43" t="s">
        <v>101</v>
      </c>
      <c r="BG218" s="43" t="s">
        <v>101</v>
      </c>
      <c r="BH218" s="174" t="s">
        <v>103</v>
      </c>
      <c r="BI218" s="43" t="s">
        <v>101</v>
      </c>
      <c r="BJ218" s="235" t="s">
        <v>101</v>
      </c>
      <c r="BK218" s="44"/>
      <c r="BL218" s="44"/>
      <c r="BM218" s="44"/>
      <c r="BN218" s="44"/>
      <c r="BO218" s="44"/>
      <c r="BP218" s="242">
        <v>0</v>
      </c>
      <c r="BQ218" s="244" t="s">
        <v>745</v>
      </c>
      <c r="BR218" s="384" t="s">
        <v>1518</v>
      </c>
      <c r="BS218" s="404" t="s">
        <v>1515</v>
      </c>
      <c r="BT218" s="312">
        <v>0</v>
      </c>
      <c r="BU218" s="312">
        <v>0</v>
      </c>
      <c r="BV218" s="312">
        <v>0</v>
      </c>
      <c r="BW218" s="44">
        <v>0</v>
      </c>
      <c r="BX218" s="45" t="s">
        <v>101</v>
      </c>
      <c r="BY218" s="44"/>
      <c r="BZ218" s="103"/>
      <c r="CA218" s="103" t="s">
        <v>1365</v>
      </c>
      <c r="CB218" s="103"/>
      <c r="CC218" s="103"/>
      <c r="CD218" s="103"/>
      <c r="CE218" s="103"/>
      <c r="CF218" s="226" t="s">
        <v>101</v>
      </c>
      <c r="CG218" s="226" t="s">
        <v>100</v>
      </c>
      <c r="CH218" s="44"/>
      <c r="CI218" s="376" t="s">
        <v>1532</v>
      </c>
      <c r="CJ218" s="412"/>
      <c r="CK218" s="297" t="s">
        <v>1516</v>
      </c>
      <c r="CL218" s="44"/>
      <c r="CM218" s="103"/>
      <c r="CN218" s="103" t="s">
        <v>1517</v>
      </c>
      <c r="CO218" s="7"/>
      <c r="CP218" s="7"/>
    </row>
    <row r="219" spans="1:94" ht="49.95" hidden="1" customHeight="1" x14ac:dyDescent="0.3">
      <c r="A219" s="44" t="s">
        <v>130</v>
      </c>
      <c r="B219" s="309" t="s">
        <v>1149</v>
      </c>
      <c r="C219" s="44" t="s">
        <v>894</v>
      </c>
      <c r="D219" s="44"/>
      <c r="E219" s="44" t="s">
        <v>100</v>
      </c>
      <c r="F219" s="44" t="s">
        <v>606</v>
      </c>
      <c r="G219" s="227" t="s">
        <v>282</v>
      </c>
      <c r="H219" s="228" t="s">
        <v>187</v>
      </c>
      <c r="I219" s="227" t="s">
        <v>462</v>
      </c>
      <c r="J219" s="227" t="s">
        <v>300</v>
      </c>
      <c r="K219" s="227" t="s">
        <v>454</v>
      </c>
      <c r="L219" s="227" t="s">
        <v>455</v>
      </c>
      <c r="M219" s="229" t="s">
        <v>584</v>
      </c>
      <c r="N219" s="230" t="s">
        <v>291</v>
      </c>
      <c r="O219" s="231" t="s">
        <v>439</v>
      </c>
      <c r="P219" s="230" t="s">
        <v>143</v>
      </c>
      <c r="Q219" s="56" t="s">
        <v>1146</v>
      </c>
      <c r="R219" s="44"/>
      <c r="S219" s="225" t="s">
        <v>100</v>
      </c>
      <c r="T219" s="225" t="s">
        <v>100</v>
      </c>
      <c r="U219" s="225" t="s">
        <v>100</v>
      </c>
      <c r="V219" s="225" t="s">
        <v>100</v>
      </c>
      <c r="W219" s="225" t="s">
        <v>100</v>
      </c>
      <c r="X219" s="225" t="s">
        <v>100</v>
      </c>
      <c r="Y219" s="225" t="s">
        <v>100</v>
      </c>
      <c r="Z219" s="225" t="s">
        <v>100</v>
      </c>
      <c r="AA219" s="225" t="s">
        <v>100</v>
      </c>
      <c r="AB219" s="225" t="s">
        <v>100</v>
      </c>
      <c r="AC219" s="225" t="s">
        <v>100</v>
      </c>
      <c r="AD219" s="225" t="s">
        <v>100</v>
      </c>
      <c r="AE219" s="225" t="s">
        <v>100</v>
      </c>
      <c r="AF219" s="225" t="s">
        <v>100</v>
      </c>
      <c r="AG219" s="225" t="s">
        <v>100</v>
      </c>
      <c r="AH219" s="225" t="s">
        <v>100</v>
      </c>
      <c r="AI219" s="225" t="s">
        <v>100</v>
      </c>
      <c r="AJ219" s="225" t="s">
        <v>100</v>
      </c>
      <c r="AK219" s="225" t="s">
        <v>100</v>
      </c>
      <c r="AL219" s="225" t="s">
        <v>100</v>
      </c>
      <c r="AM219" s="225" t="s">
        <v>100</v>
      </c>
      <c r="AN219" s="225" t="s">
        <v>100</v>
      </c>
      <c r="AO219" s="225" t="s">
        <v>100</v>
      </c>
      <c r="AP219" s="225" t="s">
        <v>100</v>
      </c>
      <c r="AQ219" s="225" t="s">
        <v>100</v>
      </c>
      <c r="AR219" s="225" t="s">
        <v>100</v>
      </c>
      <c r="AS219" s="225" t="s">
        <v>100</v>
      </c>
      <c r="AT219" s="225" t="s">
        <v>100</v>
      </c>
      <c r="AU219" s="225" t="s">
        <v>100</v>
      </c>
      <c r="AV219" s="225" t="s">
        <v>100</v>
      </c>
      <c r="AW219" s="225" t="s">
        <v>100</v>
      </c>
      <c r="AX219" s="225" t="s">
        <v>100</v>
      </c>
      <c r="AY219" s="225" t="s">
        <v>100</v>
      </c>
      <c r="AZ219" s="225" t="s">
        <v>100</v>
      </c>
      <c r="BA219" s="44" t="s">
        <v>121</v>
      </c>
      <c r="BB219" s="44" t="s">
        <v>121</v>
      </c>
      <c r="BC219" s="44"/>
      <c r="BD219" s="44"/>
      <c r="BE219" s="44"/>
      <c r="BF219" s="44"/>
      <c r="BG219" s="44"/>
      <c r="BH219" s="44"/>
      <c r="BI219" s="44"/>
      <c r="BJ219" s="245"/>
      <c r="BK219" s="44"/>
      <c r="BL219" s="44"/>
      <c r="BM219" s="44"/>
      <c r="BN219" s="44"/>
      <c r="BO219" s="44"/>
      <c r="BP219" s="245" t="s">
        <v>742</v>
      </c>
      <c r="BQ219" s="203" t="s">
        <v>919</v>
      </c>
      <c r="BR219" s="245"/>
      <c r="BS219" s="103"/>
      <c r="BT219" s="44"/>
      <c r="BU219" s="44"/>
      <c r="BV219" s="44"/>
      <c r="BW219" s="44"/>
      <c r="BX219" s="44"/>
      <c r="BY219" s="44"/>
      <c r="BZ219" s="103"/>
      <c r="CA219" s="103"/>
      <c r="CB219" s="103"/>
      <c r="CC219" s="103"/>
      <c r="CD219" s="103"/>
      <c r="CE219" s="103"/>
      <c r="CF219" s="226"/>
      <c r="CG219" s="226"/>
      <c r="CH219" s="44"/>
      <c r="CI219" s="376"/>
      <c r="CJ219" s="103" t="s">
        <v>1498</v>
      </c>
      <c r="CK219" s="44" t="s">
        <v>1149</v>
      </c>
      <c r="CL219" s="44"/>
      <c r="CM219" s="103"/>
      <c r="CN219" s="103"/>
      <c r="CO219" s="7"/>
      <c r="CP219" s="7"/>
    </row>
    <row r="220" spans="1:94" ht="49.95" hidden="1" customHeight="1" x14ac:dyDescent="0.3">
      <c r="A220" s="44" t="s">
        <v>130</v>
      </c>
      <c r="B220" s="309" t="s">
        <v>1149</v>
      </c>
      <c r="C220" s="44" t="s">
        <v>894</v>
      </c>
      <c r="D220" s="44"/>
      <c r="E220" s="44" t="s">
        <v>100</v>
      </c>
      <c r="F220" s="44" t="s">
        <v>606</v>
      </c>
      <c r="G220" s="227" t="s">
        <v>282</v>
      </c>
      <c r="H220" s="228" t="s">
        <v>187</v>
      </c>
      <c r="I220" s="227" t="s">
        <v>463</v>
      </c>
      <c r="J220" s="227" t="s">
        <v>300</v>
      </c>
      <c r="K220" s="227" t="s">
        <v>454</v>
      </c>
      <c r="L220" s="227" t="s">
        <v>455</v>
      </c>
      <c r="M220" s="229" t="s">
        <v>584</v>
      </c>
      <c r="N220" s="230" t="s">
        <v>292</v>
      </c>
      <c r="O220" s="231" t="s">
        <v>399</v>
      </c>
      <c r="P220" s="230" t="s">
        <v>143</v>
      </c>
      <c r="Q220" s="56" t="s">
        <v>1146</v>
      </c>
      <c r="R220" s="44"/>
      <c r="S220" s="225" t="s">
        <v>100</v>
      </c>
      <c r="T220" s="225" t="s">
        <v>100</v>
      </c>
      <c r="U220" s="225" t="s">
        <v>100</v>
      </c>
      <c r="V220" s="225" t="s">
        <v>100</v>
      </c>
      <c r="W220" s="225" t="s">
        <v>100</v>
      </c>
      <c r="X220" s="225" t="s">
        <v>100</v>
      </c>
      <c r="Y220" s="225" t="s">
        <v>100</v>
      </c>
      <c r="Z220" s="225" t="s">
        <v>100</v>
      </c>
      <c r="AA220" s="225" t="s">
        <v>100</v>
      </c>
      <c r="AB220" s="225" t="s">
        <v>100</v>
      </c>
      <c r="AC220" s="225" t="s">
        <v>100</v>
      </c>
      <c r="AD220" s="225" t="s">
        <v>100</v>
      </c>
      <c r="AE220" s="225" t="s">
        <v>100</v>
      </c>
      <c r="AF220" s="225" t="s">
        <v>100</v>
      </c>
      <c r="AG220" s="225" t="s">
        <v>100</v>
      </c>
      <c r="AH220" s="225" t="s">
        <v>100</v>
      </c>
      <c r="AI220" s="225" t="s">
        <v>100</v>
      </c>
      <c r="AJ220" s="225" t="s">
        <v>100</v>
      </c>
      <c r="AK220" s="225" t="s">
        <v>100</v>
      </c>
      <c r="AL220" s="225" t="s">
        <v>100</v>
      </c>
      <c r="AM220" s="225" t="s">
        <v>100</v>
      </c>
      <c r="AN220" s="225" t="s">
        <v>100</v>
      </c>
      <c r="AO220" s="225" t="s">
        <v>100</v>
      </c>
      <c r="AP220" s="225" t="s">
        <v>100</v>
      </c>
      <c r="AQ220" s="225" t="s">
        <v>100</v>
      </c>
      <c r="AR220" s="225" t="s">
        <v>100</v>
      </c>
      <c r="AS220" s="225" t="s">
        <v>100</v>
      </c>
      <c r="AT220" s="225" t="s">
        <v>100</v>
      </c>
      <c r="AU220" s="225" t="s">
        <v>100</v>
      </c>
      <c r="AV220" s="225" t="s">
        <v>100</v>
      </c>
      <c r="AW220" s="225" t="s">
        <v>100</v>
      </c>
      <c r="AX220" s="225" t="s">
        <v>100</v>
      </c>
      <c r="AY220" s="225" t="s">
        <v>100</v>
      </c>
      <c r="AZ220" s="225" t="s">
        <v>100</v>
      </c>
      <c r="BA220" s="44" t="s">
        <v>121</v>
      </c>
      <c r="BB220" s="44" t="s">
        <v>121</v>
      </c>
      <c r="BC220" s="44"/>
      <c r="BD220" s="44"/>
      <c r="BE220" s="44"/>
      <c r="BF220" s="44"/>
      <c r="BG220" s="44"/>
      <c r="BH220" s="44"/>
      <c r="BI220" s="44"/>
      <c r="BJ220" s="245"/>
      <c r="BK220" s="44"/>
      <c r="BL220" s="44"/>
      <c r="BM220" s="44"/>
      <c r="BN220" s="44"/>
      <c r="BO220" s="44"/>
      <c r="BP220" s="245" t="s">
        <v>742</v>
      </c>
      <c r="BQ220" s="203" t="s">
        <v>918</v>
      </c>
      <c r="BR220" s="245"/>
      <c r="BS220" s="103"/>
      <c r="BT220" s="44"/>
      <c r="BU220" s="44"/>
      <c r="BV220" s="44"/>
      <c r="BW220" s="44"/>
      <c r="BX220" s="44"/>
      <c r="BY220" s="44"/>
      <c r="BZ220" s="103"/>
      <c r="CA220" s="103"/>
      <c r="CB220" s="103"/>
      <c r="CC220" s="103"/>
      <c r="CD220" s="103"/>
      <c r="CE220" s="103"/>
      <c r="CF220" s="226"/>
      <c r="CG220" s="226"/>
      <c r="CH220" s="44"/>
      <c r="CI220" s="376"/>
      <c r="CJ220" s="103" t="s">
        <v>1498</v>
      </c>
      <c r="CK220" s="44" t="s">
        <v>1149</v>
      </c>
      <c r="CL220" s="44"/>
      <c r="CM220" s="103"/>
      <c r="CN220" s="103"/>
      <c r="CO220" s="7"/>
      <c r="CP220" s="7"/>
    </row>
    <row r="221" spans="1:94" ht="27" hidden="1" customHeight="1" x14ac:dyDescent="0.3">
      <c r="A221" s="44" t="s">
        <v>130</v>
      </c>
      <c r="B221" s="295" t="s">
        <v>101</v>
      </c>
      <c r="C221" s="44"/>
      <c r="D221" s="44"/>
      <c r="E221" s="44" t="s">
        <v>100</v>
      </c>
      <c r="F221" s="44" t="s">
        <v>606</v>
      </c>
      <c r="G221" s="227" t="s">
        <v>282</v>
      </c>
      <c r="H221" s="228" t="s">
        <v>187</v>
      </c>
      <c r="I221" s="227" t="s">
        <v>462</v>
      </c>
      <c r="J221" s="227" t="s">
        <v>291</v>
      </c>
      <c r="K221" s="227" t="s">
        <v>439</v>
      </c>
      <c r="L221" s="227" t="s">
        <v>143</v>
      </c>
      <c r="M221" s="229" t="s">
        <v>584</v>
      </c>
      <c r="N221" s="230" t="s">
        <v>300</v>
      </c>
      <c r="O221" s="231" t="s">
        <v>454</v>
      </c>
      <c r="P221" s="230" t="s">
        <v>455</v>
      </c>
      <c r="Q221" s="103"/>
      <c r="R221" s="44"/>
      <c r="S221" s="174" t="s">
        <v>103</v>
      </c>
      <c r="T221" s="225" t="s">
        <v>100</v>
      </c>
      <c r="U221" s="225" t="s">
        <v>100</v>
      </c>
      <c r="V221" s="225" t="s">
        <v>100</v>
      </c>
      <c r="W221" s="225" t="s">
        <v>100</v>
      </c>
      <c r="X221" s="225" t="s">
        <v>100</v>
      </c>
      <c r="Y221" s="225" t="s">
        <v>100</v>
      </c>
      <c r="Z221" s="225" t="s">
        <v>100</v>
      </c>
      <c r="AA221" s="225" t="s">
        <v>100</v>
      </c>
      <c r="AB221" s="225" t="s">
        <v>100</v>
      </c>
      <c r="AC221" s="225" t="s">
        <v>100</v>
      </c>
      <c r="AD221" s="225" t="s">
        <v>100</v>
      </c>
      <c r="AE221" s="225" t="s">
        <v>100</v>
      </c>
      <c r="AF221" s="225" t="s">
        <v>100</v>
      </c>
      <c r="AG221" s="225" t="s">
        <v>100</v>
      </c>
      <c r="AH221" s="225" t="s">
        <v>100</v>
      </c>
      <c r="AI221" s="225" t="s">
        <v>100</v>
      </c>
      <c r="AJ221" s="225" t="s">
        <v>100</v>
      </c>
      <c r="AK221" s="225" t="s">
        <v>100</v>
      </c>
      <c r="AL221" s="225" t="s">
        <v>100</v>
      </c>
      <c r="AM221" s="225" t="s">
        <v>100</v>
      </c>
      <c r="AN221" s="225" t="s">
        <v>100</v>
      </c>
      <c r="AO221" s="225" t="s">
        <v>100</v>
      </c>
      <c r="AP221" s="225" t="s">
        <v>100</v>
      </c>
      <c r="AQ221" s="225" t="s">
        <v>100</v>
      </c>
      <c r="AR221" s="225" t="s">
        <v>100</v>
      </c>
      <c r="AS221" s="225" t="s">
        <v>100</v>
      </c>
      <c r="AT221" s="225" t="s">
        <v>100</v>
      </c>
      <c r="AU221" s="225" t="s">
        <v>100</v>
      </c>
      <c r="AV221" s="225" t="s">
        <v>100</v>
      </c>
      <c r="AW221" s="225" t="s">
        <v>100</v>
      </c>
      <c r="AX221" s="225" t="s">
        <v>100</v>
      </c>
      <c r="AY221" s="225" t="s">
        <v>100</v>
      </c>
      <c r="AZ221" s="225" t="s">
        <v>100</v>
      </c>
      <c r="BA221" s="225" t="s">
        <v>100</v>
      </c>
      <c r="BB221" s="225" t="s">
        <v>100</v>
      </c>
      <c r="BC221" s="226" t="s">
        <v>100</v>
      </c>
      <c r="BD221" s="226" t="s">
        <v>100</v>
      </c>
      <c r="BE221" s="226" t="s">
        <v>100</v>
      </c>
      <c r="BF221" s="226" t="s">
        <v>100</v>
      </c>
      <c r="BG221" s="226" t="s">
        <v>100</v>
      </c>
      <c r="BH221" s="43" t="s">
        <v>103</v>
      </c>
      <c r="BI221" s="43" t="s">
        <v>101</v>
      </c>
      <c r="BJ221" s="235" t="s">
        <v>101</v>
      </c>
      <c r="BK221" s="44"/>
      <c r="BL221" s="44"/>
      <c r="BM221" s="44"/>
      <c r="BN221" s="44"/>
      <c r="BO221" s="44"/>
      <c r="BP221" s="242" t="s">
        <v>742</v>
      </c>
      <c r="BQ221" s="266" t="s">
        <v>1022</v>
      </c>
      <c r="BR221" s="245">
        <v>2</v>
      </c>
      <c r="BS221" s="103"/>
      <c r="BT221" s="44"/>
      <c r="BU221" s="44"/>
      <c r="BV221" s="44"/>
      <c r="BW221" s="44"/>
      <c r="BX221" s="44"/>
      <c r="BY221" s="44"/>
      <c r="BZ221" s="103"/>
      <c r="CA221" s="103"/>
      <c r="CB221" s="103"/>
      <c r="CC221" s="103"/>
      <c r="CD221" s="103"/>
      <c r="CE221" s="103"/>
      <c r="CF221" s="226"/>
      <c r="CG221" s="226"/>
      <c r="CH221" s="44"/>
      <c r="CI221" s="376"/>
      <c r="CJ221" s="391"/>
      <c r="CK221" s="391" t="s">
        <v>101</v>
      </c>
      <c r="CL221" s="44"/>
      <c r="CM221" s="103"/>
      <c r="CN221" s="103"/>
      <c r="CO221" s="7"/>
      <c r="CP221" s="7"/>
    </row>
    <row r="222" spans="1:94" ht="115.2" hidden="1" customHeight="1" x14ac:dyDescent="0.3">
      <c r="A222" s="44" t="s">
        <v>130</v>
      </c>
      <c r="B222" s="295" t="s">
        <v>101</v>
      </c>
      <c r="C222" s="44"/>
      <c r="D222" s="44"/>
      <c r="E222" s="44" t="s">
        <v>100</v>
      </c>
      <c r="F222" s="44" t="s">
        <v>606</v>
      </c>
      <c r="G222" s="227" t="s">
        <v>282</v>
      </c>
      <c r="H222" s="228" t="s">
        <v>187</v>
      </c>
      <c r="I222" s="227" t="s">
        <v>463</v>
      </c>
      <c r="J222" s="227" t="s">
        <v>292</v>
      </c>
      <c r="K222" s="227" t="s">
        <v>399</v>
      </c>
      <c r="L222" s="227" t="s">
        <v>143</v>
      </c>
      <c r="M222" s="229" t="s">
        <v>584</v>
      </c>
      <c r="N222" s="230" t="s">
        <v>300</v>
      </c>
      <c r="O222" s="231" t="s">
        <v>454</v>
      </c>
      <c r="P222" s="230" t="s">
        <v>455</v>
      </c>
      <c r="Q222" s="103"/>
      <c r="R222" s="44"/>
      <c r="S222" s="174" t="s">
        <v>103</v>
      </c>
      <c r="T222" s="225" t="s">
        <v>100</v>
      </c>
      <c r="U222" s="225" t="s">
        <v>100</v>
      </c>
      <c r="V222" s="225" t="s">
        <v>100</v>
      </c>
      <c r="W222" s="174" t="s">
        <v>103</v>
      </c>
      <c r="X222" s="174" t="s">
        <v>103</v>
      </c>
      <c r="Y222" s="225" t="s">
        <v>100</v>
      </c>
      <c r="Z222" s="225" t="s">
        <v>100</v>
      </c>
      <c r="AA222" s="225" t="s">
        <v>100</v>
      </c>
      <c r="AB222" s="225" t="s">
        <v>100</v>
      </c>
      <c r="AC222" s="225" t="s">
        <v>100</v>
      </c>
      <c r="AD222" s="174" t="s">
        <v>103</v>
      </c>
      <c r="AE222" s="174" t="s">
        <v>103</v>
      </c>
      <c r="AF222" s="225" t="s">
        <v>100</v>
      </c>
      <c r="AG222" s="225" t="s">
        <v>100</v>
      </c>
      <c r="AH222" s="225" t="s">
        <v>100</v>
      </c>
      <c r="AI222" s="225" t="s">
        <v>100</v>
      </c>
      <c r="AJ222" s="225" t="s">
        <v>100</v>
      </c>
      <c r="AK222" s="225" t="s">
        <v>100</v>
      </c>
      <c r="AL222" s="225" t="s">
        <v>100</v>
      </c>
      <c r="AM222" s="225" t="s">
        <v>100</v>
      </c>
      <c r="AN222" s="225" t="s">
        <v>100</v>
      </c>
      <c r="AO222" s="225" t="s">
        <v>100</v>
      </c>
      <c r="AP222" s="225" t="s">
        <v>100</v>
      </c>
      <c r="AQ222" s="225" t="s">
        <v>100</v>
      </c>
      <c r="AR222" s="225" t="s">
        <v>100</v>
      </c>
      <c r="AS222" s="225" t="s">
        <v>100</v>
      </c>
      <c r="AT222" s="225" t="s">
        <v>100</v>
      </c>
      <c r="AU222" s="225" t="s">
        <v>100</v>
      </c>
      <c r="AV222" s="225" t="s">
        <v>100</v>
      </c>
      <c r="AW222" s="225" t="s">
        <v>100</v>
      </c>
      <c r="AX222" s="225" t="s">
        <v>100</v>
      </c>
      <c r="AY222" s="225" t="s">
        <v>100</v>
      </c>
      <c r="AZ222" s="225" t="s">
        <v>100</v>
      </c>
      <c r="BA222" s="225" t="s">
        <v>100</v>
      </c>
      <c r="BB222" s="225" t="s">
        <v>100</v>
      </c>
      <c r="BC222" s="226" t="s">
        <v>100</v>
      </c>
      <c r="BD222" s="226" t="s">
        <v>100</v>
      </c>
      <c r="BE222" s="43" t="s">
        <v>103</v>
      </c>
      <c r="BF222" s="43" t="s">
        <v>103</v>
      </c>
      <c r="BG222" s="43" t="s">
        <v>103</v>
      </c>
      <c r="BH222" s="43" t="s">
        <v>103</v>
      </c>
      <c r="BI222" s="43" t="s">
        <v>101</v>
      </c>
      <c r="BJ222" s="236" t="s">
        <v>766</v>
      </c>
      <c r="BK222" s="103" t="s">
        <v>668</v>
      </c>
      <c r="BL222" s="103" t="s">
        <v>704</v>
      </c>
      <c r="BM222" s="103" t="s">
        <v>703</v>
      </c>
      <c r="BN222" s="44"/>
      <c r="BO222" s="44"/>
      <c r="BP222" s="242" t="s">
        <v>742</v>
      </c>
      <c r="BQ222" s="266" t="s">
        <v>1023</v>
      </c>
      <c r="BR222" s="245">
        <v>1</v>
      </c>
      <c r="BS222" s="103"/>
      <c r="BT222" s="44"/>
      <c r="BU222" s="44"/>
      <c r="BV222" s="44"/>
      <c r="BW222" s="44"/>
      <c r="BX222" s="44"/>
      <c r="BY222" s="44"/>
      <c r="BZ222" s="103"/>
      <c r="CA222" s="103"/>
      <c r="CB222" s="103"/>
      <c r="CC222" s="103"/>
      <c r="CD222" s="103"/>
      <c r="CE222" s="103"/>
      <c r="CF222" s="226"/>
      <c r="CG222" s="226"/>
      <c r="CH222" s="44"/>
      <c r="CI222" s="376"/>
      <c r="CJ222" s="103"/>
      <c r="CK222" s="391"/>
      <c r="CL222" s="44"/>
      <c r="CM222" s="103"/>
      <c r="CN222" s="103"/>
      <c r="CO222" s="7"/>
      <c r="CP222" s="7"/>
    </row>
    <row r="223" spans="1:94" ht="33.6" hidden="1" customHeight="1" x14ac:dyDescent="0.3">
      <c r="A223" s="44" t="s">
        <v>784</v>
      </c>
      <c r="B223" s="295" t="s">
        <v>101</v>
      </c>
      <c r="C223" s="44"/>
      <c r="D223" s="44"/>
      <c r="E223" s="44" t="s">
        <v>100</v>
      </c>
      <c r="F223" s="44" t="s">
        <v>606</v>
      </c>
      <c r="G223" s="227" t="s">
        <v>66</v>
      </c>
      <c r="H223" s="228" t="s">
        <v>187</v>
      </c>
      <c r="I223" s="227" t="s">
        <v>588</v>
      </c>
      <c r="J223" s="227" t="s">
        <v>291</v>
      </c>
      <c r="K223" s="227" t="s">
        <v>439</v>
      </c>
      <c r="L223" s="227" t="s">
        <v>143</v>
      </c>
      <c r="M223" s="229" t="s">
        <v>584</v>
      </c>
      <c r="N223" s="230" t="s">
        <v>284</v>
      </c>
      <c r="O223" s="231" t="s">
        <v>451</v>
      </c>
      <c r="P223" s="230" t="s">
        <v>303</v>
      </c>
      <c r="Q223" s="103"/>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245"/>
      <c r="BK223" s="44"/>
      <c r="BL223" s="44"/>
      <c r="BM223" s="44"/>
      <c r="BN223" s="44"/>
      <c r="BO223" s="44"/>
      <c r="BP223" s="245" t="s">
        <v>742</v>
      </c>
      <c r="BQ223" s="103" t="s">
        <v>775</v>
      </c>
      <c r="BR223" s="245">
        <v>2</v>
      </c>
      <c r="BS223" s="305" t="s">
        <v>106</v>
      </c>
      <c r="BT223" s="44"/>
      <c r="BU223" s="44"/>
      <c r="BV223" s="44"/>
      <c r="BW223" s="44"/>
      <c r="BX223" s="44"/>
      <c r="BY223" s="44"/>
      <c r="BZ223" s="103"/>
      <c r="CA223" s="103"/>
      <c r="CB223" s="103"/>
      <c r="CC223" s="103"/>
      <c r="CD223" s="103"/>
      <c r="CE223" s="103"/>
      <c r="CF223" s="226"/>
      <c r="CG223" s="226"/>
      <c r="CH223" s="44"/>
      <c r="CI223" s="376"/>
      <c r="CJ223" s="391"/>
      <c r="CK223" s="391" t="s">
        <v>101</v>
      </c>
      <c r="CL223" s="44"/>
      <c r="CM223" s="103"/>
      <c r="CN223" s="103"/>
      <c r="CO223" s="7"/>
      <c r="CP223" s="7"/>
    </row>
    <row r="224" spans="1:94" ht="115.2" hidden="1" customHeight="1" x14ac:dyDescent="0.3">
      <c r="A224" s="44" t="s">
        <v>784</v>
      </c>
      <c r="B224" s="295" t="s">
        <v>101</v>
      </c>
      <c r="C224" s="44"/>
      <c r="D224" s="44"/>
      <c r="E224" s="44" t="s">
        <v>100</v>
      </c>
      <c r="F224" s="44" t="s">
        <v>606</v>
      </c>
      <c r="G224" s="227" t="s">
        <v>66</v>
      </c>
      <c r="H224" s="228" t="s">
        <v>187</v>
      </c>
      <c r="I224" s="227" t="s">
        <v>464</v>
      </c>
      <c r="J224" s="227" t="s">
        <v>292</v>
      </c>
      <c r="K224" s="227" t="s">
        <v>399</v>
      </c>
      <c r="L224" s="227" t="s">
        <v>143</v>
      </c>
      <c r="M224" s="229" t="s">
        <v>584</v>
      </c>
      <c r="N224" s="230" t="s">
        <v>284</v>
      </c>
      <c r="O224" s="231" t="s">
        <v>451</v>
      </c>
      <c r="P224" s="230" t="s">
        <v>303</v>
      </c>
      <c r="Q224" s="103"/>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245"/>
      <c r="BK224" s="103" t="s">
        <v>668</v>
      </c>
      <c r="BL224" s="103" t="s">
        <v>705</v>
      </c>
      <c r="BM224" s="103" t="s">
        <v>703</v>
      </c>
      <c r="BN224" s="44"/>
      <c r="BO224" s="44"/>
      <c r="BP224" s="245" t="s">
        <v>742</v>
      </c>
      <c r="BQ224" s="103" t="s">
        <v>1024</v>
      </c>
      <c r="BR224" s="245">
        <v>1</v>
      </c>
      <c r="BS224" s="103" t="s">
        <v>106</v>
      </c>
      <c r="BT224" s="44"/>
      <c r="BU224" s="44"/>
      <c r="BV224" s="44"/>
      <c r="BW224" s="44"/>
      <c r="BX224" s="44"/>
      <c r="BY224" s="44"/>
      <c r="BZ224" s="103"/>
      <c r="CA224" s="71" t="s">
        <v>1404</v>
      </c>
      <c r="CB224" s="42" t="s">
        <v>1405</v>
      </c>
      <c r="CC224" s="42" t="s">
        <v>1406</v>
      </c>
      <c r="CD224" s="41" t="s">
        <v>1391</v>
      </c>
      <c r="CE224" s="103"/>
      <c r="CF224" s="226"/>
      <c r="CG224" s="226"/>
      <c r="CH224" s="44"/>
      <c r="CI224" s="376"/>
      <c r="CJ224" s="103"/>
      <c r="CK224" s="391"/>
      <c r="CL224" s="44"/>
      <c r="CM224" s="103"/>
      <c r="CN224" s="103"/>
      <c r="CO224" s="7"/>
      <c r="CP224" s="7"/>
    </row>
    <row r="225" spans="1:94" ht="62.25" hidden="1" customHeight="1" x14ac:dyDescent="0.3">
      <c r="A225" s="44" t="s">
        <v>784</v>
      </c>
      <c r="B225" s="295" t="s">
        <v>101</v>
      </c>
      <c r="C225" s="44"/>
      <c r="D225" s="44"/>
      <c r="E225" s="44" t="s">
        <v>100</v>
      </c>
      <c r="F225" s="44" t="s">
        <v>606</v>
      </c>
      <c r="G225" s="227" t="s">
        <v>66</v>
      </c>
      <c r="H225" s="228" t="s">
        <v>187</v>
      </c>
      <c r="I225" s="227" t="s">
        <v>589</v>
      </c>
      <c r="J225" s="227" t="s">
        <v>280</v>
      </c>
      <c r="K225" s="227" t="s">
        <v>430</v>
      </c>
      <c r="L225" s="227" t="s">
        <v>143</v>
      </c>
      <c r="M225" s="229" t="s">
        <v>584</v>
      </c>
      <c r="N225" s="230" t="s">
        <v>284</v>
      </c>
      <c r="O225" s="231" t="s">
        <v>451</v>
      </c>
      <c r="P225" s="230" t="s">
        <v>303</v>
      </c>
      <c r="Q225" s="103"/>
      <c r="R225" s="44"/>
      <c r="S225" s="225" t="s">
        <v>100</v>
      </c>
      <c r="T225" s="225" t="s">
        <v>100</v>
      </c>
      <c r="U225" s="225" t="s">
        <v>100</v>
      </c>
      <c r="V225" s="225" t="s">
        <v>100</v>
      </c>
      <c r="W225" s="225" t="s">
        <v>100</v>
      </c>
      <c r="X225" s="174" t="s">
        <v>103</v>
      </c>
      <c r="Y225" s="225" t="s">
        <v>100</v>
      </c>
      <c r="Z225" s="225" t="s">
        <v>100</v>
      </c>
      <c r="AA225" s="225" t="s">
        <v>100</v>
      </c>
      <c r="AB225" s="174" t="s">
        <v>103</v>
      </c>
      <c r="AC225" s="225" t="s">
        <v>100</v>
      </c>
      <c r="AD225" s="225" t="s">
        <v>100</v>
      </c>
      <c r="AE225" s="225" t="s">
        <v>100</v>
      </c>
      <c r="AF225" s="225" t="s">
        <v>100</v>
      </c>
      <c r="AG225" s="225" t="s">
        <v>100</v>
      </c>
      <c r="AH225" s="225" t="s">
        <v>100</v>
      </c>
      <c r="AI225" s="225" t="s">
        <v>100</v>
      </c>
      <c r="AJ225" s="225" t="s">
        <v>100</v>
      </c>
      <c r="AK225" s="225" t="s">
        <v>100</v>
      </c>
      <c r="AL225" s="225" t="s">
        <v>100</v>
      </c>
      <c r="AM225" s="225" t="s">
        <v>100</v>
      </c>
      <c r="AN225" s="225" t="s">
        <v>100</v>
      </c>
      <c r="AO225" s="225" t="s">
        <v>100</v>
      </c>
      <c r="AP225" s="225" t="s">
        <v>100</v>
      </c>
      <c r="AQ225" s="225" t="s">
        <v>100</v>
      </c>
      <c r="AR225" s="225" t="s">
        <v>100</v>
      </c>
      <c r="AS225" s="225" t="s">
        <v>100</v>
      </c>
      <c r="AT225" s="225" t="s">
        <v>100</v>
      </c>
      <c r="AU225" s="225" t="s">
        <v>100</v>
      </c>
      <c r="AV225" s="225" t="s">
        <v>100</v>
      </c>
      <c r="AW225" s="225" t="s">
        <v>100</v>
      </c>
      <c r="AX225" s="225" t="s">
        <v>100</v>
      </c>
      <c r="AY225" s="225" t="s">
        <v>100</v>
      </c>
      <c r="AZ225" s="225" t="s">
        <v>100</v>
      </c>
      <c r="BA225" s="225" t="s">
        <v>100</v>
      </c>
      <c r="BB225" s="225" t="s">
        <v>100</v>
      </c>
      <c r="BC225" s="226" t="s">
        <v>100</v>
      </c>
      <c r="BD225" s="43" t="s">
        <v>103</v>
      </c>
      <c r="BE225" s="43" t="s">
        <v>103</v>
      </c>
      <c r="BF225" s="43" t="s">
        <v>103</v>
      </c>
      <c r="BG225" s="43" t="s">
        <v>103</v>
      </c>
      <c r="BH225" s="43" t="s">
        <v>103</v>
      </c>
      <c r="BI225" s="43" t="s">
        <v>101</v>
      </c>
      <c r="BJ225" s="43" t="s">
        <v>101</v>
      </c>
      <c r="BK225" s="44"/>
      <c r="BL225" s="44"/>
      <c r="BM225" s="44"/>
      <c r="BN225" s="44"/>
      <c r="BO225" s="44"/>
      <c r="BP225" s="242" t="s">
        <v>742</v>
      </c>
      <c r="BQ225" s="103" t="s">
        <v>1025</v>
      </c>
      <c r="BR225" s="245">
        <v>2</v>
      </c>
      <c r="BS225" s="103" t="s">
        <v>643</v>
      </c>
      <c r="BT225" s="44"/>
      <c r="BU225" s="44"/>
      <c r="BV225" s="44"/>
      <c r="BW225" s="44"/>
      <c r="BX225" s="44"/>
      <c r="BY225" s="44"/>
      <c r="BZ225" s="103"/>
      <c r="CA225" s="103"/>
      <c r="CB225" s="103"/>
      <c r="CC225" s="103"/>
      <c r="CD225" s="103"/>
      <c r="CE225" s="103"/>
      <c r="CF225" s="226"/>
      <c r="CG225" s="226"/>
      <c r="CH225" s="44"/>
      <c r="CI225" s="376"/>
      <c r="CJ225" s="387" t="s">
        <v>1450</v>
      </c>
      <c r="CK225" s="391"/>
      <c r="CL225" s="44"/>
      <c r="CM225" s="103"/>
      <c r="CN225" s="103"/>
      <c r="CO225" s="7"/>
      <c r="CP225" s="7"/>
    </row>
    <row r="226" spans="1:94" ht="15" hidden="1" customHeight="1" x14ac:dyDescent="0.3">
      <c r="A226" s="44" t="s">
        <v>784</v>
      </c>
      <c r="B226" s="295" t="s">
        <v>101</v>
      </c>
      <c r="C226" s="44"/>
      <c r="D226" s="44"/>
      <c r="E226" s="44" t="s">
        <v>100</v>
      </c>
      <c r="F226" s="44" t="s">
        <v>606</v>
      </c>
      <c r="G226" s="227" t="s">
        <v>66</v>
      </c>
      <c r="H226" s="228" t="s">
        <v>187</v>
      </c>
      <c r="I226" s="227" t="s">
        <v>465</v>
      </c>
      <c r="J226" s="227" t="s">
        <v>180</v>
      </c>
      <c r="K226" s="227" t="s">
        <v>424</v>
      </c>
      <c r="L226" s="227" t="s">
        <v>128</v>
      </c>
      <c r="M226" s="229" t="s">
        <v>584</v>
      </c>
      <c r="N226" s="230" t="s">
        <v>284</v>
      </c>
      <c r="O226" s="231" t="s">
        <v>451</v>
      </c>
      <c r="P226" s="230" t="s">
        <v>303</v>
      </c>
      <c r="Q226" s="103"/>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245"/>
      <c r="BK226" s="44"/>
      <c r="BL226" s="44"/>
      <c r="BM226" s="44"/>
      <c r="BN226" s="44"/>
      <c r="BO226" s="44"/>
      <c r="BP226" s="245" t="s">
        <v>742</v>
      </c>
      <c r="BQ226" s="268" t="s">
        <v>775</v>
      </c>
      <c r="BR226" s="245"/>
      <c r="BS226" s="103" t="s">
        <v>106</v>
      </c>
      <c r="BT226" s="44"/>
      <c r="BU226" s="44"/>
      <c r="BV226" s="44"/>
      <c r="BW226" s="44"/>
      <c r="BX226" s="44"/>
      <c r="BY226" s="44"/>
      <c r="BZ226" s="103"/>
      <c r="CA226" s="103"/>
      <c r="CB226" s="103"/>
      <c r="CC226" s="103"/>
      <c r="CD226" s="103"/>
      <c r="CE226" s="103"/>
      <c r="CF226" s="226"/>
      <c r="CG226" s="226"/>
      <c r="CH226" s="44"/>
      <c r="CI226" s="376"/>
      <c r="CJ226" s="103"/>
      <c r="CK226" s="391" t="str">
        <f>Table9[[#This Row],[Congested?]]</f>
        <v>no</v>
      </c>
      <c r="CL226" s="44"/>
      <c r="CM226" s="103"/>
      <c r="CN226" s="103"/>
      <c r="CO226" s="7"/>
      <c r="CP226" s="7"/>
    </row>
    <row r="227" spans="1:94" ht="31.2" hidden="1" customHeight="1" x14ac:dyDescent="0.3">
      <c r="A227" s="44" t="s">
        <v>784</v>
      </c>
      <c r="B227" s="295" t="s">
        <v>101</v>
      </c>
      <c r="C227" s="44"/>
      <c r="D227" s="44"/>
      <c r="E227" s="44" t="s">
        <v>100</v>
      </c>
      <c r="F227" s="44" t="s">
        <v>606</v>
      </c>
      <c r="G227" s="227" t="s">
        <v>283</v>
      </c>
      <c r="H227" s="228" t="s">
        <v>187</v>
      </c>
      <c r="I227" s="227" t="s">
        <v>590</v>
      </c>
      <c r="J227" s="227" t="s">
        <v>291</v>
      </c>
      <c r="K227" s="227" t="s">
        <v>439</v>
      </c>
      <c r="L227" s="227" t="s">
        <v>143</v>
      </c>
      <c r="M227" s="229" t="s">
        <v>584</v>
      </c>
      <c r="N227" s="230" t="s">
        <v>284</v>
      </c>
      <c r="O227" s="231" t="s">
        <v>451</v>
      </c>
      <c r="P227" s="230" t="s">
        <v>303</v>
      </c>
      <c r="Q227" s="103"/>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245"/>
      <c r="BK227" s="44"/>
      <c r="BL227" s="44"/>
      <c r="BM227" s="44"/>
      <c r="BN227" s="44"/>
      <c r="BO227" s="44"/>
      <c r="BP227" s="245" t="s">
        <v>742</v>
      </c>
      <c r="BQ227" s="203" t="s">
        <v>775</v>
      </c>
      <c r="BR227" s="245">
        <v>0</v>
      </c>
      <c r="BS227" s="103" t="s">
        <v>106</v>
      </c>
      <c r="BT227" s="44"/>
      <c r="BU227" s="44"/>
      <c r="BV227" s="44"/>
      <c r="BW227" s="44"/>
      <c r="BX227" s="44"/>
      <c r="BY227" s="44"/>
      <c r="BZ227" s="103"/>
      <c r="CA227" s="103"/>
      <c r="CB227" s="103"/>
      <c r="CC227" s="103"/>
      <c r="CD227" s="103"/>
      <c r="CE227" s="103"/>
      <c r="CF227" s="226"/>
      <c r="CG227" s="226"/>
      <c r="CH227" s="44"/>
      <c r="CI227" s="376"/>
      <c r="CJ227" s="391"/>
      <c r="CK227" s="391" t="s">
        <v>101</v>
      </c>
      <c r="CL227" s="44"/>
      <c r="CM227" s="103"/>
      <c r="CN227" s="103"/>
      <c r="CO227" s="7"/>
      <c r="CP227" s="7"/>
    </row>
    <row r="228" spans="1:94" ht="96.6" hidden="1" customHeight="1" x14ac:dyDescent="0.3">
      <c r="A228" s="44" t="s">
        <v>784</v>
      </c>
      <c r="B228" s="295" t="s">
        <v>101</v>
      </c>
      <c r="C228" s="44"/>
      <c r="D228" s="44"/>
      <c r="E228" s="44" t="s">
        <v>100</v>
      </c>
      <c r="F228" s="44" t="s">
        <v>606</v>
      </c>
      <c r="G228" s="227" t="s">
        <v>283</v>
      </c>
      <c r="H228" s="228" t="s">
        <v>187</v>
      </c>
      <c r="I228" s="227" t="s">
        <v>466</v>
      </c>
      <c r="J228" s="227" t="s">
        <v>292</v>
      </c>
      <c r="K228" s="227" t="s">
        <v>399</v>
      </c>
      <c r="L228" s="227" t="s">
        <v>143</v>
      </c>
      <c r="M228" s="229" t="s">
        <v>584</v>
      </c>
      <c r="N228" s="230" t="s">
        <v>284</v>
      </c>
      <c r="O228" s="231" t="s">
        <v>451</v>
      </c>
      <c r="P228" s="230" t="s">
        <v>303</v>
      </c>
      <c r="Q228" s="103"/>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245"/>
      <c r="BK228" s="103" t="s">
        <v>706</v>
      </c>
      <c r="BL228" s="103" t="s">
        <v>707</v>
      </c>
      <c r="BM228" s="103" t="s">
        <v>708</v>
      </c>
      <c r="BN228" s="44"/>
      <c r="BO228" s="44"/>
      <c r="BP228" s="245">
        <v>2</v>
      </c>
      <c r="BQ228" s="103" t="s">
        <v>1026</v>
      </c>
      <c r="BR228" s="245">
        <v>0</v>
      </c>
      <c r="BS228" s="103" t="s">
        <v>106</v>
      </c>
      <c r="BT228" s="44"/>
      <c r="BU228" s="44"/>
      <c r="BV228" s="44"/>
      <c r="BW228" s="44"/>
      <c r="BX228" s="44"/>
      <c r="BY228" s="44"/>
      <c r="BZ228" s="103"/>
      <c r="CA228" s="71" t="s">
        <v>1401</v>
      </c>
      <c r="CB228" s="375" t="s">
        <v>1407</v>
      </c>
      <c r="CC228" s="42" t="s">
        <v>1408</v>
      </c>
      <c r="CD228" s="41" t="s">
        <v>1391</v>
      </c>
      <c r="CE228" s="103"/>
      <c r="CF228" s="226"/>
      <c r="CG228" s="226"/>
      <c r="CH228" s="44"/>
      <c r="CI228" s="376"/>
      <c r="CJ228" s="103"/>
      <c r="CK228" s="391"/>
      <c r="CL228" s="44"/>
      <c r="CM228" s="103"/>
      <c r="CN228" s="103"/>
      <c r="CO228" s="7"/>
      <c r="CP228" s="7"/>
    </row>
    <row r="229" spans="1:94" ht="48" hidden="1" customHeight="1" x14ac:dyDescent="0.3">
      <c r="A229" s="44" t="s">
        <v>784</v>
      </c>
      <c r="B229" s="295" t="s">
        <v>101</v>
      </c>
      <c r="C229" s="44"/>
      <c r="D229" s="49" t="s">
        <v>926</v>
      </c>
      <c r="E229" s="44" t="s">
        <v>100</v>
      </c>
      <c r="F229" s="44" t="s">
        <v>606</v>
      </c>
      <c r="G229" s="227" t="s">
        <v>283</v>
      </c>
      <c r="H229" s="228" t="s">
        <v>187</v>
      </c>
      <c r="I229" s="227" t="s">
        <v>591</v>
      </c>
      <c r="J229" s="227" t="s">
        <v>180</v>
      </c>
      <c r="K229" s="227" t="s">
        <v>424</v>
      </c>
      <c r="L229" s="227" t="s">
        <v>128</v>
      </c>
      <c r="M229" s="229" t="s">
        <v>584</v>
      </c>
      <c r="N229" s="230" t="s">
        <v>284</v>
      </c>
      <c r="O229" s="231" t="s">
        <v>451</v>
      </c>
      <c r="P229" s="230" t="s">
        <v>303</v>
      </c>
      <c r="Q229" s="56" t="s">
        <v>1083</v>
      </c>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245"/>
      <c r="BK229" s="44"/>
      <c r="BL229" s="44"/>
      <c r="BM229" s="44"/>
      <c r="BN229" s="44"/>
      <c r="BO229" s="44"/>
      <c r="BP229" s="245" t="s">
        <v>742</v>
      </c>
      <c r="BQ229" s="268" t="s">
        <v>775</v>
      </c>
      <c r="BR229" s="245"/>
      <c r="BS229" s="103" t="s">
        <v>106</v>
      </c>
      <c r="BT229" s="44"/>
      <c r="BU229" s="44"/>
      <c r="BV229" s="44"/>
      <c r="BW229" s="44"/>
      <c r="BX229" s="44"/>
      <c r="BY229" s="44"/>
      <c r="BZ229" s="103"/>
      <c r="CA229" s="103"/>
      <c r="CB229" s="103"/>
      <c r="CC229" s="103"/>
      <c r="CD229" s="103"/>
      <c r="CE229" s="103"/>
      <c r="CF229" s="226"/>
      <c r="CG229" s="226"/>
      <c r="CH229" s="44"/>
      <c r="CI229" s="376"/>
      <c r="CJ229" s="103"/>
      <c r="CK229" s="391" t="str">
        <f>Table9[[#This Row],[Congested?]]</f>
        <v>no</v>
      </c>
      <c r="CL229" s="44"/>
      <c r="CM229" s="103"/>
      <c r="CN229" s="103"/>
      <c r="CO229" s="7"/>
      <c r="CP229" s="7"/>
    </row>
    <row r="230" spans="1:94" ht="49.95" hidden="1" customHeight="1" x14ac:dyDescent="0.3">
      <c r="A230" s="44" t="s">
        <v>785</v>
      </c>
      <c r="B230" s="51" t="s">
        <v>889</v>
      </c>
      <c r="C230" s="44" t="s">
        <v>1028</v>
      </c>
      <c r="D230" s="44"/>
      <c r="E230" s="44" t="s">
        <v>100</v>
      </c>
      <c r="F230" s="44" t="s">
        <v>606</v>
      </c>
      <c r="G230" s="227" t="s">
        <v>67</v>
      </c>
      <c r="H230" s="228" t="s">
        <v>187</v>
      </c>
      <c r="I230" s="227" t="s">
        <v>467</v>
      </c>
      <c r="J230" s="227" t="s">
        <v>280</v>
      </c>
      <c r="K230" s="227" t="s">
        <v>430</v>
      </c>
      <c r="L230" s="227" t="s">
        <v>143</v>
      </c>
      <c r="M230" s="229" t="s">
        <v>584</v>
      </c>
      <c r="N230" s="230" t="s">
        <v>291</v>
      </c>
      <c r="O230" s="231" t="s">
        <v>439</v>
      </c>
      <c r="P230" s="230" t="s">
        <v>143</v>
      </c>
      <c r="Q230" s="103"/>
      <c r="R230" s="44"/>
      <c r="S230" s="225" t="s">
        <v>100</v>
      </c>
      <c r="T230" s="225" t="s">
        <v>100</v>
      </c>
      <c r="U230" s="225" t="s">
        <v>100</v>
      </c>
      <c r="V230" s="225" t="s">
        <v>100</v>
      </c>
      <c r="W230" s="225" t="s">
        <v>100</v>
      </c>
      <c r="X230" s="174" t="s">
        <v>103</v>
      </c>
      <c r="Y230" s="174" t="s">
        <v>103</v>
      </c>
      <c r="Z230" s="225" t="s">
        <v>100</v>
      </c>
      <c r="AA230" s="225" t="s">
        <v>100</v>
      </c>
      <c r="AB230" s="174" t="s">
        <v>103</v>
      </c>
      <c r="AC230" s="174" t="s">
        <v>103</v>
      </c>
      <c r="AD230" s="225" t="s">
        <v>100</v>
      </c>
      <c r="AE230" s="225" t="s">
        <v>100</v>
      </c>
      <c r="AF230" s="225" t="s">
        <v>100</v>
      </c>
      <c r="AG230" s="225" t="s">
        <v>100</v>
      </c>
      <c r="AH230" s="174" t="s">
        <v>103</v>
      </c>
      <c r="AI230" s="174" t="s">
        <v>103</v>
      </c>
      <c r="AJ230" s="225" t="s">
        <v>100</v>
      </c>
      <c r="AK230" s="225" t="s">
        <v>100</v>
      </c>
      <c r="AL230" s="225" t="s">
        <v>100</v>
      </c>
      <c r="AM230" s="225" t="s">
        <v>100</v>
      </c>
      <c r="AN230" s="225" t="s">
        <v>100</v>
      </c>
      <c r="AO230" s="225" t="s">
        <v>100</v>
      </c>
      <c r="AP230" s="225" t="s">
        <v>100</v>
      </c>
      <c r="AQ230" s="225" t="s">
        <v>100</v>
      </c>
      <c r="AR230" s="225" t="s">
        <v>100</v>
      </c>
      <c r="AS230" s="225" t="s">
        <v>100</v>
      </c>
      <c r="AT230" s="225" t="s">
        <v>100</v>
      </c>
      <c r="AU230" s="225" t="s">
        <v>100</v>
      </c>
      <c r="AV230" s="225" t="s">
        <v>100</v>
      </c>
      <c r="AW230" s="225" t="s">
        <v>100</v>
      </c>
      <c r="AX230" s="225" t="s">
        <v>100</v>
      </c>
      <c r="AY230" s="225" t="s">
        <v>100</v>
      </c>
      <c r="AZ230" s="225" t="s">
        <v>100</v>
      </c>
      <c r="BA230" s="225" t="s">
        <v>100</v>
      </c>
      <c r="BB230" s="225" t="s">
        <v>100</v>
      </c>
      <c r="BC230" s="226" t="s">
        <v>100</v>
      </c>
      <c r="BD230" s="43" t="s">
        <v>101</v>
      </c>
      <c r="BE230" s="43" t="s">
        <v>101</v>
      </c>
      <c r="BF230" s="43" t="s">
        <v>101</v>
      </c>
      <c r="BG230" s="43" t="s">
        <v>101</v>
      </c>
      <c r="BH230" s="43" t="s">
        <v>101</v>
      </c>
      <c r="BI230" s="43" t="s">
        <v>101</v>
      </c>
      <c r="BJ230" s="43" t="s">
        <v>101</v>
      </c>
      <c r="BK230" s="44"/>
      <c r="BL230" s="44"/>
      <c r="BM230" s="44"/>
      <c r="BN230" s="44"/>
      <c r="BO230" s="44"/>
      <c r="BP230" s="245">
        <v>1</v>
      </c>
      <c r="BQ230" s="103" t="s">
        <v>1027</v>
      </c>
      <c r="BR230" s="245">
        <v>2</v>
      </c>
      <c r="BS230" s="103" t="s">
        <v>634</v>
      </c>
      <c r="BT230" s="44"/>
      <c r="BU230" s="44"/>
      <c r="BV230" s="44"/>
      <c r="BW230" s="44"/>
      <c r="BX230" s="44"/>
      <c r="BY230" s="44"/>
      <c r="BZ230" s="103"/>
      <c r="CA230" s="103"/>
      <c r="CB230" s="103"/>
      <c r="CC230" s="103"/>
      <c r="CD230" s="103"/>
      <c r="CE230" s="103"/>
      <c r="CF230" s="226"/>
      <c r="CG230" s="226"/>
      <c r="CH230" s="44" t="s">
        <v>100</v>
      </c>
      <c r="CI230" s="376"/>
      <c r="CJ230" s="388" t="s">
        <v>1450</v>
      </c>
      <c r="CK230" s="391"/>
      <c r="CL230" s="44"/>
      <c r="CM230" s="103"/>
      <c r="CN230" s="103"/>
      <c r="CO230" s="7"/>
      <c r="CP230" s="7"/>
    </row>
    <row r="231" spans="1:94" ht="24.6" hidden="1" customHeight="1" x14ac:dyDescent="0.3">
      <c r="A231" s="44" t="s">
        <v>323</v>
      </c>
      <c r="B231" s="44"/>
      <c r="C231" s="44"/>
      <c r="D231" s="44"/>
      <c r="E231" s="44" t="s">
        <v>101</v>
      </c>
      <c r="F231" s="44" t="s">
        <v>606</v>
      </c>
      <c r="G231" s="227" t="s">
        <v>67</v>
      </c>
      <c r="H231" s="228" t="s">
        <v>187</v>
      </c>
      <c r="I231" s="227" t="s">
        <v>467</v>
      </c>
      <c r="J231" s="227" t="s">
        <v>291</v>
      </c>
      <c r="K231" s="227" t="s">
        <v>439</v>
      </c>
      <c r="L231" s="227" t="s">
        <v>143</v>
      </c>
      <c r="M231" s="229" t="s">
        <v>584</v>
      </c>
      <c r="N231" s="230" t="s">
        <v>280</v>
      </c>
      <c r="O231" s="231" t="s">
        <v>430</v>
      </c>
      <c r="P231" s="230" t="s">
        <v>143</v>
      </c>
      <c r="Q231" s="56" t="s">
        <v>319</v>
      </c>
      <c r="R231" s="49"/>
      <c r="S231" s="225">
        <v>0</v>
      </c>
      <c r="T231" s="225">
        <v>0</v>
      </c>
      <c r="U231" s="225">
        <v>0</v>
      </c>
      <c r="V231" s="225">
        <v>0</v>
      </c>
      <c r="W231" s="225">
        <v>0</v>
      </c>
      <c r="X231" s="225">
        <v>0</v>
      </c>
      <c r="Y231" s="225">
        <v>0</v>
      </c>
      <c r="Z231" s="225">
        <v>0</v>
      </c>
      <c r="AA231" s="225">
        <v>0</v>
      </c>
      <c r="AB231" s="225">
        <v>0</v>
      </c>
      <c r="AC231" s="225">
        <v>0</v>
      </c>
      <c r="AD231" s="225">
        <v>0</v>
      </c>
      <c r="AE231" s="225">
        <v>0</v>
      </c>
      <c r="AF231" s="225">
        <v>0</v>
      </c>
      <c r="AG231" s="225">
        <v>0</v>
      </c>
      <c r="AH231" s="225">
        <v>0</v>
      </c>
      <c r="AI231" s="225">
        <v>0</v>
      </c>
      <c r="AJ231" s="225">
        <v>0</v>
      </c>
      <c r="AK231" s="225">
        <v>0</v>
      </c>
      <c r="AL231" s="225">
        <v>0</v>
      </c>
      <c r="AM231" s="225">
        <v>0</v>
      </c>
      <c r="AN231" s="225">
        <v>0</v>
      </c>
      <c r="AO231" s="225">
        <v>0</v>
      </c>
      <c r="AP231" s="225">
        <v>0</v>
      </c>
      <c r="AQ231" s="225">
        <v>0</v>
      </c>
      <c r="AR231" s="225">
        <v>0</v>
      </c>
      <c r="AS231" s="225">
        <v>0</v>
      </c>
      <c r="AT231" s="225">
        <v>0</v>
      </c>
      <c r="AU231" s="225">
        <v>0</v>
      </c>
      <c r="AV231" s="225">
        <v>0</v>
      </c>
      <c r="AW231" s="225">
        <v>0</v>
      </c>
      <c r="AX231" s="225">
        <v>0</v>
      </c>
      <c r="AY231" s="225">
        <v>0</v>
      </c>
      <c r="AZ231" s="225">
        <v>0</v>
      </c>
      <c r="BA231" s="225">
        <v>0</v>
      </c>
      <c r="BB231" s="225">
        <v>0</v>
      </c>
      <c r="BC231" s="226" t="s">
        <v>100</v>
      </c>
      <c r="BD231" s="226" t="s">
        <v>100</v>
      </c>
      <c r="BE231" s="226" t="s">
        <v>100</v>
      </c>
      <c r="BF231" s="226" t="s">
        <v>100</v>
      </c>
      <c r="BG231" s="226" t="s">
        <v>100</v>
      </c>
      <c r="BH231" s="174" t="s">
        <v>103</v>
      </c>
      <c r="BI231" s="43" t="s">
        <v>101</v>
      </c>
      <c r="BJ231" s="235" t="s">
        <v>101</v>
      </c>
      <c r="BK231" s="44"/>
      <c r="BL231" s="44"/>
      <c r="BM231" s="44"/>
      <c r="BN231" s="44"/>
      <c r="BO231" s="44"/>
      <c r="BP231" s="245">
        <v>0</v>
      </c>
      <c r="BQ231" s="44"/>
      <c r="BR231" s="245">
        <v>2</v>
      </c>
      <c r="BS231" s="103" t="s">
        <v>106</v>
      </c>
      <c r="BT231" s="44"/>
      <c r="BU231" s="44"/>
      <c r="BV231" s="44"/>
      <c r="BW231" s="44"/>
      <c r="BX231" s="44"/>
      <c r="BY231" s="44"/>
      <c r="BZ231" s="103"/>
      <c r="CA231" s="103"/>
      <c r="CB231" s="103"/>
      <c r="CC231" s="103"/>
      <c r="CD231" s="103"/>
      <c r="CE231" s="103"/>
      <c r="CF231" s="226"/>
      <c r="CG231" s="226"/>
      <c r="CH231" s="44"/>
      <c r="CI231" s="376"/>
      <c r="CJ231" s="391"/>
      <c r="CK231" s="391" t="s">
        <v>101</v>
      </c>
      <c r="CL231" s="44"/>
      <c r="CM231" s="103"/>
      <c r="CN231" s="103"/>
      <c r="CO231" s="7"/>
      <c r="CP231" s="7"/>
    </row>
    <row r="232" spans="1:94" ht="15" hidden="1" customHeight="1" x14ac:dyDescent="0.3">
      <c r="A232" s="44" t="s">
        <v>323</v>
      </c>
      <c r="B232" s="44"/>
      <c r="C232" s="44"/>
      <c r="D232" s="44"/>
      <c r="E232" s="44" t="s">
        <v>101</v>
      </c>
      <c r="F232" s="44" t="s">
        <v>606</v>
      </c>
      <c r="G232" s="227" t="s">
        <v>68</v>
      </c>
      <c r="H232" s="228" t="s">
        <v>187</v>
      </c>
      <c r="I232" s="227" t="s">
        <v>468</v>
      </c>
      <c r="J232" s="227" t="s">
        <v>469</v>
      </c>
      <c r="K232" s="227" t="s">
        <v>470</v>
      </c>
      <c r="L232" s="227" t="s">
        <v>143</v>
      </c>
      <c r="M232" s="229" t="s">
        <v>584</v>
      </c>
      <c r="N232" s="230" t="s">
        <v>292</v>
      </c>
      <c r="O232" s="231" t="s">
        <v>399</v>
      </c>
      <c r="P232" s="230" t="s">
        <v>143</v>
      </c>
      <c r="Q232" s="56" t="s">
        <v>319</v>
      </c>
      <c r="R232" s="49"/>
      <c r="S232" s="225">
        <v>0</v>
      </c>
      <c r="T232" s="225">
        <v>0</v>
      </c>
      <c r="U232" s="225">
        <v>0</v>
      </c>
      <c r="V232" s="225">
        <v>0</v>
      </c>
      <c r="W232" s="225">
        <v>0</v>
      </c>
      <c r="X232" s="225">
        <v>0</v>
      </c>
      <c r="Y232" s="225">
        <v>0</v>
      </c>
      <c r="Z232" s="225">
        <v>0</v>
      </c>
      <c r="AA232" s="225">
        <v>0</v>
      </c>
      <c r="AB232" s="225">
        <v>0</v>
      </c>
      <c r="AC232" s="225">
        <v>0</v>
      </c>
      <c r="AD232" s="225">
        <v>0</v>
      </c>
      <c r="AE232" s="225">
        <v>0</v>
      </c>
      <c r="AF232" s="225">
        <v>0</v>
      </c>
      <c r="AG232" s="225">
        <v>0</v>
      </c>
      <c r="AH232" s="225">
        <v>0</v>
      </c>
      <c r="AI232" s="225">
        <v>0</v>
      </c>
      <c r="AJ232" s="225">
        <v>0</v>
      </c>
      <c r="AK232" s="225">
        <v>0</v>
      </c>
      <c r="AL232" s="225">
        <v>0</v>
      </c>
      <c r="AM232" s="225">
        <v>0</v>
      </c>
      <c r="AN232" s="225">
        <v>0</v>
      </c>
      <c r="AO232" s="225">
        <v>0</v>
      </c>
      <c r="AP232" s="225">
        <v>0</v>
      </c>
      <c r="AQ232" s="225">
        <v>0</v>
      </c>
      <c r="AR232" s="225">
        <v>0</v>
      </c>
      <c r="AS232" s="225">
        <v>0</v>
      </c>
      <c r="AT232" s="225">
        <v>0</v>
      </c>
      <c r="AU232" s="225">
        <v>0</v>
      </c>
      <c r="AV232" s="225">
        <v>0</v>
      </c>
      <c r="AW232" s="225">
        <v>0</v>
      </c>
      <c r="AX232" s="225">
        <v>0</v>
      </c>
      <c r="AY232" s="225">
        <v>0</v>
      </c>
      <c r="AZ232" s="225">
        <v>0</v>
      </c>
      <c r="BA232" s="225">
        <v>0</v>
      </c>
      <c r="BB232" s="225">
        <v>0</v>
      </c>
      <c r="BC232" s="226" t="s">
        <v>100</v>
      </c>
      <c r="BD232" s="174" t="s">
        <v>103</v>
      </c>
      <c r="BE232" s="174" t="s">
        <v>103</v>
      </c>
      <c r="BF232" s="174" t="s">
        <v>103</v>
      </c>
      <c r="BG232" s="174" t="s">
        <v>103</v>
      </c>
      <c r="BH232" s="174" t="s">
        <v>103</v>
      </c>
      <c r="BI232" s="43" t="s">
        <v>101</v>
      </c>
      <c r="BJ232" s="235" t="s">
        <v>101</v>
      </c>
      <c r="BK232" s="44"/>
      <c r="BL232" s="44"/>
      <c r="BM232" s="44"/>
      <c r="BN232" s="44"/>
      <c r="BO232" s="44"/>
      <c r="BP232" s="245">
        <v>0</v>
      </c>
      <c r="BQ232" s="44"/>
      <c r="BR232" s="245">
        <v>2</v>
      </c>
      <c r="BS232" s="103"/>
      <c r="BT232" s="44"/>
      <c r="BU232" s="44"/>
      <c r="BV232" s="44"/>
      <c r="BW232" s="44"/>
      <c r="BX232" s="44"/>
      <c r="BY232" s="44"/>
      <c r="BZ232" s="103"/>
      <c r="CA232" s="103"/>
      <c r="CB232" s="103"/>
      <c r="CC232" s="103"/>
      <c r="CD232" s="103"/>
      <c r="CE232" s="103"/>
      <c r="CF232" s="226"/>
      <c r="CG232" s="226"/>
      <c r="CH232" s="44"/>
      <c r="CI232" s="376"/>
      <c r="CJ232" s="103"/>
      <c r="CK232" s="391"/>
      <c r="CL232" s="44"/>
      <c r="CM232" s="103"/>
      <c r="CN232" s="103"/>
      <c r="CO232" s="7"/>
      <c r="CP232" s="7"/>
    </row>
    <row r="233" spans="1:94" ht="15" hidden="1" customHeight="1" x14ac:dyDescent="0.3">
      <c r="A233" s="44" t="s">
        <v>323</v>
      </c>
      <c r="B233" s="44"/>
      <c r="C233" s="44"/>
      <c r="D233" s="44"/>
      <c r="E233" s="44" t="s">
        <v>101</v>
      </c>
      <c r="F233" s="44" t="s">
        <v>606</v>
      </c>
      <c r="G233" s="227" t="s">
        <v>68</v>
      </c>
      <c r="H233" s="228" t="s">
        <v>187</v>
      </c>
      <c r="I233" s="227" t="s">
        <v>468</v>
      </c>
      <c r="J233" s="227" t="s">
        <v>292</v>
      </c>
      <c r="K233" s="227" t="s">
        <v>399</v>
      </c>
      <c r="L233" s="227" t="s">
        <v>143</v>
      </c>
      <c r="M233" s="229" t="s">
        <v>584</v>
      </c>
      <c r="N233" s="230" t="s">
        <v>471</v>
      </c>
      <c r="O233" s="231" t="s">
        <v>470</v>
      </c>
      <c r="P233" s="230" t="s">
        <v>143</v>
      </c>
      <c r="Q233" s="56" t="s">
        <v>319</v>
      </c>
      <c r="R233" s="49"/>
      <c r="S233" s="225">
        <v>0</v>
      </c>
      <c r="T233" s="225">
        <v>0</v>
      </c>
      <c r="U233" s="225">
        <v>0</v>
      </c>
      <c r="V233" s="225">
        <v>0</v>
      </c>
      <c r="W233" s="225">
        <v>0</v>
      </c>
      <c r="X233" s="225">
        <v>0</v>
      </c>
      <c r="Y233" s="225">
        <v>0</v>
      </c>
      <c r="Z233" s="225">
        <v>0</v>
      </c>
      <c r="AA233" s="225">
        <v>0</v>
      </c>
      <c r="AB233" s="225">
        <v>0</v>
      </c>
      <c r="AC233" s="225">
        <v>0</v>
      </c>
      <c r="AD233" s="225">
        <v>0</v>
      </c>
      <c r="AE233" s="225">
        <v>0</v>
      </c>
      <c r="AF233" s="225">
        <v>0</v>
      </c>
      <c r="AG233" s="225">
        <v>0</v>
      </c>
      <c r="AH233" s="225">
        <v>0</v>
      </c>
      <c r="AI233" s="225">
        <v>0</v>
      </c>
      <c r="AJ233" s="225">
        <v>0</v>
      </c>
      <c r="AK233" s="225">
        <v>0</v>
      </c>
      <c r="AL233" s="225">
        <v>0</v>
      </c>
      <c r="AM233" s="225">
        <v>0</v>
      </c>
      <c r="AN233" s="225">
        <v>0</v>
      </c>
      <c r="AO233" s="225">
        <v>0</v>
      </c>
      <c r="AP233" s="225">
        <v>0</v>
      </c>
      <c r="AQ233" s="225">
        <v>0</v>
      </c>
      <c r="AR233" s="225">
        <v>0</v>
      </c>
      <c r="AS233" s="225">
        <v>0</v>
      </c>
      <c r="AT233" s="225">
        <v>0</v>
      </c>
      <c r="AU233" s="225">
        <v>0</v>
      </c>
      <c r="AV233" s="225">
        <v>0</v>
      </c>
      <c r="AW233" s="225">
        <v>0</v>
      </c>
      <c r="AX233" s="225">
        <v>0</v>
      </c>
      <c r="AY233" s="225">
        <v>0</v>
      </c>
      <c r="AZ233" s="225">
        <v>0</v>
      </c>
      <c r="BA233" s="225">
        <v>0</v>
      </c>
      <c r="BB233" s="225">
        <v>0</v>
      </c>
      <c r="BC233" s="226" t="s">
        <v>100</v>
      </c>
      <c r="BD233" s="174" t="s">
        <v>103</v>
      </c>
      <c r="BE233" s="174" t="s">
        <v>103</v>
      </c>
      <c r="BF233" s="174" t="s">
        <v>103</v>
      </c>
      <c r="BG233" s="174" t="s">
        <v>103</v>
      </c>
      <c r="BH233" s="43" t="s">
        <v>101</v>
      </c>
      <c r="BI233" s="43" t="s">
        <v>101</v>
      </c>
      <c r="BJ233" s="235" t="s">
        <v>101</v>
      </c>
      <c r="BK233" s="44"/>
      <c r="BL233" s="44"/>
      <c r="BM233" s="44"/>
      <c r="BN233" s="44"/>
      <c r="BO233" s="44"/>
      <c r="BP233" s="245">
        <v>0</v>
      </c>
      <c r="BQ233" s="44"/>
      <c r="BR233" s="245">
        <v>1</v>
      </c>
      <c r="BS233" s="103"/>
      <c r="BT233" s="44"/>
      <c r="BU233" s="44"/>
      <c r="BV233" s="44"/>
      <c r="BW233" s="44"/>
      <c r="BX233" s="44"/>
      <c r="BY233" s="44"/>
      <c r="BZ233" s="103"/>
      <c r="CA233" s="103"/>
      <c r="CB233" s="103"/>
      <c r="CC233" s="103"/>
      <c r="CD233" s="103"/>
      <c r="CE233" s="103"/>
      <c r="CF233" s="226"/>
      <c r="CG233" s="226"/>
      <c r="CH233" s="44"/>
      <c r="CI233" s="376"/>
      <c r="CJ233" s="103"/>
      <c r="CK233" s="391"/>
      <c r="CL233" s="44"/>
      <c r="CM233" s="103"/>
      <c r="CN233" s="103"/>
      <c r="CO233" s="7"/>
      <c r="CP233" s="7"/>
    </row>
    <row r="234" spans="1:94" ht="31.2" hidden="1" customHeight="1" x14ac:dyDescent="0.3">
      <c r="A234" s="44" t="s">
        <v>130</v>
      </c>
      <c r="B234" s="295" t="s">
        <v>101</v>
      </c>
      <c r="C234" s="44"/>
      <c r="D234" s="44"/>
      <c r="E234" s="44" t="s">
        <v>100</v>
      </c>
      <c r="F234" s="44" t="s">
        <v>606</v>
      </c>
      <c r="G234" s="227" t="s">
        <v>151</v>
      </c>
      <c r="H234" s="228" t="s">
        <v>187</v>
      </c>
      <c r="I234" s="227" t="s">
        <v>152</v>
      </c>
      <c r="J234" s="227" t="s">
        <v>142</v>
      </c>
      <c r="K234" s="227" t="s">
        <v>434</v>
      </c>
      <c r="L234" s="227" t="s">
        <v>143</v>
      </c>
      <c r="M234" s="229" t="s">
        <v>584</v>
      </c>
      <c r="N234" s="230" t="s">
        <v>105</v>
      </c>
      <c r="O234" s="231" t="s">
        <v>403</v>
      </c>
      <c r="P234" s="230" t="s">
        <v>135</v>
      </c>
      <c r="Q234" s="103"/>
      <c r="R234" s="44"/>
      <c r="S234" s="225" t="s">
        <v>100</v>
      </c>
      <c r="T234" s="225" t="s">
        <v>100</v>
      </c>
      <c r="U234" s="225" t="s">
        <v>100</v>
      </c>
      <c r="V234" s="225" t="s">
        <v>100</v>
      </c>
      <c r="W234" s="225" t="s">
        <v>100</v>
      </c>
      <c r="X234" s="225" t="s">
        <v>100</v>
      </c>
      <c r="Y234" s="225" t="s">
        <v>100</v>
      </c>
      <c r="Z234" s="225" t="s">
        <v>100</v>
      </c>
      <c r="AA234" s="174" t="s">
        <v>103</v>
      </c>
      <c r="AB234" s="225" t="s">
        <v>100</v>
      </c>
      <c r="AC234" s="174" t="s">
        <v>103</v>
      </c>
      <c r="AD234" s="225" t="s">
        <v>100</v>
      </c>
      <c r="AE234" s="225" t="s">
        <v>100</v>
      </c>
      <c r="AF234" s="225" t="s">
        <v>100</v>
      </c>
      <c r="AG234" s="225" t="s">
        <v>100</v>
      </c>
      <c r="AH234" s="225" t="s">
        <v>100</v>
      </c>
      <c r="AI234" s="225" t="s">
        <v>100</v>
      </c>
      <c r="AJ234" s="225" t="s">
        <v>100</v>
      </c>
      <c r="AK234" s="225" t="s">
        <v>100</v>
      </c>
      <c r="AL234" s="225" t="s">
        <v>100</v>
      </c>
      <c r="AM234" s="225" t="s">
        <v>100</v>
      </c>
      <c r="AN234" s="225" t="s">
        <v>100</v>
      </c>
      <c r="AO234" s="225" t="s">
        <v>100</v>
      </c>
      <c r="AP234" s="225" t="s">
        <v>100</v>
      </c>
      <c r="AQ234" s="225" t="s">
        <v>100</v>
      </c>
      <c r="AR234" s="225" t="s">
        <v>100</v>
      </c>
      <c r="AS234" s="225" t="s">
        <v>100</v>
      </c>
      <c r="AT234" s="225" t="s">
        <v>100</v>
      </c>
      <c r="AU234" s="225" t="s">
        <v>100</v>
      </c>
      <c r="AV234" s="225" t="s">
        <v>100</v>
      </c>
      <c r="AW234" s="225" t="s">
        <v>100</v>
      </c>
      <c r="AX234" s="225" t="s">
        <v>100</v>
      </c>
      <c r="AY234" s="225" t="s">
        <v>100</v>
      </c>
      <c r="AZ234" s="225" t="s">
        <v>100</v>
      </c>
      <c r="BA234" s="225" t="s">
        <v>100</v>
      </c>
      <c r="BB234" s="225" t="s">
        <v>100</v>
      </c>
      <c r="BC234" s="226" t="s">
        <v>100</v>
      </c>
      <c r="BD234" s="174" t="s">
        <v>103</v>
      </c>
      <c r="BE234" s="174" t="s">
        <v>103</v>
      </c>
      <c r="BF234" s="174" t="s">
        <v>103</v>
      </c>
      <c r="BG234" s="174" t="s">
        <v>103</v>
      </c>
      <c r="BH234" s="174" t="s">
        <v>103</v>
      </c>
      <c r="BI234" s="43" t="s">
        <v>101</v>
      </c>
      <c r="BJ234" s="245" t="s">
        <v>121</v>
      </c>
      <c r="BK234" s="44"/>
      <c r="BL234" s="44"/>
      <c r="BM234" s="44"/>
      <c r="BN234" s="44"/>
      <c r="BO234" s="44"/>
      <c r="BP234" s="242" t="s">
        <v>742</v>
      </c>
      <c r="BQ234" s="266" t="s">
        <v>1029</v>
      </c>
      <c r="BR234" s="245">
        <v>2</v>
      </c>
      <c r="BS234" s="103" t="s">
        <v>106</v>
      </c>
      <c r="BT234" s="44"/>
      <c r="BU234" s="44"/>
      <c r="BV234" s="44"/>
      <c r="BW234" s="44"/>
      <c r="BX234" s="44"/>
      <c r="BY234" s="44"/>
      <c r="BZ234" s="103"/>
      <c r="CA234" s="103"/>
      <c r="CB234" s="103"/>
      <c r="CC234" s="103"/>
      <c r="CD234" s="103"/>
      <c r="CE234" s="103"/>
      <c r="CF234" s="226"/>
      <c r="CG234" s="226"/>
      <c r="CH234" s="44"/>
      <c r="CI234" s="376"/>
      <c r="CJ234" s="103"/>
      <c r="CK234" s="391"/>
      <c r="CL234" s="44"/>
      <c r="CM234" s="103"/>
      <c r="CN234" s="103"/>
      <c r="CO234" s="7"/>
      <c r="CP234" s="7"/>
    </row>
    <row r="235" spans="1:94" ht="28.2" hidden="1" customHeight="1" x14ac:dyDescent="0.3">
      <c r="A235" s="44" t="s">
        <v>130</v>
      </c>
      <c r="B235" s="295" t="s">
        <v>101</v>
      </c>
      <c r="C235" s="44"/>
      <c r="D235" s="44"/>
      <c r="E235" s="44" t="s">
        <v>100</v>
      </c>
      <c r="F235" s="44" t="s">
        <v>606</v>
      </c>
      <c r="G235" s="227" t="s">
        <v>151</v>
      </c>
      <c r="H235" s="228" t="s">
        <v>187</v>
      </c>
      <c r="I235" s="227" t="s">
        <v>152</v>
      </c>
      <c r="J235" s="227" t="s">
        <v>105</v>
      </c>
      <c r="K235" s="227" t="s">
        <v>403</v>
      </c>
      <c r="L235" s="227" t="s">
        <v>135</v>
      </c>
      <c r="M235" s="229" t="s">
        <v>584</v>
      </c>
      <c r="N235" s="230" t="s">
        <v>142</v>
      </c>
      <c r="O235" s="231" t="s">
        <v>434</v>
      </c>
      <c r="P235" s="230" t="s">
        <v>143</v>
      </c>
      <c r="Q235" s="103"/>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245"/>
      <c r="BK235" s="44"/>
      <c r="BL235" s="44"/>
      <c r="BM235" s="44"/>
      <c r="BN235" s="44"/>
      <c r="BO235" s="44"/>
      <c r="BP235" s="245" t="s">
        <v>742</v>
      </c>
      <c r="BQ235" s="268" t="s">
        <v>920</v>
      </c>
      <c r="BR235" s="245">
        <v>0</v>
      </c>
      <c r="BS235" s="103" t="s">
        <v>106</v>
      </c>
      <c r="BT235" s="44"/>
      <c r="BU235" s="44"/>
      <c r="BV235" s="44"/>
      <c r="BW235" s="44"/>
      <c r="BX235" s="44"/>
      <c r="BY235" s="44"/>
      <c r="BZ235" s="103"/>
      <c r="CA235" s="103"/>
      <c r="CB235" s="103"/>
      <c r="CC235" s="103"/>
      <c r="CD235" s="103"/>
      <c r="CE235" s="103"/>
      <c r="CF235" s="226"/>
      <c r="CG235" s="226"/>
      <c r="CH235" s="44"/>
      <c r="CI235" s="376"/>
      <c r="CJ235" s="103"/>
      <c r="CK235" s="391" t="s">
        <v>101</v>
      </c>
      <c r="CL235" s="44"/>
      <c r="CM235" s="103"/>
      <c r="CN235" s="103"/>
      <c r="CO235" s="7"/>
      <c r="CP235" s="7"/>
    </row>
    <row r="236" spans="1:94" ht="49.95" hidden="1" customHeight="1" x14ac:dyDescent="0.3">
      <c r="A236" s="44" t="s">
        <v>130</v>
      </c>
      <c r="B236" s="241" t="s">
        <v>770</v>
      </c>
      <c r="C236" s="44" t="s">
        <v>1031</v>
      </c>
      <c r="D236" s="44"/>
      <c r="E236" s="44" t="s">
        <v>100</v>
      </c>
      <c r="F236" s="44" t="s">
        <v>606</v>
      </c>
      <c r="G236" s="227" t="s">
        <v>233</v>
      </c>
      <c r="H236" s="228" t="s">
        <v>187</v>
      </c>
      <c r="I236" s="227" t="s">
        <v>472</v>
      </c>
      <c r="J236" s="227" t="s">
        <v>285</v>
      </c>
      <c r="K236" s="227" t="s">
        <v>425</v>
      </c>
      <c r="L236" s="227" t="s">
        <v>143</v>
      </c>
      <c r="M236" s="229" t="s">
        <v>584</v>
      </c>
      <c r="N236" s="230" t="s">
        <v>105</v>
      </c>
      <c r="O236" s="231" t="s">
        <v>403</v>
      </c>
      <c r="P236" s="230" t="s">
        <v>135</v>
      </c>
      <c r="Q236" s="103"/>
      <c r="R236" s="44"/>
      <c r="S236" s="225" t="s">
        <v>100</v>
      </c>
      <c r="T236" s="225" t="s">
        <v>100</v>
      </c>
      <c r="U236" s="225" t="s">
        <v>100</v>
      </c>
      <c r="V236" s="225" t="s">
        <v>100</v>
      </c>
      <c r="W236" s="174" t="s">
        <v>103</v>
      </c>
      <c r="X236" s="174" t="s">
        <v>103</v>
      </c>
      <c r="Y236" s="225" t="s">
        <v>100</v>
      </c>
      <c r="Z236" s="174" t="s">
        <v>103</v>
      </c>
      <c r="AA236" s="174" t="s">
        <v>103</v>
      </c>
      <c r="AB236" s="225" t="s">
        <v>100</v>
      </c>
      <c r="AC236" s="174" t="s">
        <v>103</v>
      </c>
      <c r="AD236" s="225" t="s">
        <v>100</v>
      </c>
      <c r="AE236" s="174" t="s">
        <v>103</v>
      </c>
      <c r="AF236" s="225" t="s">
        <v>100</v>
      </c>
      <c r="AG236" s="225">
        <v>0</v>
      </c>
      <c r="AH236" s="225">
        <v>0</v>
      </c>
      <c r="AI236" s="225">
        <v>0</v>
      </c>
      <c r="AJ236" s="225">
        <v>0</v>
      </c>
      <c r="AK236" s="225">
        <v>0</v>
      </c>
      <c r="AL236" s="225">
        <v>0</v>
      </c>
      <c r="AM236" s="225">
        <v>0</v>
      </c>
      <c r="AN236" s="225">
        <v>0</v>
      </c>
      <c r="AO236" s="225">
        <v>0</v>
      </c>
      <c r="AP236" s="225">
        <v>0</v>
      </c>
      <c r="AQ236" s="225">
        <v>0</v>
      </c>
      <c r="AR236" s="225">
        <v>0</v>
      </c>
      <c r="AS236" s="225">
        <v>0</v>
      </c>
      <c r="AT236" s="225">
        <v>0</v>
      </c>
      <c r="AU236" s="225">
        <v>0</v>
      </c>
      <c r="AV236" s="225">
        <v>0</v>
      </c>
      <c r="AW236" s="225">
        <v>0</v>
      </c>
      <c r="AX236" s="225">
        <v>0</v>
      </c>
      <c r="AY236" s="225">
        <v>0</v>
      </c>
      <c r="AZ236" s="44" t="s">
        <v>121</v>
      </c>
      <c r="BA236" s="44" t="s">
        <v>121</v>
      </c>
      <c r="BB236" s="44" t="s">
        <v>121</v>
      </c>
      <c r="BC236" s="226" t="s">
        <v>100</v>
      </c>
      <c r="BD236" s="174" t="s">
        <v>103</v>
      </c>
      <c r="BE236" s="226" t="s">
        <v>100</v>
      </c>
      <c r="BF236" s="226" t="s">
        <v>100</v>
      </c>
      <c r="BG236" s="226" t="s">
        <v>100</v>
      </c>
      <c r="BH236" s="226" t="s">
        <v>100</v>
      </c>
      <c r="BI236" s="226" t="s">
        <v>100</v>
      </c>
      <c r="BJ236" s="245" t="s">
        <v>121</v>
      </c>
      <c r="BK236" s="44"/>
      <c r="BL236" s="44"/>
      <c r="BM236" s="44"/>
      <c r="BN236" s="44"/>
      <c r="BO236" s="44"/>
      <c r="BP236" s="242" t="s">
        <v>742</v>
      </c>
      <c r="BQ236" s="266" t="s">
        <v>1030</v>
      </c>
      <c r="BR236" s="245">
        <v>2</v>
      </c>
      <c r="BS236" s="103" t="s">
        <v>106</v>
      </c>
      <c r="BT236" s="312">
        <v>0</v>
      </c>
      <c r="BU236" s="312">
        <v>0</v>
      </c>
      <c r="BV236" s="312">
        <v>0</v>
      </c>
      <c r="BW236" s="44">
        <v>0</v>
      </c>
      <c r="BX236" s="45" t="s">
        <v>101</v>
      </c>
      <c r="BY236" s="44"/>
      <c r="BZ236" s="103"/>
      <c r="CA236" s="103"/>
      <c r="CB236" s="103"/>
      <c r="CC236" s="103"/>
      <c r="CD236" s="103"/>
      <c r="CE236" s="103"/>
      <c r="CF236" s="226" t="s">
        <v>100</v>
      </c>
      <c r="CG236" s="226" t="s">
        <v>101</v>
      </c>
      <c r="CH236" s="44" t="s">
        <v>100</v>
      </c>
      <c r="CI236" s="376" t="s">
        <v>1659</v>
      </c>
      <c r="CJ236" s="415" t="s">
        <v>1583</v>
      </c>
      <c r="CK236" s="384" t="s">
        <v>826</v>
      </c>
      <c r="CL236" s="44"/>
      <c r="CM236" s="103"/>
      <c r="CN236" s="103"/>
      <c r="CO236" s="7"/>
      <c r="CP236" s="7"/>
    </row>
    <row r="237" spans="1:94" ht="115.2" hidden="1" customHeight="1" x14ac:dyDescent="0.3">
      <c r="A237" s="44" t="s">
        <v>130</v>
      </c>
      <c r="B237" s="295" t="s">
        <v>101</v>
      </c>
      <c r="C237" s="44"/>
      <c r="D237" s="44"/>
      <c r="E237" s="44" t="s">
        <v>100</v>
      </c>
      <c r="F237" s="44" t="s">
        <v>606</v>
      </c>
      <c r="G237" s="227" t="s">
        <v>233</v>
      </c>
      <c r="H237" s="228" t="s">
        <v>187</v>
      </c>
      <c r="I237" s="227" t="s">
        <v>473</v>
      </c>
      <c r="J237" s="227" t="s">
        <v>292</v>
      </c>
      <c r="K237" s="227" t="s">
        <v>399</v>
      </c>
      <c r="L237" s="227" t="s">
        <v>143</v>
      </c>
      <c r="M237" s="229" t="s">
        <v>584</v>
      </c>
      <c r="N237" s="230" t="s">
        <v>105</v>
      </c>
      <c r="O237" s="231" t="s">
        <v>403</v>
      </c>
      <c r="P237" s="230" t="s">
        <v>135</v>
      </c>
      <c r="Q237" s="103"/>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245"/>
      <c r="BK237" s="103" t="s">
        <v>668</v>
      </c>
      <c r="BL237" s="103" t="s">
        <v>709</v>
      </c>
      <c r="BM237" s="103" t="s">
        <v>703</v>
      </c>
      <c r="BN237" s="44"/>
      <c r="BO237" s="44"/>
      <c r="BP237" s="245" t="s">
        <v>742</v>
      </c>
      <c r="BQ237" s="103" t="s">
        <v>1032</v>
      </c>
      <c r="BR237" s="245"/>
      <c r="BS237" s="103" t="s">
        <v>106</v>
      </c>
      <c r="BT237" s="44"/>
      <c r="BU237" s="44"/>
      <c r="BV237" s="44"/>
      <c r="BW237" s="44"/>
      <c r="BX237" s="44"/>
      <c r="BY237" s="44"/>
      <c r="BZ237" s="103"/>
      <c r="CA237" s="71" t="s">
        <v>1398</v>
      </c>
      <c r="CB237" s="42" t="s">
        <v>1409</v>
      </c>
      <c r="CC237" s="42" t="s">
        <v>1410</v>
      </c>
      <c r="CD237" s="41" t="s">
        <v>1391</v>
      </c>
      <c r="CE237" s="103"/>
      <c r="CF237" s="226"/>
      <c r="CG237" s="226"/>
      <c r="CH237" s="44"/>
      <c r="CI237" s="376"/>
      <c r="CJ237" s="103"/>
      <c r="CK237" s="391"/>
      <c r="CL237" s="44"/>
      <c r="CM237" s="103"/>
      <c r="CN237" s="103"/>
      <c r="CO237" s="7"/>
      <c r="CP237" s="7"/>
    </row>
    <row r="238" spans="1:94" ht="52.5" hidden="1" customHeight="1" x14ac:dyDescent="0.3">
      <c r="A238" s="44" t="s">
        <v>130</v>
      </c>
      <c r="B238" s="295" t="s">
        <v>101</v>
      </c>
      <c r="C238" s="44"/>
      <c r="D238" s="44"/>
      <c r="E238" s="44" t="s">
        <v>100</v>
      </c>
      <c r="F238" s="44" t="s">
        <v>606</v>
      </c>
      <c r="G238" s="227" t="s">
        <v>233</v>
      </c>
      <c r="H238" s="228" t="s">
        <v>187</v>
      </c>
      <c r="I238" s="227" t="s">
        <v>474</v>
      </c>
      <c r="J238" s="227" t="s">
        <v>280</v>
      </c>
      <c r="K238" s="227" t="s">
        <v>430</v>
      </c>
      <c r="L238" s="227" t="s">
        <v>143</v>
      </c>
      <c r="M238" s="229" t="s">
        <v>584</v>
      </c>
      <c r="N238" s="230" t="s">
        <v>105</v>
      </c>
      <c r="O238" s="231" t="s">
        <v>403</v>
      </c>
      <c r="P238" s="230" t="s">
        <v>135</v>
      </c>
      <c r="Q238" s="103"/>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245"/>
      <c r="BK238" s="44"/>
      <c r="BL238" s="44"/>
      <c r="BM238" s="44"/>
      <c r="BN238" s="44"/>
      <c r="BO238" s="44"/>
      <c r="BP238" s="242" t="s">
        <v>742</v>
      </c>
      <c r="BQ238" s="266" t="s">
        <v>772</v>
      </c>
      <c r="BR238" s="245">
        <v>0</v>
      </c>
      <c r="BS238" s="103" t="s">
        <v>634</v>
      </c>
      <c r="BT238" s="44"/>
      <c r="BU238" s="44"/>
      <c r="BV238" s="44"/>
      <c r="BW238" s="44"/>
      <c r="BX238" s="44"/>
      <c r="BY238" s="44"/>
      <c r="BZ238" s="103"/>
      <c r="CA238" s="103"/>
      <c r="CB238" s="103"/>
      <c r="CC238" s="103"/>
      <c r="CD238" s="103"/>
      <c r="CE238" s="103"/>
      <c r="CF238" s="226"/>
      <c r="CG238" s="226"/>
      <c r="CH238" s="44"/>
      <c r="CI238" s="376"/>
      <c r="CJ238" s="389" t="s">
        <v>1450</v>
      </c>
      <c r="CK238" s="391"/>
      <c r="CL238" s="44"/>
      <c r="CM238" s="103"/>
      <c r="CN238" s="103"/>
      <c r="CO238" s="7"/>
      <c r="CP238" s="7"/>
    </row>
    <row r="239" spans="1:94" ht="31.2" hidden="1" customHeight="1" x14ac:dyDescent="0.3">
      <c r="A239" s="44" t="s">
        <v>130</v>
      </c>
      <c r="B239" s="295" t="s">
        <v>101</v>
      </c>
      <c r="C239" s="44"/>
      <c r="D239" s="44"/>
      <c r="E239" s="44" t="s">
        <v>100</v>
      </c>
      <c r="F239" s="44" t="s">
        <v>606</v>
      </c>
      <c r="G239" s="227" t="s">
        <v>233</v>
      </c>
      <c r="H239" s="228" t="s">
        <v>187</v>
      </c>
      <c r="I239" s="227" t="s">
        <v>472</v>
      </c>
      <c r="J239" s="227" t="s">
        <v>105</v>
      </c>
      <c r="K239" s="227" t="s">
        <v>403</v>
      </c>
      <c r="L239" s="227" t="s">
        <v>135</v>
      </c>
      <c r="M239" s="229" t="s">
        <v>584</v>
      </c>
      <c r="N239" s="230" t="s">
        <v>285</v>
      </c>
      <c r="O239" s="231" t="s">
        <v>425</v>
      </c>
      <c r="P239" s="230" t="s">
        <v>143</v>
      </c>
      <c r="Q239" s="103" t="s">
        <v>767</v>
      </c>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245"/>
      <c r="BK239" s="44"/>
      <c r="BL239" s="44"/>
      <c r="BM239" s="44"/>
      <c r="BN239" s="44"/>
      <c r="BO239" s="44"/>
      <c r="BP239" s="242" t="s">
        <v>742</v>
      </c>
      <c r="BQ239" s="268" t="s">
        <v>796</v>
      </c>
      <c r="BR239" s="245">
        <v>0</v>
      </c>
      <c r="BS239" s="103" t="s">
        <v>106</v>
      </c>
      <c r="BT239" s="44"/>
      <c r="BU239" s="44"/>
      <c r="BV239" s="44"/>
      <c r="BW239" s="44"/>
      <c r="BX239" s="44"/>
      <c r="BY239" s="44"/>
      <c r="BZ239" s="103"/>
      <c r="CA239" s="103"/>
      <c r="CB239" s="103"/>
      <c r="CC239" s="103"/>
      <c r="CD239" s="103"/>
      <c r="CE239" s="103"/>
      <c r="CF239" s="226"/>
      <c r="CG239" s="226"/>
      <c r="CH239" s="44"/>
      <c r="CI239" s="376"/>
      <c r="CJ239" s="103"/>
      <c r="CK239" s="391" t="s">
        <v>101</v>
      </c>
      <c r="CL239" s="44"/>
      <c r="CM239" s="103"/>
      <c r="CN239" s="103"/>
      <c r="CO239" s="7"/>
      <c r="CP239" s="7"/>
    </row>
    <row r="240" spans="1:94" ht="31.2" hidden="1" customHeight="1" x14ac:dyDescent="0.3">
      <c r="A240" s="44" t="s">
        <v>130</v>
      </c>
      <c r="B240" s="295" t="s">
        <v>101</v>
      </c>
      <c r="C240" s="44"/>
      <c r="D240" s="44"/>
      <c r="E240" s="44" t="s">
        <v>100</v>
      </c>
      <c r="F240" s="44" t="s">
        <v>606</v>
      </c>
      <c r="G240" s="227" t="s">
        <v>233</v>
      </c>
      <c r="H240" s="228" t="s">
        <v>187</v>
      </c>
      <c r="I240" s="227" t="s">
        <v>473</v>
      </c>
      <c r="J240" s="227" t="s">
        <v>105</v>
      </c>
      <c r="K240" s="227" t="s">
        <v>403</v>
      </c>
      <c r="L240" s="227" t="s">
        <v>135</v>
      </c>
      <c r="M240" s="229" t="s">
        <v>584</v>
      </c>
      <c r="N240" s="230" t="s">
        <v>292</v>
      </c>
      <c r="O240" s="231" t="s">
        <v>399</v>
      </c>
      <c r="P240" s="230" t="s">
        <v>143</v>
      </c>
      <c r="Q240" s="103" t="s">
        <v>758</v>
      </c>
      <c r="R240" s="44"/>
      <c r="S240" s="225" t="s">
        <v>100</v>
      </c>
      <c r="T240" s="225" t="s">
        <v>100</v>
      </c>
      <c r="U240" s="225" t="s">
        <v>100</v>
      </c>
      <c r="V240" s="225" t="s">
        <v>100</v>
      </c>
      <c r="W240" s="225" t="s">
        <v>100</v>
      </c>
      <c r="X240" s="225" t="s">
        <v>100</v>
      </c>
      <c r="Y240" s="225" t="s">
        <v>100</v>
      </c>
      <c r="Z240" s="225" t="s">
        <v>100</v>
      </c>
      <c r="AA240" s="225" t="s">
        <v>100</v>
      </c>
      <c r="AB240" s="225" t="s">
        <v>100</v>
      </c>
      <c r="AC240" s="225" t="s">
        <v>100</v>
      </c>
      <c r="AD240" s="225" t="s">
        <v>100</v>
      </c>
      <c r="AE240" s="225" t="s">
        <v>100</v>
      </c>
      <c r="AF240" s="225" t="s">
        <v>100</v>
      </c>
      <c r="AG240" s="225" t="s">
        <v>100</v>
      </c>
      <c r="AH240" s="225" t="s">
        <v>100</v>
      </c>
      <c r="AI240" s="225" t="s">
        <v>100</v>
      </c>
      <c r="AJ240" s="225" t="s">
        <v>100</v>
      </c>
      <c r="AK240" s="225" t="s">
        <v>100</v>
      </c>
      <c r="AL240" s="225" t="s">
        <v>100</v>
      </c>
      <c r="AM240" s="225" t="s">
        <v>100</v>
      </c>
      <c r="AN240" s="225" t="s">
        <v>100</v>
      </c>
      <c r="AO240" s="225" t="s">
        <v>100</v>
      </c>
      <c r="AP240" s="225" t="s">
        <v>100</v>
      </c>
      <c r="AQ240" s="225" t="s">
        <v>100</v>
      </c>
      <c r="AR240" s="225" t="s">
        <v>100</v>
      </c>
      <c r="AS240" s="225" t="s">
        <v>100</v>
      </c>
      <c r="AT240" s="225" t="s">
        <v>100</v>
      </c>
      <c r="AU240" s="225" t="s">
        <v>100</v>
      </c>
      <c r="AV240" s="225" t="s">
        <v>100</v>
      </c>
      <c r="AW240" s="225" t="s">
        <v>100</v>
      </c>
      <c r="AX240" s="225" t="s">
        <v>100</v>
      </c>
      <c r="AY240" s="225" t="s">
        <v>100</v>
      </c>
      <c r="AZ240" s="225" t="s">
        <v>100</v>
      </c>
      <c r="BA240" s="225" t="s">
        <v>100</v>
      </c>
      <c r="BB240" s="225" t="s">
        <v>100</v>
      </c>
      <c r="BC240" s="226" t="s">
        <v>101</v>
      </c>
      <c r="BD240" s="44"/>
      <c r="BE240" s="44"/>
      <c r="BF240" s="44"/>
      <c r="BG240" s="44"/>
      <c r="BH240" s="44"/>
      <c r="BI240" s="44"/>
      <c r="BJ240" s="245"/>
      <c r="BK240" s="44"/>
      <c r="BL240" s="44"/>
      <c r="BM240" s="44"/>
      <c r="BN240" s="44"/>
      <c r="BO240" s="44"/>
      <c r="BP240" s="242" t="s">
        <v>742</v>
      </c>
      <c r="BQ240" s="268" t="s">
        <v>772</v>
      </c>
      <c r="BR240" s="245">
        <v>0</v>
      </c>
      <c r="BS240" s="103" t="s">
        <v>106</v>
      </c>
      <c r="BT240" s="44"/>
      <c r="BU240" s="44"/>
      <c r="BV240" s="44"/>
      <c r="BW240" s="44"/>
      <c r="BX240" s="44"/>
      <c r="BY240" s="44"/>
      <c r="BZ240" s="103"/>
      <c r="CA240" s="103"/>
      <c r="CB240" s="103"/>
      <c r="CC240" s="103"/>
      <c r="CD240" s="103"/>
      <c r="CE240" s="103"/>
      <c r="CF240" s="226"/>
      <c r="CG240" s="226"/>
      <c r="CH240" s="44"/>
      <c r="CI240" s="376"/>
      <c r="CJ240" s="103"/>
      <c r="CK240" s="391" t="s">
        <v>101</v>
      </c>
      <c r="CL240" s="44"/>
      <c r="CM240" s="103"/>
      <c r="CN240" s="103"/>
      <c r="CO240" s="7"/>
      <c r="CP240" s="7"/>
    </row>
    <row r="241" spans="1:95" ht="24.6" hidden="1" customHeight="1" x14ac:dyDescent="0.3">
      <c r="A241" s="44" t="s">
        <v>130</v>
      </c>
      <c r="B241" s="295" t="s">
        <v>101</v>
      </c>
      <c r="C241" s="44"/>
      <c r="D241" s="44"/>
      <c r="E241" s="44" t="s">
        <v>100</v>
      </c>
      <c r="F241" s="44" t="s">
        <v>606</v>
      </c>
      <c r="G241" s="227" t="s">
        <v>233</v>
      </c>
      <c r="H241" s="228" t="s">
        <v>187</v>
      </c>
      <c r="I241" s="227" t="s">
        <v>474</v>
      </c>
      <c r="J241" s="227" t="s">
        <v>105</v>
      </c>
      <c r="K241" s="227" t="s">
        <v>403</v>
      </c>
      <c r="L241" s="227" t="s">
        <v>135</v>
      </c>
      <c r="M241" s="229" t="s">
        <v>584</v>
      </c>
      <c r="N241" s="230" t="s">
        <v>280</v>
      </c>
      <c r="O241" s="231" t="s">
        <v>430</v>
      </c>
      <c r="P241" s="230" t="s">
        <v>143</v>
      </c>
      <c r="Q241" s="103" t="s">
        <v>767</v>
      </c>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245"/>
      <c r="BK241" s="44"/>
      <c r="BL241" s="44"/>
      <c r="BM241" s="44"/>
      <c r="BN241" s="44"/>
      <c r="BO241" s="44"/>
      <c r="BP241" s="242" t="s">
        <v>742</v>
      </c>
      <c r="BQ241" s="268" t="s">
        <v>796</v>
      </c>
      <c r="BR241" s="245">
        <v>0</v>
      </c>
      <c r="BS241" s="103" t="s">
        <v>106</v>
      </c>
      <c r="BT241" s="44"/>
      <c r="BU241" s="44"/>
      <c r="BV241" s="44"/>
      <c r="BW241" s="44"/>
      <c r="BX241" s="44"/>
      <c r="BY241" s="44"/>
      <c r="BZ241" s="103"/>
      <c r="CA241" s="103"/>
      <c r="CB241" s="103"/>
      <c r="CC241" s="103"/>
      <c r="CD241" s="103"/>
      <c r="CE241" s="103"/>
      <c r="CF241" s="226"/>
      <c r="CG241" s="226"/>
      <c r="CH241" s="44"/>
      <c r="CI241" s="376"/>
      <c r="CJ241" s="103"/>
      <c r="CK241" s="391" t="s">
        <v>101</v>
      </c>
      <c r="CL241" s="44"/>
      <c r="CM241" s="103"/>
      <c r="CN241" s="103"/>
      <c r="CO241" s="7"/>
      <c r="CP241" s="7"/>
    </row>
    <row r="242" spans="1:95" ht="41.4" hidden="1" customHeight="1" x14ac:dyDescent="0.3">
      <c r="A242" s="44" t="s">
        <v>785</v>
      </c>
      <c r="B242" s="295" t="s">
        <v>101</v>
      </c>
      <c r="C242" s="44"/>
      <c r="D242" s="44"/>
      <c r="E242" s="44" t="s">
        <v>100</v>
      </c>
      <c r="F242" s="44" t="s">
        <v>606</v>
      </c>
      <c r="G242" s="227" t="s">
        <v>240</v>
      </c>
      <c r="H242" s="228" t="s">
        <v>187</v>
      </c>
      <c r="I242" s="227" t="s">
        <v>475</v>
      </c>
      <c r="J242" s="227" t="s">
        <v>476</v>
      </c>
      <c r="K242" s="227" t="s">
        <v>477</v>
      </c>
      <c r="L242" s="227" t="s">
        <v>143</v>
      </c>
      <c r="M242" s="229" t="s">
        <v>584</v>
      </c>
      <c r="N242" s="230" t="s">
        <v>142</v>
      </c>
      <c r="O242" s="231" t="s">
        <v>434</v>
      </c>
      <c r="P242" s="230" t="s">
        <v>143</v>
      </c>
      <c r="Q242" s="103"/>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245"/>
      <c r="BK242" s="44"/>
      <c r="BL242" s="44"/>
      <c r="BM242" s="44"/>
      <c r="BN242" s="44"/>
      <c r="BO242" s="44"/>
      <c r="BP242" s="245" t="s">
        <v>742</v>
      </c>
      <c r="BQ242" s="103" t="s">
        <v>1033</v>
      </c>
      <c r="BR242" s="245"/>
      <c r="BS242" s="103" t="s">
        <v>244</v>
      </c>
      <c r="BT242" s="44"/>
      <c r="BU242" s="44"/>
      <c r="BV242" s="44"/>
      <c r="BW242" s="44"/>
      <c r="BX242" s="44"/>
      <c r="BY242" s="44"/>
      <c r="BZ242" s="103"/>
      <c r="CA242" s="103" t="s">
        <v>101</v>
      </c>
      <c r="CB242" s="103"/>
      <c r="CC242" s="103"/>
      <c r="CD242" s="103"/>
      <c r="CE242" s="103"/>
      <c r="CF242" s="226"/>
      <c r="CG242" s="226"/>
      <c r="CH242" s="44"/>
      <c r="CI242" s="376"/>
      <c r="CJ242" s="103"/>
      <c r="CK242" s="391" t="s">
        <v>101</v>
      </c>
      <c r="CL242" s="44"/>
      <c r="CM242" s="103"/>
      <c r="CN242" s="103"/>
      <c r="CO242" s="7"/>
      <c r="CP242" s="7"/>
    </row>
    <row r="243" spans="1:95" ht="22.95" hidden="1" customHeight="1" x14ac:dyDescent="0.3">
      <c r="A243" s="44" t="s">
        <v>323</v>
      </c>
      <c r="B243" s="44"/>
      <c r="C243" s="44"/>
      <c r="D243" s="44"/>
      <c r="E243" s="44" t="s">
        <v>101</v>
      </c>
      <c r="F243" s="44" t="s">
        <v>606</v>
      </c>
      <c r="G243" s="227" t="s">
        <v>240</v>
      </c>
      <c r="H243" s="228" t="s">
        <v>187</v>
      </c>
      <c r="I243" s="227" t="s">
        <v>475</v>
      </c>
      <c r="J243" s="227" t="s">
        <v>142</v>
      </c>
      <c r="K243" s="227" t="s">
        <v>434</v>
      </c>
      <c r="L243" s="227" t="s">
        <v>143</v>
      </c>
      <c r="M243" s="229" t="s">
        <v>584</v>
      </c>
      <c r="N243" s="230" t="s">
        <v>476</v>
      </c>
      <c r="O243" s="231" t="s">
        <v>477</v>
      </c>
      <c r="P243" s="230" t="s">
        <v>143</v>
      </c>
      <c r="Q243" s="56" t="s">
        <v>760</v>
      </c>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245"/>
      <c r="BK243" s="44"/>
      <c r="BL243" s="44"/>
      <c r="BM243" s="44"/>
      <c r="BN243" s="44"/>
      <c r="BO243" s="44"/>
      <c r="BP243" s="245">
        <v>0</v>
      </c>
      <c r="BQ243" s="244" t="s">
        <v>799</v>
      </c>
      <c r="BR243" s="245">
        <v>2</v>
      </c>
      <c r="BS243" s="103" t="s">
        <v>106</v>
      </c>
      <c r="BT243" s="44"/>
      <c r="BU243" s="44"/>
      <c r="BV243" s="44"/>
      <c r="BW243" s="44"/>
      <c r="BX243" s="44"/>
      <c r="BY243" s="44"/>
      <c r="BZ243" s="103"/>
      <c r="CA243" s="103"/>
      <c r="CB243" s="103"/>
      <c r="CC243" s="103"/>
      <c r="CD243" s="103"/>
      <c r="CE243" s="103"/>
      <c r="CF243" s="226"/>
      <c r="CG243" s="226"/>
      <c r="CH243" s="44"/>
      <c r="CI243" s="376"/>
      <c r="CJ243" s="103"/>
      <c r="CK243" s="391"/>
      <c r="CL243" s="44"/>
      <c r="CM243" s="103"/>
      <c r="CN243" s="103"/>
      <c r="CO243" s="7"/>
      <c r="CP243" s="7"/>
    </row>
    <row r="244" spans="1:95" ht="15" hidden="1" customHeight="1" x14ac:dyDescent="0.3">
      <c r="A244" s="44" t="s">
        <v>130</v>
      </c>
      <c r="B244" s="295" t="s">
        <v>101</v>
      </c>
      <c r="C244" s="44"/>
      <c r="D244" s="44"/>
      <c r="E244" s="44" t="s">
        <v>100</v>
      </c>
      <c r="F244" s="44" t="s">
        <v>606</v>
      </c>
      <c r="G244" s="227" t="s">
        <v>478</v>
      </c>
      <c r="H244" s="228" t="s">
        <v>187</v>
      </c>
      <c r="I244" s="227" t="s">
        <v>479</v>
      </c>
      <c r="J244" s="227" t="s">
        <v>294</v>
      </c>
      <c r="K244" s="227" t="s">
        <v>483</v>
      </c>
      <c r="L244" s="227" t="s">
        <v>338</v>
      </c>
      <c r="M244" s="229" t="s">
        <v>584</v>
      </c>
      <c r="N244" s="230" t="s">
        <v>480</v>
      </c>
      <c r="O244" s="231" t="s">
        <v>481</v>
      </c>
      <c r="P244" s="230" t="s">
        <v>482</v>
      </c>
      <c r="Q244" s="103"/>
      <c r="R244" s="44"/>
      <c r="S244" s="225" t="s">
        <v>100</v>
      </c>
      <c r="T244" s="225" t="s">
        <v>100</v>
      </c>
      <c r="U244" s="225" t="s">
        <v>100</v>
      </c>
      <c r="V244" s="225" t="s">
        <v>100</v>
      </c>
      <c r="W244" s="225" t="s">
        <v>100</v>
      </c>
      <c r="X244" s="225" t="s">
        <v>100</v>
      </c>
      <c r="Y244" s="225" t="s">
        <v>100</v>
      </c>
      <c r="Z244" s="225" t="s">
        <v>100</v>
      </c>
      <c r="AA244" s="225" t="s">
        <v>100</v>
      </c>
      <c r="AB244" s="225" t="s">
        <v>100</v>
      </c>
      <c r="AC244" s="225" t="s">
        <v>100</v>
      </c>
      <c r="AD244" s="225" t="s">
        <v>100</v>
      </c>
      <c r="AE244" s="225" t="s">
        <v>100</v>
      </c>
      <c r="AF244" s="225" t="s">
        <v>100</v>
      </c>
      <c r="AG244" s="225" t="s">
        <v>100</v>
      </c>
      <c r="AH244" s="225" t="s">
        <v>100</v>
      </c>
      <c r="AI244" s="225" t="s">
        <v>100</v>
      </c>
      <c r="AJ244" s="225" t="s">
        <v>100</v>
      </c>
      <c r="AK244" s="225" t="s">
        <v>100</v>
      </c>
      <c r="AL244" s="225" t="s">
        <v>100</v>
      </c>
      <c r="AM244" s="225" t="s">
        <v>100</v>
      </c>
      <c r="AN244" s="225" t="s">
        <v>100</v>
      </c>
      <c r="AO244" s="225" t="s">
        <v>100</v>
      </c>
      <c r="AP244" s="225" t="s">
        <v>100</v>
      </c>
      <c r="AQ244" s="225" t="s">
        <v>100</v>
      </c>
      <c r="AR244" s="225" t="s">
        <v>100</v>
      </c>
      <c r="AS244" s="225" t="s">
        <v>100</v>
      </c>
      <c r="AT244" s="225" t="s">
        <v>100</v>
      </c>
      <c r="AU244" s="225" t="s">
        <v>100</v>
      </c>
      <c r="AV244" s="225" t="s">
        <v>100</v>
      </c>
      <c r="AW244" s="225" t="s">
        <v>100</v>
      </c>
      <c r="AX244" s="225" t="s">
        <v>100</v>
      </c>
      <c r="AY244" s="225" t="s">
        <v>100</v>
      </c>
      <c r="AZ244" s="225" t="s">
        <v>100</v>
      </c>
      <c r="BA244" s="225" t="s">
        <v>100</v>
      </c>
      <c r="BB244" s="225" t="s">
        <v>100</v>
      </c>
      <c r="BC244" s="226" t="s">
        <v>100</v>
      </c>
      <c r="BD244" s="43" t="s">
        <v>101</v>
      </c>
      <c r="BE244" s="43" t="s">
        <v>101</v>
      </c>
      <c r="BF244" s="43" t="s">
        <v>101</v>
      </c>
      <c r="BG244" s="43" t="s">
        <v>101</v>
      </c>
      <c r="BH244" s="43" t="s">
        <v>101</v>
      </c>
      <c r="BI244" s="43" t="s">
        <v>101</v>
      </c>
      <c r="BJ244" s="43" t="s">
        <v>101</v>
      </c>
      <c r="BK244" s="44"/>
      <c r="BL244" s="44"/>
      <c r="BM244" s="44"/>
      <c r="BN244" s="44"/>
      <c r="BO244" s="44"/>
      <c r="BP244" s="242" t="s">
        <v>742</v>
      </c>
      <c r="BQ244" s="268" t="s">
        <v>775</v>
      </c>
      <c r="BR244" s="245">
        <v>0</v>
      </c>
      <c r="BS244" s="103"/>
      <c r="BT244" s="44"/>
      <c r="BU244" s="44"/>
      <c r="BV244" s="44"/>
      <c r="BW244" s="44"/>
      <c r="BX244" s="44"/>
      <c r="BY244" s="44"/>
      <c r="BZ244" s="103"/>
      <c r="CA244" s="103"/>
      <c r="CB244" s="103"/>
      <c r="CC244" s="103"/>
      <c r="CD244" s="103"/>
      <c r="CE244" s="103"/>
      <c r="CF244" s="226"/>
      <c r="CG244" s="226"/>
      <c r="CH244" s="44"/>
      <c r="CI244" s="376"/>
      <c r="CJ244" s="103"/>
      <c r="CK244" s="391"/>
      <c r="CL244" s="44"/>
      <c r="CM244" s="103"/>
      <c r="CN244" s="103"/>
      <c r="CO244" s="7"/>
      <c r="CP244" s="7"/>
    </row>
    <row r="245" spans="1:95" ht="31.95" hidden="1" customHeight="1" x14ac:dyDescent="0.3">
      <c r="A245" s="44" t="s">
        <v>130</v>
      </c>
      <c r="B245" s="295" t="s">
        <v>101</v>
      </c>
      <c r="C245" s="44"/>
      <c r="D245" s="44"/>
      <c r="E245" s="44" t="s">
        <v>100</v>
      </c>
      <c r="F245" s="44" t="s">
        <v>606</v>
      </c>
      <c r="G245" s="227" t="s">
        <v>478</v>
      </c>
      <c r="H245" s="228" t="s">
        <v>187</v>
      </c>
      <c r="I245" s="227" t="s">
        <v>479</v>
      </c>
      <c r="J245" s="227" t="s">
        <v>480</v>
      </c>
      <c r="K245" s="227" t="s">
        <v>481</v>
      </c>
      <c r="L245" s="227" t="s">
        <v>482</v>
      </c>
      <c r="M245" s="229" t="s">
        <v>584</v>
      </c>
      <c r="N245" s="230" t="s">
        <v>294</v>
      </c>
      <c r="O245" s="231" t="s">
        <v>483</v>
      </c>
      <c r="P245" s="230" t="s">
        <v>338</v>
      </c>
      <c r="Q245" s="56" t="s">
        <v>923</v>
      </c>
      <c r="R245" s="49"/>
      <c r="S245" s="225" t="s">
        <v>100</v>
      </c>
      <c r="T245" s="225" t="s">
        <v>100</v>
      </c>
      <c r="U245" s="225" t="s">
        <v>100</v>
      </c>
      <c r="V245" s="225" t="s">
        <v>100</v>
      </c>
      <c r="W245" s="225" t="s">
        <v>100</v>
      </c>
      <c r="X245" s="225" t="s">
        <v>100</v>
      </c>
      <c r="Y245" s="225" t="s">
        <v>100</v>
      </c>
      <c r="Z245" s="225" t="s">
        <v>100</v>
      </c>
      <c r="AA245" s="225" t="s">
        <v>100</v>
      </c>
      <c r="AB245" s="225">
        <v>0</v>
      </c>
      <c r="AC245" s="225">
        <v>0</v>
      </c>
      <c r="AD245" s="225">
        <v>0</v>
      </c>
      <c r="AE245" s="225">
        <v>0</v>
      </c>
      <c r="AF245" s="225">
        <v>0</v>
      </c>
      <c r="AG245" s="225">
        <v>0</v>
      </c>
      <c r="AH245" s="225">
        <v>0</v>
      </c>
      <c r="AI245" s="225">
        <v>0</v>
      </c>
      <c r="AJ245" s="225">
        <v>0</v>
      </c>
      <c r="AK245" s="225">
        <v>0</v>
      </c>
      <c r="AL245" s="225">
        <v>0</v>
      </c>
      <c r="AM245" s="225">
        <v>0</v>
      </c>
      <c r="AN245" s="225">
        <v>0</v>
      </c>
      <c r="AO245" s="225">
        <v>0</v>
      </c>
      <c r="AP245" s="225">
        <v>0</v>
      </c>
      <c r="AQ245" s="225">
        <v>0</v>
      </c>
      <c r="AR245" s="225">
        <v>0</v>
      </c>
      <c r="AS245" s="225">
        <v>0</v>
      </c>
      <c r="AT245" s="225">
        <v>0</v>
      </c>
      <c r="AU245" s="225">
        <v>0</v>
      </c>
      <c r="AV245" s="225">
        <v>0</v>
      </c>
      <c r="AW245" s="225">
        <v>0</v>
      </c>
      <c r="AX245" s="225">
        <v>0</v>
      </c>
      <c r="AY245" s="225">
        <v>0</v>
      </c>
      <c r="AZ245" s="225">
        <v>0</v>
      </c>
      <c r="BA245" s="225">
        <v>0</v>
      </c>
      <c r="BB245" s="225">
        <v>0</v>
      </c>
      <c r="BC245" s="226" t="s">
        <v>100</v>
      </c>
      <c r="BD245" s="174" t="s">
        <v>103</v>
      </c>
      <c r="BE245" s="226" t="s">
        <v>100</v>
      </c>
      <c r="BF245" s="226" t="s">
        <v>100</v>
      </c>
      <c r="BG245" s="43" t="s">
        <v>101</v>
      </c>
      <c r="BH245" s="43" t="s">
        <v>101</v>
      </c>
      <c r="BI245" s="43" t="s">
        <v>101</v>
      </c>
      <c r="BJ245" s="54" t="s">
        <v>922</v>
      </c>
      <c r="BK245" s="44"/>
      <c r="BL245" s="44"/>
      <c r="BM245" s="44"/>
      <c r="BN245" s="44"/>
      <c r="BO245" s="44"/>
      <c r="BP245" s="245" t="s">
        <v>742</v>
      </c>
      <c r="BQ245" s="268" t="s">
        <v>921</v>
      </c>
      <c r="BR245" s="245">
        <v>0</v>
      </c>
      <c r="BS245" s="103"/>
      <c r="BT245" s="44"/>
      <c r="BU245" s="44"/>
      <c r="BV245" s="44"/>
      <c r="BW245" s="44"/>
      <c r="BX245" s="44"/>
      <c r="BY245" s="44"/>
      <c r="BZ245" s="103"/>
      <c r="CA245" s="103"/>
      <c r="CB245" s="103"/>
      <c r="CC245" s="103"/>
      <c r="CD245" s="103"/>
      <c r="CE245" s="103"/>
      <c r="CF245" s="226"/>
      <c r="CG245" s="226"/>
      <c r="CH245" s="44"/>
      <c r="CI245" s="376"/>
      <c r="CJ245" s="103"/>
      <c r="CK245" s="391" t="str">
        <f>Table9[[#This Row],[Congested?]]</f>
        <v>no</v>
      </c>
      <c r="CL245" s="44"/>
      <c r="CM245" s="103"/>
      <c r="CN245" s="103"/>
      <c r="CO245" s="7"/>
      <c r="CP245" s="7"/>
    </row>
    <row r="246" spans="1:95" ht="105" hidden="1" customHeight="1" x14ac:dyDescent="0.3">
      <c r="A246" s="44" t="s">
        <v>784</v>
      </c>
      <c r="B246" s="241" t="s">
        <v>826</v>
      </c>
      <c r="C246" s="44" t="s">
        <v>907</v>
      </c>
      <c r="D246" s="44"/>
      <c r="E246" s="44" t="s">
        <v>100</v>
      </c>
      <c r="F246" s="44" t="s">
        <v>606</v>
      </c>
      <c r="G246" s="227" t="s">
        <v>108</v>
      </c>
      <c r="H246" s="228" t="s">
        <v>187</v>
      </c>
      <c r="I246" s="227" t="s">
        <v>592</v>
      </c>
      <c r="J246" s="227" t="s">
        <v>291</v>
      </c>
      <c r="K246" s="227" t="s">
        <v>439</v>
      </c>
      <c r="L246" s="227" t="s">
        <v>143</v>
      </c>
      <c r="M246" s="229" t="s">
        <v>584</v>
      </c>
      <c r="N246" s="230" t="s">
        <v>188</v>
      </c>
      <c r="O246" s="231" t="s">
        <v>495</v>
      </c>
      <c r="P246" s="230" t="s">
        <v>175</v>
      </c>
      <c r="Q246" s="103"/>
      <c r="R246" s="44"/>
      <c r="S246" s="44" t="s">
        <v>121</v>
      </c>
      <c r="T246" s="44" t="s">
        <v>121</v>
      </c>
      <c r="U246" s="44" t="s">
        <v>121</v>
      </c>
      <c r="V246" s="44" t="s">
        <v>121</v>
      </c>
      <c r="W246" s="44" t="s">
        <v>121</v>
      </c>
      <c r="X246" s="44" t="s">
        <v>121</v>
      </c>
      <c r="Y246" s="44" t="s">
        <v>121</v>
      </c>
      <c r="Z246" s="44" t="s">
        <v>121</v>
      </c>
      <c r="AA246" s="225" t="s">
        <v>100</v>
      </c>
      <c r="AB246" s="225" t="s">
        <v>100</v>
      </c>
      <c r="AC246" s="225" t="s">
        <v>100</v>
      </c>
      <c r="AD246" s="225" t="s">
        <v>100</v>
      </c>
      <c r="AE246" s="279" t="s">
        <v>937</v>
      </c>
      <c r="AF246" s="279" t="s">
        <v>937</v>
      </c>
      <c r="AG246" s="279" t="s">
        <v>937</v>
      </c>
      <c r="AH246" s="279" t="s">
        <v>937</v>
      </c>
      <c r="AI246" s="279" t="s">
        <v>937</v>
      </c>
      <c r="AJ246" s="279" t="s">
        <v>937</v>
      </c>
      <c r="AK246" s="279" t="s">
        <v>937</v>
      </c>
      <c r="AL246" s="279" t="s">
        <v>937</v>
      </c>
      <c r="AM246" s="279" t="s">
        <v>937</v>
      </c>
      <c r="AN246" s="279" t="s">
        <v>937</v>
      </c>
      <c r="AO246" s="279" t="s">
        <v>937</v>
      </c>
      <c r="AP246" s="279" t="s">
        <v>937</v>
      </c>
      <c r="AQ246" s="279" t="s">
        <v>937</v>
      </c>
      <c r="AR246" s="279" t="s">
        <v>937</v>
      </c>
      <c r="AS246" s="279" t="s">
        <v>937</v>
      </c>
      <c r="AT246" s="279" t="s">
        <v>937</v>
      </c>
      <c r="AU246" s="279" t="s">
        <v>937</v>
      </c>
      <c r="AV246" s="279" t="s">
        <v>937</v>
      </c>
      <c r="AW246" s="279" t="s">
        <v>937</v>
      </c>
      <c r="AX246" s="279" t="s">
        <v>937</v>
      </c>
      <c r="AY246" s="279" t="s">
        <v>937</v>
      </c>
      <c r="AZ246" s="279" t="s">
        <v>937</v>
      </c>
      <c r="BA246" s="279" t="s">
        <v>937</v>
      </c>
      <c r="BB246" s="279" t="s">
        <v>937</v>
      </c>
      <c r="BC246" s="226" t="s">
        <v>100</v>
      </c>
      <c r="BD246" s="226" t="s">
        <v>100</v>
      </c>
      <c r="BE246" s="226" t="s">
        <v>100</v>
      </c>
      <c r="BF246" s="226" t="s">
        <v>100</v>
      </c>
      <c r="BG246" s="226" t="s">
        <v>100</v>
      </c>
      <c r="BH246" s="43" t="s">
        <v>103</v>
      </c>
      <c r="BI246" s="43" t="s">
        <v>101</v>
      </c>
      <c r="BJ246" s="237" t="s">
        <v>1035</v>
      </c>
      <c r="BK246" s="44"/>
      <c r="BL246" s="44"/>
      <c r="BM246" s="44"/>
      <c r="BN246" s="44"/>
      <c r="BO246" s="44"/>
      <c r="BP246" s="245">
        <v>4</v>
      </c>
      <c r="BQ246" s="103" t="s">
        <v>1034</v>
      </c>
      <c r="BR246" s="245">
        <v>2</v>
      </c>
      <c r="BS246" s="103" t="s">
        <v>106</v>
      </c>
      <c r="BT246" s="312">
        <v>0</v>
      </c>
      <c r="BU246" s="312">
        <v>0</v>
      </c>
      <c r="BV246" s="312">
        <v>0</v>
      </c>
      <c r="BW246" s="44">
        <v>0</v>
      </c>
      <c r="BX246" s="45" t="s">
        <v>101</v>
      </c>
      <c r="BY246" s="44"/>
      <c r="BZ246" s="103"/>
      <c r="CA246" s="103"/>
      <c r="CB246" s="103"/>
      <c r="CC246" s="103"/>
      <c r="CD246" s="103"/>
      <c r="CE246" s="103"/>
      <c r="CF246" s="226" t="s">
        <v>101</v>
      </c>
      <c r="CG246" s="226" t="s">
        <v>101</v>
      </c>
      <c r="CH246" s="44" t="s">
        <v>100</v>
      </c>
      <c r="CI246" s="56" t="s">
        <v>1660</v>
      </c>
      <c r="CJ246" s="378" t="s">
        <v>1534</v>
      </c>
      <c r="CK246" s="384" t="s">
        <v>826</v>
      </c>
      <c r="CL246" s="44"/>
      <c r="CM246" s="103"/>
      <c r="CN246" s="103"/>
      <c r="CO246" s="7"/>
      <c r="CP246" s="7"/>
    </row>
    <row r="247" spans="1:95" ht="59.4" customHeight="1" x14ac:dyDescent="0.3">
      <c r="A247" s="44" t="s">
        <v>784</v>
      </c>
      <c r="B247" s="243" t="s">
        <v>100</v>
      </c>
      <c r="C247" s="44" t="s">
        <v>894</v>
      </c>
      <c r="D247" s="44"/>
      <c r="E247" s="44" t="s">
        <v>100</v>
      </c>
      <c r="F247" s="44" t="s">
        <v>606</v>
      </c>
      <c r="G247" s="227" t="s">
        <v>108</v>
      </c>
      <c r="H247" s="228" t="s">
        <v>187</v>
      </c>
      <c r="I247" s="227" t="s">
        <v>592</v>
      </c>
      <c r="J247" s="227" t="s">
        <v>593</v>
      </c>
      <c r="K247" s="227" t="s">
        <v>594</v>
      </c>
      <c r="L247" s="227" t="s">
        <v>143</v>
      </c>
      <c r="M247" s="229" t="s">
        <v>584</v>
      </c>
      <c r="N247" s="230" t="s">
        <v>188</v>
      </c>
      <c r="O247" s="231" t="s">
        <v>495</v>
      </c>
      <c r="P247" s="230" t="s">
        <v>175</v>
      </c>
      <c r="Q247" s="103"/>
      <c r="R247" s="44"/>
      <c r="S247" s="225">
        <v>0</v>
      </c>
      <c r="T247" s="225">
        <v>0</v>
      </c>
      <c r="U247" s="174" t="s">
        <v>103</v>
      </c>
      <c r="V247" s="174" t="s">
        <v>103</v>
      </c>
      <c r="W247" s="225" t="s">
        <v>100</v>
      </c>
      <c r="X247" s="225" t="s">
        <v>100</v>
      </c>
      <c r="Y247" s="225" t="s">
        <v>100</v>
      </c>
      <c r="Z247" s="225" t="s">
        <v>100</v>
      </c>
      <c r="AA247" s="174" t="s">
        <v>103</v>
      </c>
      <c r="AB247" s="225">
        <v>0</v>
      </c>
      <c r="AC247" s="225">
        <v>0</v>
      </c>
      <c r="AD247" s="225">
        <v>0</v>
      </c>
      <c r="AE247" s="225">
        <v>0</v>
      </c>
      <c r="AF247" s="225">
        <v>0</v>
      </c>
      <c r="AG247" s="225">
        <v>0</v>
      </c>
      <c r="AH247" s="225">
        <v>0</v>
      </c>
      <c r="AI247" s="225">
        <v>0</v>
      </c>
      <c r="AJ247" s="225">
        <v>0</v>
      </c>
      <c r="AK247" s="225">
        <v>0</v>
      </c>
      <c r="AL247" s="225">
        <v>0</v>
      </c>
      <c r="AM247" s="225">
        <v>0</v>
      </c>
      <c r="AN247" s="225">
        <v>0</v>
      </c>
      <c r="AO247" s="225">
        <v>0</v>
      </c>
      <c r="AP247" s="225">
        <v>0</v>
      </c>
      <c r="AQ247" s="225">
        <v>0</v>
      </c>
      <c r="AR247" s="225">
        <v>0</v>
      </c>
      <c r="AS247" s="225">
        <v>0</v>
      </c>
      <c r="AT247" s="225">
        <v>0</v>
      </c>
      <c r="AU247" s="225">
        <v>0</v>
      </c>
      <c r="AV247" s="225">
        <v>0</v>
      </c>
      <c r="AW247" s="225">
        <v>0</v>
      </c>
      <c r="AX247" s="225">
        <v>0</v>
      </c>
      <c r="AY247" s="225">
        <v>0</v>
      </c>
      <c r="AZ247" s="225">
        <v>0</v>
      </c>
      <c r="BA247" s="225">
        <v>0</v>
      </c>
      <c r="BB247" s="225">
        <v>0</v>
      </c>
      <c r="BC247" s="226" t="s">
        <v>100</v>
      </c>
      <c r="BD247" s="43" t="s">
        <v>101</v>
      </c>
      <c r="BE247" s="43" t="s">
        <v>103</v>
      </c>
      <c r="BF247" s="43" t="s">
        <v>103</v>
      </c>
      <c r="BG247" s="226" t="s">
        <v>100</v>
      </c>
      <c r="BH247" s="43" t="s">
        <v>103</v>
      </c>
      <c r="BI247" s="43" t="s">
        <v>101</v>
      </c>
      <c r="BJ247" s="245" t="s">
        <v>121</v>
      </c>
      <c r="BK247" s="44"/>
      <c r="BL247" s="44"/>
      <c r="BM247" s="44"/>
      <c r="BN247" s="44"/>
      <c r="BO247" s="44"/>
      <c r="BP247" s="245" t="s">
        <v>742</v>
      </c>
      <c r="BQ247" s="103" t="s">
        <v>1036</v>
      </c>
      <c r="BR247" s="245"/>
      <c r="BS247" s="103" t="s">
        <v>106</v>
      </c>
      <c r="BT247" s="312">
        <v>0</v>
      </c>
      <c r="BU247" s="312">
        <v>0</v>
      </c>
      <c r="BV247" s="312">
        <v>0</v>
      </c>
      <c r="BW247" s="44">
        <v>0</v>
      </c>
      <c r="BX247" s="45" t="s">
        <v>101</v>
      </c>
      <c r="BY247" s="435" t="s">
        <v>101</v>
      </c>
      <c r="BZ247" s="103"/>
      <c r="CA247" s="103"/>
      <c r="CB247" s="103"/>
      <c r="CC247" s="103"/>
      <c r="CD247" s="103"/>
      <c r="CE247" s="103"/>
      <c r="CF247" s="226" t="s">
        <v>100</v>
      </c>
      <c r="CG247" s="226" t="s">
        <v>100</v>
      </c>
      <c r="CH247" s="44" t="s">
        <v>100</v>
      </c>
      <c r="CI247" s="56" t="s">
        <v>1661</v>
      </c>
      <c r="CJ247" s="415" t="s">
        <v>1583</v>
      </c>
      <c r="CK247" s="391" t="s">
        <v>100</v>
      </c>
      <c r="CL247" s="44"/>
      <c r="CM247" s="103"/>
      <c r="CN247" s="103" t="s">
        <v>1646</v>
      </c>
      <c r="CO247" s="7"/>
      <c r="CP247" s="7"/>
    </row>
    <row r="248" spans="1:95" ht="49.95" hidden="1" customHeight="1" x14ac:dyDescent="0.3">
      <c r="A248" s="44" t="s">
        <v>784</v>
      </c>
      <c r="B248" s="241" t="s">
        <v>770</v>
      </c>
      <c r="C248" s="44" t="s">
        <v>1031</v>
      </c>
      <c r="D248" s="44"/>
      <c r="E248" s="44" t="s">
        <v>100</v>
      </c>
      <c r="F248" s="44" t="s">
        <v>606</v>
      </c>
      <c r="G248" s="227" t="s">
        <v>655</v>
      </c>
      <c r="H248" s="228" t="s">
        <v>187</v>
      </c>
      <c r="I248" s="227" t="s">
        <v>592</v>
      </c>
      <c r="J248" s="227" t="s">
        <v>286</v>
      </c>
      <c r="K248" s="227" t="s">
        <v>595</v>
      </c>
      <c r="L248" s="227" t="s">
        <v>143</v>
      </c>
      <c r="M248" s="229" t="s">
        <v>584</v>
      </c>
      <c r="N248" s="230" t="s">
        <v>188</v>
      </c>
      <c r="O248" s="231" t="s">
        <v>495</v>
      </c>
      <c r="P248" s="230" t="s">
        <v>175</v>
      </c>
      <c r="Q248" s="103"/>
      <c r="R248" s="44"/>
      <c r="S248" s="225">
        <v>0</v>
      </c>
      <c r="T248" s="225">
        <v>0</v>
      </c>
      <c r="U248" s="225">
        <v>0</v>
      </c>
      <c r="V248" s="225">
        <v>0</v>
      </c>
      <c r="W248" s="225">
        <v>0</v>
      </c>
      <c r="X248" s="225">
        <v>0</v>
      </c>
      <c r="Y248" s="225">
        <v>0</v>
      </c>
      <c r="Z248" s="225">
        <v>0</v>
      </c>
      <c r="AA248" s="225">
        <v>0</v>
      </c>
      <c r="AB248" s="225">
        <v>0</v>
      </c>
      <c r="AC248" s="225">
        <v>0</v>
      </c>
      <c r="AD248" s="225">
        <v>0</v>
      </c>
      <c r="AE248" s="225">
        <v>0</v>
      </c>
      <c r="AF248" s="225">
        <v>0</v>
      </c>
      <c r="AG248" s="225">
        <v>0</v>
      </c>
      <c r="AH248" s="225">
        <v>0</v>
      </c>
      <c r="AI248" s="225">
        <v>0</v>
      </c>
      <c r="AJ248" s="225">
        <v>0</v>
      </c>
      <c r="AK248" s="225">
        <v>0</v>
      </c>
      <c r="AL248" s="225">
        <v>0</v>
      </c>
      <c r="AM248" s="225">
        <v>0</v>
      </c>
      <c r="AN248" s="225">
        <v>0</v>
      </c>
      <c r="AO248" s="225">
        <v>0</v>
      </c>
      <c r="AP248" s="225">
        <v>0</v>
      </c>
      <c r="AQ248" s="225">
        <v>0</v>
      </c>
      <c r="AR248" s="225">
        <v>0</v>
      </c>
      <c r="AS248" s="225">
        <v>0</v>
      </c>
      <c r="AT248" s="225">
        <v>0</v>
      </c>
      <c r="AU248" s="225">
        <v>0</v>
      </c>
      <c r="AV248" s="225">
        <v>0</v>
      </c>
      <c r="AW248" s="225">
        <v>0</v>
      </c>
      <c r="AX248" s="225">
        <v>0</v>
      </c>
      <c r="AY248" s="225">
        <v>0</v>
      </c>
      <c r="AZ248" s="225">
        <v>0</v>
      </c>
      <c r="BA248" s="225">
        <v>0</v>
      </c>
      <c r="BB248" s="225">
        <v>0</v>
      </c>
      <c r="BC248" s="226" t="s">
        <v>100</v>
      </c>
      <c r="BD248" s="43" t="s">
        <v>101</v>
      </c>
      <c r="BE248" s="43" t="s">
        <v>103</v>
      </c>
      <c r="BF248" s="226" t="s">
        <v>100</v>
      </c>
      <c r="BG248" s="43" t="s">
        <v>103</v>
      </c>
      <c r="BH248" s="43" t="s">
        <v>103</v>
      </c>
      <c r="BI248" s="43" t="s">
        <v>101</v>
      </c>
      <c r="BJ248" s="237" t="s">
        <v>1038</v>
      </c>
      <c r="BK248" s="44"/>
      <c r="BL248" s="44"/>
      <c r="BM248" s="44"/>
      <c r="BN248" s="44"/>
      <c r="BO248" s="44"/>
      <c r="BP248" s="245" t="s">
        <v>742</v>
      </c>
      <c r="BQ248" s="103" t="s">
        <v>1037</v>
      </c>
      <c r="BR248" s="245">
        <v>2</v>
      </c>
      <c r="BS248" s="103" t="s">
        <v>645</v>
      </c>
      <c r="BT248" s="312">
        <v>0</v>
      </c>
      <c r="BU248" s="312">
        <v>16280205.849315068</v>
      </c>
      <c r="BV248" s="312">
        <v>0</v>
      </c>
      <c r="BW248" s="44">
        <v>0</v>
      </c>
      <c r="BX248" s="45" t="s">
        <v>100</v>
      </c>
      <c r="BY248" s="44"/>
      <c r="BZ248" s="103"/>
      <c r="CA248" s="103"/>
      <c r="CB248" s="103"/>
      <c r="CC248" s="103"/>
      <c r="CD248" s="103"/>
      <c r="CE248" s="103"/>
      <c r="CF248" s="226" t="s">
        <v>100</v>
      </c>
      <c r="CG248" s="226" t="s">
        <v>101</v>
      </c>
      <c r="CH248" s="44" t="s">
        <v>100</v>
      </c>
      <c r="CI248" s="56" t="s">
        <v>1495</v>
      </c>
      <c r="CJ248" s="103"/>
      <c r="CK248" s="391" t="s">
        <v>1662</v>
      </c>
      <c r="CL248" s="44"/>
      <c r="CM248" s="103"/>
      <c r="CN248" s="103"/>
      <c r="CO248" s="7"/>
      <c r="CP248" s="7"/>
    </row>
    <row r="249" spans="1:95" ht="49.95" customHeight="1" x14ac:dyDescent="0.3">
      <c r="A249" s="44" t="s">
        <v>784</v>
      </c>
      <c r="B249" s="243" t="s">
        <v>100</v>
      </c>
      <c r="C249" s="44" t="s">
        <v>956</v>
      </c>
      <c r="D249" s="44"/>
      <c r="E249" s="44" t="s">
        <v>100</v>
      </c>
      <c r="F249" s="44" t="s">
        <v>606</v>
      </c>
      <c r="G249" s="227" t="s">
        <v>108</v>
      </c>
      <c r="H249" s="228" t="s">
        <v>187</v>
      </c>
      <c r="I249" s="227" t="s">
        <v>596</v>
      </c>
      <c r="J249" s="227" t="s">
        <v>169</v>
      </c>
      <c r="K249" s="227" t="s">
        <v>530</v>
      </c>
      <c r="L249" s="227" t="s">
        <v>143</v>
      </c>
      <c r="M249" s="229" t="s">
        <v>584</v>
      </c>
      <c r="N249" s="230" t="s">
        <v>188</v>
      </c>
      <c r="O249" s="231" t="s">
        <v>495</v>
      </c>
      <c r="P249" s="230" t="s">
        <v>175</v>
      </c>
      <c r="Q249" s="103"/>
      <c r="R249" s="44"/>
      <c r="S249" s="225">
        <v>0</v>
      </c>
      <c r="T249" s="225">
        <v>0</v>
      </c>
      <c r="U249" s="225">
        <v>0</v>
      </c>
      <c r="V249" s="225">
        <v>0</v>
      </c>
      <c r="W249" s="225">
        <v>0</v>
      </c>
      <c r="X249" s="225">
        <v>0</v>
      </c>
      <c r="Y249" s="225">
        <v>0</v>
      </c>
      <c r="Z249" s="225">
        <v>0</v>
      </c>
      <c r="AA249" s="225">
        <v>0</v>
      </c>
      <c r="AB249" s="225">
        <v>0</v>
      </c>
      <c r="AC249" s="225">
        <v>0</v>
      </c>
      <c r="AD249" s="225">
        <v>0</v>
      </c>
      <c r="AE249" s="225">
        <v>0</v>
      </c>
      <c r="AF249" s="225">
        <v>0</v>
      </c>
      <c r="AG249" s="225">
        <v>0</v>
      </c>
      <c r="AH249" s="225">
        <v>0</v>
      </c>
      <c r="AI249" s="225">
        <v>0</v>
      </c>
      <c r="AJ249" s="225">
        <v>0</v>
      </c>
      <c r="AK249" s="225">
        <v>0</v>
      </c>
      <c r="AL249" s="225">
        <v>0</v>
      </c>
      <c r="AM249" s="225">
        <v>0</v>
      </c>
      <c r="AN249" s="225">
        <v>0</v>
      </c>
      <c r="AO249" s="225">
        <v>0</v>
      </c>
      <c r="AP249" s="225">
        <v>0</v>
      </c>
      <c r="AQ249" s="225">
        <v>0</v>
      </c>
      <c r="AR249" s="225">
        <v>0</v>
      </c>
      <c r="AS249" s="225">
        <v>0</v>
      </c>
      <c r="AT249" s="225">
        <v>0</v>
      </c>
      <c r="AU249" s="225">
        <v>0</v>
      </c>
      <c r="AV249" s="225">
        <v>0</v>
      </c>
      <c r="AW249" s="225">
        <v>0</v>
      </c>
      <c r="AX249" s="225">
        <v>0</v>
      </c>
      <c r="AY249" s="225">
        <v>0</v>
      </c>
      <c r="AZ249" s="225">
        <v>0</v>
      </c>
      <c r="BA249" s="225">
        <v>0</v>
      </c>
      <c r="BB249" s="225">
        <v>0</v>
      </c>
      <c r="BC249" s="226" t="s">
        <v>100</v>
      </c>
      <c r="BD249" s="43" t="s">
        <v>101</v>
      </c>
      <c r="BE249" s="43" t="s">
        <v>101</v>
      </c>
      <c r="BF249" s="43" t="s">
        <v>101</v>
      </c>
      <c r="BG249" s="43" t="s">
        <v>101</v>
      </c>
      <c r="BH249" s="43" t="s">
        <v>101</v>
      </c>
      <c r="BI249" s="43" t="s">
        <v>101</v>
      </c>
      <c r="BJ249" s="245" t="s">
        <v>121</v>
      </c>
      <c r="BK249" s="44"/>
      <c r="BL249" s="44"/>
      <c r="BM249" s="44"/>
      <c r="BN249" s="44"/>
      <c r="BO249" s="44"/>
      <c r="BP249" s="245">
        <v>0</v>
      </c>
      <c r="BQ249" s="56" t="s">
        <v>833</v>
      </c>
      <c r="BR249" s="245">
        <v>0</v>
      </c>
      <c r="BS249" s="103" t="s">
        <v>106</v>
      </c>
      <c r="BT249" s="312">
        <v>0</v>
      </c>
      <c r="BU249" s="312">
        <v>0</v>
      </c>
      <c r="BV249" s="312">
        <v>0</v>
      </c>
      <c r="BW249" s="44">
        <v>0</v>
      </c>
      <c r="BX249" s="45" t="s">
        <v>101</v>
      </c>
      <c r="BY249" s="435" t="s">
        <v>101</v>
      </c>
      <c r="BZ249" s="103"/>
      <c r="CA249" s="103"/>
      <c r="CB249" s="103"/>
      <c r="CC249" s="103"/>
      <c r="CD249" s="103"/>
      <c r="CE249" s="103"/>
      <c r="CF249" s="226" t="s">
        <v>101</v>
      </c>
      <c r="CG249" s="226" t="s">
        <v>100</v>
      </c>
      <c r="CH249" s="44" t="s">
        <v>100</v>
      </c>
      <c r="CI249" s="56" t="s">
        <v>1663</v>
      </c>
      <c r="CJ249" s="391"/>
      <c r="CK249" s="391" t="s">
        <v>100</v>
      </c>
      <c r="CL249" s="44"/>
      <c r="CM249" s="103"/>
      <c r="CN249" s="415" t="s">
        <v>1646</v>
      </c>
      <c r="CO249" s="7"/>
      <c r="CP249" s="7"/>
    </row>
    <row r="250" spans="1:95" ht="49.95" customHeight="1" x14ac:dyDescent="0.3">
      <c r="A250" s="44" t="s">
        <v>784</v>
      </c>
      <c r="B250" s="243" t="s">
        <v>100</v>
      </c>
      <c r="C250" s="44" t="s">
        <v>1039</v>
      </c>
      <c r="D250" s="44"/>
      <c r="E250" s="44" t="s">
        <v>100</v>
      </c>
      <c r="F250" s="44" t="s">
        <v>606</v>
      </c>
      <c r="G250" s="227" t="s">
        <v>597</v>
      </c>
      <c r="H250" s="228" t="s">
        <v>187</v>
      </c>
      <c r="I250" s="227" t="s">
        <v>596</v>
      </c>
      <c r="J250" s="227" t="s">
        <v>97</v>
      </c>
      <c r="K250" s="227" t="s">
        <v>531</v>
      </c>
      <c r="L250" s="227" t="s">
        <v>143</v>
      </c>
      <c r="M250" s="229" t="s">
        <v>584</v>
      </c>
      <c r="N250" s="230" t="s">
        <v>188</v>
      </c>
      <c r="O250" s="231" t="s">
        <v>495</v>
      </c>
      <c r="P250" s="230" t="s">
        <v>175</v>
      </c>
      <c r="Q250" s="103"/>
      <c r="R250" s="44"/>
      <c r="S250" s="225">
        <v>0</v>
      </c>
      <c r="T250" s="225">
        <v>0</v>
      </c>
      <c r="U250" s="225">
        <v>0</v>
      </c>
      <c r="V250" s="225">
        <v>0</v>
      </c>
      <c r="W250" s="225">
        <v>0</v>
      </c>
      <c r="X250" s="225">
        <v>0</v>
      </c>
      <c r="Y250" s="225">
        <v>0</v>
      </c>
      <c r="Z250" s="225">
        <v>0</v>
      </c>
      <c r="AA250" s="225">
        <v>0</v>
      </c>
      <c r="AB250" s="225">
        <v>0</v>
      </c>
      <c r="AC250" s="225" t="s">
        <v>100</v>
      </c>
      <c r="AD250" s="225" t="s">
        <v>100</v>
      </c>
      <c r="AE250" s="225" t="s">
        <v>100</v>
      </c>
      <c r="AF250" s="225" t="s">
        <v>100</v>
      </c>
      <c r="AG250" s="225" t="s">
        <v>100</v>
      </c>
      <c r="AH250" s="225" t="s">
        <v>100</v>
      </c>
      <c r="AI250" s="225" t="s">
        <v>100</v>
      </c>
      <c r="AJ250" s="225" t="s">
        <v>100</v>
      </c>
      <c r="AK250" s="225" t="s">
        <v>100</v>
      </c>
      <c r="AL250" s="225" t="s">
        <v>100</v>
      </c>
      <c r="AM250" s="225" t="s">
        <v>100</v>
      </c>
      <c r="AN250" s="225" t="s">
        <v>100</v>
      </c>
      <c r="AO250" s="225" t="s">
        <v>100</v>
      </c>
      <c r="AP250" s="225" t="s">
        <v>100</v>
      </c>
      <c r="AQ250" s="225" t="s">
        <v>100</v>
      </c>
      <c r="AR250" s="225" t="s">
        <v>100</v>
      </c>
      <c r="AS250" s="225" t="s">
        <v>100</v>
      </c>
      <c r="AT250" s="225" t="s">
        <v>100</v>
      </c>
      <c r="AU250" s="225" t="s">
        <v>100</v>
      </c>
      <c r="AV250" s="225" t="s">
        <v>100</v>
      </c>
      <c r="AW250" s="225" t="s">
        <v>100</v>
      </c>
      <c r="AX250" s="225" t="s">
        <v>100</v>
      </c>
      <c r="AY250" s="225" t="s">
        <v>100</v>
      </c>
      <c r="AZ250" s="225" t="s">
        <v>100</v>
      </c>
      <c r="BA250" s="225" t="s">
        <v>100</v>
      </c>
      <c r="BB250" s="225" t="s">
        <v>100</v>
      </c>
      <c r="BC250" s="226" t="s">
        <v>100</v>
      </c>
      <c r="BD250" s="43" t="s">
        <v>101</v>
      </c>
      <c r="BE250" s="43" t="s">
        <v>101</v>
      </c>
      <c r="BF250" s="43" t="s">
        <v>101</v>
      </c>
      <c r="BG250" s="43" t="s">
        <v>101</v>
      </c>
      <c r="BH250" s="43" t="s">
        <v>101</v>
      </c>
      <c r="BI250" s="43" t="s">
        <v>101</v>
      </c>
      <c r="BJ250" s="245" t="s">
        <v>121</v>
      </c>
      <c r="BK250" s="44"/>
      <c r="BL250" s="44"/>
      <c r="BM250" s="44"/>
      <c r="BN250" s="44"/>
      <c r="BO250" s="44"/>
      <c r="BP250" s="245">
        <v>0</v>
      </c>
      <c r="BQ250" s="56" t="s">
        <v>934</v>
      </c>
      <c r="BR250" s="245">
        <v>2</v>
      </c>
      <c r="BS250" s="103" t="s">
        <v>646</v>
      </c>
      <c r="BT250" s="312">
        <v>0</v>
      </c>
      <c r="BU250" s="312">
        <v>2013087.9123287671</v>
      </c>
      <c r="BV250" s="312">
        <v>0</v>
      </c>
      <c r="BW250" s="44">
        <v>0</v>
      </c>
      <c r="BX250" s="45" t="s">
        <v>100</v>
      </c>
      <c r="BY250" s="435" t="s">
        <v>101</v>
      </c>
      <c r="BZ250" s="103"/>
      <c r="CA250" s="103"/>
      <c r="CB250" s="103"/>
      <c r="CC250" s="103"/>
      <c r="CD250" s="103"/>
      <c r="CE250" s="103"/>
      <c r="CF250" s="226" t="s">
        <v>101</v>
      </c>
      <c r="CG250" s="226" t="s">
        <v>101</v>
      </c>
      <c r="CH250" s="44" t="s">
        <v>100</v>
      </c>
      <c r="CI250" s="56" t="s">
        <v>1664</v>
      </c>
      <c r="CJ250" s="391"/>
      <c r="CK250" s="391" t="s">
        <v>100</v>
      </c>
      <c r="CL250" s="44"/>
      <c r="CM250" s="103"/>
      <c r="CN250" s="103" t="s">
        <v>1646</v>
      </c>
      <c r="CO250" s="7"/>
      <c r="CP250" s="7"/>
    </row>
    <row r="251" spans="1:95" ht="135.75" customHeight="1" x14ac:dyDescent="0.3">
      <c r="A251" s="44" t="s">
        <v>130</v>
      </c>
      <c r="B251" s="243" t="s">
        <v>100</v>
      </c>
      <c r="C251" s="44" t="s">
        <v>1124</v>
      </c>
      <c r="D251" s="49" t="s">
        <v>926</v>
      </c>
      <c r="E251" s="44" t="s">
        <v>100</v>
      </c>
      <c r="F251" s="44" t="s">
        <v>627</v>
      </c>
      <c r="G251" s="227" t="s">
        <v>109</v>
      </c>
      <c r="H251" s="228" t="s">
        <v>187</v>
      </c>
      <c r="I251" s="227" t="s">
        <v>484</v>
      </c>
      <c r="J251" s="227" t="s">
        <v>107</v>
      </c>
      <c r="K251" s="227" t="s">
        <v>447</v>
      </c>
      <c r="L251" s="227" t="s">
        <v>146</v>
      </c>
      <c r="M251" s="229" t="s">
        <v>584</v>
      </c>
      <c r="N251" s="230" t="s">
        <v>118</v>
      </c>
      <c r="O251" s="231" t="s">
        <v>485</v>
      </c>
      <c r="P251" s="230" t="s">
        <v>143</v>
      </c>
      <c r="Q251" s="56" t="s">
        <v>1085</v>
      </c>
      <c r="R251" s="49"/>
      <c r="S251" s="225">
        <v>0</v>
      </c>
      <c r="T251" s="225">
        <v>0</v>
      </c>
      <c r="U251" s="225">
        <v>0</v>
      </c>
      <c r="V251" s="225">
        <v>0</v>
      </c>
      <c r="W251" s="225">
        <v>0</v>
      </c>
      <c r="X251" s="225">
        <v>0</v>
      </c>
      <c r="Y251" s="225">
        <v>0</v>
      </c>
      <c r="Z251" s="225">
        <v>0</v>
      </c>
      <c r="AA251" s="225">
        <v>0</v>
      </c>
      <c r="AB251" s="225">
        <v>0</v>
      </c>
      <c r="AC251" s="225">
        <v>0</v>
      </c>
      <c r="AD251" s="225">
        <v>0</v>
      </c>
      <c r="AE251" s="225">
        <v>0</v>
      </c>
      <c r="AF251" s="225">
        <v>0</v>
      </c>
      <c r="AG251" s="225">
        <v>0</v>
      </c>
      <c r="AH251" s="225">
        <v>0</v>
      </c>
      <c r="AI251" s="225">
        <v>0</v>
      </c>
      <c r="AJ251" s="225">
        <v>0</v>
      </c>
      <c r="AK251" s="225">
        <v>0</v>
      </c>
      <c r="AL251" s="225">
        <v>0</v>
      </c>
      <c r="AM251" s="225">
        <v>0</v>
      </c>
      <c r="AN251" s="225">
        <v>0</v>
      </c>
      <c r="AO251" s="225">
        <v>0</v>
      </c>
      <c r="AP251" s="225">
        <v>0</v>
      </c>
      <c r="AQ251" s="225">
        <v>0</v>
      </c>
      <c r="AR251" s="225">
        <v>0</v>
      </c>
      <c r="AS251" s="225">
        <v>0</v>
      </c>
      <c r="AT251" s="225">
        <v>0</v>
      </c>
      <c r="AU251" s="225">
        <v>0</v>
      </c>
      <c r="AV251" s="225">
        <v>0</v>
      </c>
      <c r="AW251" s="225">
        <v>0</v>
      </c>
      <c r="AX251" s="225">
        <v>0</v>
      </c>
      <c r="AY251" s="225">
        <v>0</v>
      </c>
      <c r="AZ251" s="225">
        <v>0</v>
      </c>
      <c r="BA251" s="225">
        <v>0</v>
      </c>
      <c r="BB251" s="225">
        <v>0</v>
      </c>
      <c r="BC251" s="226" t="s">
        <v>100</v>
      </c>
      <c r="BD251" s="43" t="s">
        <v>101</v>
      </c>
      <c r="BE251" s="43" t="s">
        <v>101</v>
      </c>
      <c r="BF251" s="43" t="s">
        <v>101</v>
      </c>
      <c r="BG251" s="43" t="s">
        <v>101</v>
      </c>
      <c r="BH251" s="43" t="s">
        <v>101</v>
      </c>
      <c r="BI251" s="43" t="s">
        <v>101</v>
      </c>
      <c r="BJ251" s="235" t="s">
        <v>101</v>
      </c>
      <c r="BK251" s="44"/>
      <c r="BL251" s="44"/>
      <c r="BM251" s="44"/>
      <c r="BN251" s="44"/>
      <c r="BO251" s="44"/>
      <c r="BP251" s="242">
        <v>0</v>
      </c>
      <c r="BQ251" s="244" t="s">
        <v>861</v>
      </c>
      <c r="BR251" s="203" t="s">
        <v>1518</v>
      </c>
      <c r="BS251" s="103" t="s">
        <v>1519</v>
      </c>
      <c r="BT251" s="312">
        <v>0</v>
      </c>
      <c r="BU251" s="312">
        <v>0</v>
      </c>
      <c r="BV251" s="312">
        <v>0</v>
      </c>
      <c r="BW251" s="44">
        <v>0</v>
      </c>
      <c r="BX251" s="45" t="s">
        <v>101</v>
      </c>
      <c r="BY251" s="435" t="s">
        <v>101</v>
      </c>
      <c r="BZ251" s="103"/>
      <c r="CA251" s="103" t="s">
        <v>1365</v>
      </c>
      <c r="CB251" s="103"/>
      <c r="CC251" s="103"/>
      <c r="CD251" s="103"/>
      <c r="CE251" s="103"/>
      <c r="CF251" s="226" t="s">
        <v>100</v>
      </c>
      <c r="CG251" s="226" t="s">
        <v>100</v>
      </c>
      <c r="CH251" s="44"/>
      <c r="CI251" s="56" t="s">
        <v>1666</v>
      </c>
      <c r="CJ251" s="381" t="s">
        <v>1445</v>
      </c>
      <c r="CK251" s="409" t="s">
        <v>1605</v>
      </c>
      <c r="CL251" s="44"/>
      <c r="CM251" s="103"/>
      <c r="CN251" s="391" t="s">
        <v>1530</v>
      </c>
      <c r="CO251" s="7"/>
      <c r="CP251" s="7"/>
    </row>
    <row r="252" spans="1:95" ht="38.25" hidden="1" customHeight="1" x14ac:dyDescent="0.3">
      <c r="A252" s="259" t="s">
        <v>1511</v>
      </c>
      <c r="B252" s="259"/>
      <c r="C252" s="259"/>
      <c r="D252" s="259" t="s">
        <v>100</v>
      </c>
      <c r="E252" s="259" t="s">
        <v>101</v>
      </c>
      <c r="F252" s="259" t="s">
        <v>606</v>
      </c>
      <c r="G252" s="260" t="s">
        <v>69</v>
      </c>
      <c r="H252" s="261" t="s">
        <v>187</v>
      </c>
      <c r="I252" s="260" t="s">
        <v>486</v>
      </c>
      <c r="J252" s="260" t="s">
        <v>280</v>
      </c>
      <c r="K252" s="260" t="s">
        <v>430</v>
      </c>
      <c r="L252" s="260" t="s">
        <v>143</v>
      </c>
      <c r="M252" s="261" t="s">
        <v>584</v>
      </c>
      <c r="N252" s="260" t="s">
        <v>180</v>
      </c>
      <c r="O252" s="262" t="s">
        <v>424</v>
      </c>
      <c r="P252" s="260" t="s">
        <v>128</v>
      </c>
      <c r="Q252" s="56" t="s">
        <v>1053</v>
      </c>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245"/>
      <c r="BK252" s="44"/>
      <c r="BL252" s="44"/>
      <c r="BM252" s="44"/>
      <c r="BN252" s="44"/>
      <c r="BO252" s="44"/>
      <c r="BP252" s="245" t="s">
        <v>742</v>
      </c>
      <c r="BQ252" s="103" t="s">
        <v>1040</v>
      </c>
      <c r="BR252" s="245">
        <v>2</v>
      </c>
      <c r="BS252" s="103" t="s">
        <v>648</v>
      </c>
      <c r="BT252" s="44"/>
      <c r="BU252" s="44"/>
      <c r="BV252" s="44"/>
      <c r="BW252" s="44"/>
      <c r="BX252" s="45"/>
      <c r="BY252" s="44"/>
      <c r="BZ252" s="103"/>
      <c r="CA252" s="103"/>
      <c r="CB252" s="103"/>
      <c r="CC252" s="103"/>
      <c r="CD252" s="103"/>
      <c r="CE252" s="103"/>
      <c r="CF252" s="226"/>
      <c r="CG252" s="226"/>
      <c r="CH252" s="44" t="s">
        <v>100</v>
      </c>
      <c r="CI252" s="376"/>
      <c r="CJ252" s="390" t="s">
        <v>1451</v>
      </c>
      <c r="CK252" s="391"/>
      <c r="CL252" s="44"/>
      <c r="CM252" s="103"/>
      <c r="CN252" s="103"/>
      <c r="CO252" s="7"/>
      <c r="CP252" s="7"/>
      <c r="CQ252" s="295" t="s">
        <v>101</v>
      </c>
    </row>
    <row r="253" spans="1:95" ht="21.75" hidden="1" customHeight="1" x14ac:dyDescent="0.3">
      <c r="A253" s="44" t="s">
        <v>130</v>
      </c>
      <c r="B253" s="295" t="s">
        <v>101</v>
      </c>
      <c r="C253" s="44"/>
      <c r="D253" s="44"/>
      <c r="E253" s="44" t="s">
        <v>100</v>
      </c>
      <c r="F253" s="44" t="s">
        <v>606</v>
      </c>
      <c r="G253" s="227" t="s">
        <v>487</v>
      </c>
      <c r="H253" s="228" t="s">
        <v>187</v>
      </c>
      <c r="I253" s="227" t="s">
        <v>488</v>
      </c>
      <c r="J253" s="227" t="s">
        <v>105</v>
      </c>
      <c r="K253" s="227" t="s">
        <v>403</v>
      </c>
      <c r="L253" s="227" t="s">
        <v>135</v>
      </c>
      <c r="M253" s="229" t="s">
        <v>584</v>
      </c>
      <c r="N253" s="230" t="s">
        <v>180</v>
      </c>
      <c r="O253" s="231" t="s">
        <v>424</v>
      </c>
      <c r="P253" s="230" t="s">
        <v>128</v>
      </c>
      <c r="Q253" s="56"/>
      <c r="R253" s="44"/>
      <c r="S253" s="174" t="s">
        <v>103</v>
      </c>
      <c r="T253" s="225" t="s">
        <v>100</v>
      </c>
      <c r="U253" s="225" t="s">
        <v>100</v>
      </c>
      <c r="V253" s="174" t="s">
        <v>103</v>
      </c>
      <c r="W253" s="225" t="s">
        <v>100</v>
      </c>
      <c r="X253" s="225" t="s">
        <v>100</v>
      </c>
      <c r="Y253" s="225" t="s">
        <v>100</v>
      </c>
      <c r="Z253" s="225" t="s">
        <v>100</v>
      </c>
      <c r="AA253" s="174" t="s">
        <v>103</v>
      </c>
      <c r="AB253" s="225" t="s">
        <v>100</v>
      </c>
      <c r="AC253" s="225" t="s">
        <v>100</v>
      </c>
      <c r="AD253" s="225" t="s">
        <v>100</v>
      </c>
      <c r="AE253" s="225" t="s">
        <v>100</v>
      </c>
      <c r="AF253" s="225" t="s">
        <v>100</v>
      </c>
      <c r="AG253" s="225" t="s">
        <v>100</v>
      </c>
      <c r="AH253" s="225" t="s">
        <v>100</v>
      </c>
      <c r="AI253" s="225" t="s">
        <v>100</v>
      </c>
      <c r="AJ253" s="225" t="s">
        <v>100</v>
      </c>
      <c r="AK253" s="225" t="s">
        <v>100</v>
      </c>
      <c r="AL253" s="225" t="s">
        <v>100</v>
      </c>
      <c r="AM253" s="225" t="s">
        <v>100</v>
      </c>
      <c r="AN253" s="225" t="s">
        <v>100</v>
      </c>
      <c r="AO253" s="225" t="s">
        <v>100</v>
      </c>
      <c r="AP253" s="225" t="s">
        <v>100</v>
      </c>
      <c r="AQ253" s="225" t="s">
        <v>100</v>
      </c>
      <c r="AR253" s="225" t="s">
        <v>100</v>
      </c>
      <c r="AS253" s="225" t="s">
        <v>100</v>
      </c>
      <c r="AT253" s="225" t="s">
        <v>100</v>
      </c>
      <c r="AU253" s="225" t="s">
        <v>100</v>
      </c>
      <c r="AV253" s="225" t="s">
        <v>100</v>
      </c>
      <c r="AW253" s="225" t="s">
        <v>100</v>
      </c>
      <c r="AX253" s="225" t="s">
        <v>100</v>
      </c>
      <c r="AY253" s="225" t="s">
        <v>100</v>
      </c>
      <c r="AZ253" s="225" t="s">
        <v>100</v>
      </c>
      <c r="BA253" s="225" t="s">
        <v>121</v>
      </c>
      <c r="BB253" s="225" t="s">
        <v>121</v>
      </c>
      <c r="BC253" s="226" t="s">
        <v>101</v>
      </c>
      <c r="BD253" s="43" t="s">
        <v>101</v>
      </c>
      <c r="BE253" s="43" t="s">
        <v>101</v>
      </c>
      <c r="BF253" s="43" t="s">
        <v>101</v>
      </c>
      <c r="BG253" s="43" t="s">
        <v>101</v>
      </c>
      <c r="BH253" s="43" t="s">
        <v>101</v>
      </c>
      <c r="BI253" s="43" t="s">
        <v>101</v>
      </c>
      <c r="BJ253" s="44" t="s">
        <v>121</v>
      </c>
      <c r="BK253" s="44"/>
      <c r="BL253" s="44"/>
      <c r="BM253" s="44"/>
      <c r="BN253" s="44"/>
      <c r="BO253" s="44"/>
      <c r="BP253" s="242" t="s">
        <v>742</v>
      </c>
      <c r="BQ253" s="203" t="s">
        <v>924</v>
      </c>
      <c r="BR253" s="245">
        <v>0</v>
      </c>
      <c r="BS253" s="103" t="s">
        <v>106</v>
      </c>
      <c r="BT253" s="44"/>
      <c r="BU253" s="44"/>
      <c r="BV253" s="44"/>
      <c r="BW253" s="44"/>
      <c r="BX253" s="44"/>
      <c r="BY253" s="44"/>
      <c r="BZ253" s="103"/>
      <c r="CA253" s="103"/>
      <c r="CB253" s="103"/>
      <c r="CC253" s="103"/>
      <c r="CD253" s="103"/>
      <c r="CE253" s="103"/>
      <c r="CF253" s="226"/>
      <c r="CG253" s="226"/>
      <c r="CH253" s="44"/>
      <c r="CI253" s="376"/>
      <c r="CJ253" s="103"/>
      <c r="CK253" s="391" t="s">
        <v>101</v>
      </c>
      <c r="CL253" s="44"/>
      <c r="CM253" s="103"/>
      <c r="CN253" s="103"/>
      <c r="CO253" s="7"/>
      <c r="CP253" s="7"/>
    </row>
    <row r="254" spans="1:95" ht="49.95" hidden="1" customHeight="1" x14ac:dyDescent="0.3">
      <c r="A254" s="44" t="s">
        <v>323</v>
      </c>
      <c r="B254" s="49"/>
      <c r="C254" s="49"/>
      <c r="D254" s="49"/>
      <c r="E254" s="44" t="s">
        <v>101</v>
      </c>
      <c r="F254" s="44" t="s">
        <v>606</v>
      </c>
      <c r="G254" s="227" t="s">
        <v>489</v>
      </c>
      <c r="H254" s="228" t="s">
        <v>187</v>
      </c>
      <c r="I254" s="227" t="s">
        <v>488</v>
      </c>
      <c r="J254" s="227" t="s">
        <v>180</v>
      </c>
      <c r="K254" s="227" t="s">
        <v>424</v>
      </c>
      <c r="L254" s="227" t="s">
        <v>128</v>
      </c>
      <c r="M254" s="229" t="s">
        <v>584</v>
      </c>
      <c r="N254" s="230" t="s">
        <v>105</v>
      </c>
      <c r="O254" s="231" t="s">
        <v>403</v>
      </c>
      <c r="P254" s="230" t="s">
        <v>135</v>
      </c>
      <c r="Q254" s="56" t="s">
        <v>319</v>
      </c>
      <c r="R254" s="44"/>
      <c r="S254" s="225" t="s">
        <v>100</v>
      </c>
      <c r="T254" s="225" t="s">
        <v>100</v>
      </c>
      <c r="U254" s="225" t="s">
        <v>100</v>
      </c>
      <c r="V254" s="225" t="s">
        <v>100</v>
      </c>
      <c r="W254" s="225" t="s">
        <v>100</v>
      </c>
      <c r="X254" s="225" t="s">
        <v>100</v>
      </c>
      <c r="Y254" s="225" t="s">
        <v>100</v>
      </c>
      <c r="Z254" s="225" t="s">
        <v>100</v>
      </c>
      <c r="AA254" s="225" t="s">
        <v>100</v>
      </c>
      <c r="AB254" s="225" t="s">
        <v>100</v>
      </c>
      <c r="AC254" s="225" t="s">
        <v>100</v>
      </c>
      <c r="AD254" s="225" t="s">
        <v>100</v>
      </c>
      <c r="AE254" s="225" t="s">
        <v>100</v>
      </c>
      <c r="AF254" s="225" t="s">
        <v>100</v>
      </c>
      <c r="AG254" s="225" t="s">
        <v>100</v>
      </c>
      <c r="AH254" s="225" t="s">
        <v>100</v>
      </c>
      <c r="AI254" s="225">
        <v>0</v>
      </c>
      <c r="AJ254" s="225">
        <v>0</v>
      </c>
      <c r="AK254" s="225">
        <v>0</v>
      </c>
      <c r="AL254" s="225">
        <v>0</v>
      </c>
      <c r="AM254" s="225">
        <v>0</v>
      </c>
      <c r="AN254" s="225">
        <v>0</v>
      </c>
      <c r="AO254" s="225">
        <v>0</v>
      </c>
      <c r="AP254" s="225">
        <v>0</v>
      </c>
      <c r="AQ254" s="225">
        <v>0</v>
      </c>
      <c r="AR254" s="225">
        <v>0</v>
      </c>
      <c r="AS254" s="225">
        <v>0</v>
      </c>
      <c r="AT254" s="225">
        <v>0</v>
      </c>
      <c r="AU254" s="225">
        <v>0</v>
      </c>
      <c r="AV254" s="225">
        <v>0</v>
      </c>
      <c r="AW254" s="225">
        <v>0</v>
      </c>
      <c r="AX254" s="225">
        <v>0</v>
      </c>
      <c r="AY254" s="225">
        <v>0</v>
      </c>
      <c r="AZ254" s="225">
        <v>0</v>
      </c>
      <c r="BA254" s="225">
        <v>0</v>
      </c>
      <c r="BB254" s="225">
        <v>0</v>
      </c>
      <c r="BC254" s="272" t="s">
        <v>100</v>
      </c>
      <c r="BD254" s="43" t="s">
        <v>101</v>
      </c>
      <c r="BE254" s="43" t="s">
        <v>101</v>
      </c>
      <c r="BF254" s="43" t="s">
        <v>101</v>
      </c>
      <c r="BG254" s="43" t="s">
        <v>101</v>
      </c>
      <c r="BH254" s="43" t="s">
        <v>101</v>
      </c>
      <c r="BI254" s="43" t="s">
        <v>101</v>
      </c>
      <c r="BJ254" s="43" t="s">
        <v>101</v>
      </c>
      <c r="BK254" s="44"/>
      <c r="BL254" s="44"/>
      <c r="BM254" s="44"/>
      <c r="BN254" s="44"/>
      <c r="BO254" s="44"/>
      <c r="BP254" s="245">
        <v>0</v>
      </c>
      <c r="BQ254" s="244" t="s">
        <v>928</v>
      </c>
      <c r="BR254" s="245" t="s">
        <v>929</v>
      </c>
      <c r="BS254" s="103" t="s">
        <v>106</v>
      </c>
      <c r="BT254" s="44"/>
      <c r="BU254" s="44"/>
      <c r="BV254" s="44"/>
      <c r="BW254" s="44"/>
      <c r="BX254" s="44"/>
      <c r="BY254" s="44"/>
      <c r="BZ254" s="103"/>
      <c r="CA254" s="103"/>
      <c r="CB254" s="103"/>
      <c r="CC254" s="103"/>
      <c r="CD254" s="103"/>
      <c r="CE254" s="103"/>
      <c r="CF254" s="226"/>
      <c r="CG254" s="226"/>
      <c r="CH254" s="44"/>
      <c r="CI254" s="376"/>
      <c r="CJ254" s="103"/>
      <c r="CK254" s="391"/>
      <c r="CL254" s="44"/>
      <c r="CM254" s="103"/>
      <c r="CN254" s="103"/>
      <c r="CO254" s="7"/>
      <c r="CP254" s="7"/>
    </row>
    <row r="255" spans="1:95" ht="123.75" hidden="1" customHeight="1" x14ac:dyDescent="0.3">
      <c r="A255" s="44" t="s">
        <v>130</v>
      </c>
      <c r="B255" s="51" t="s">
        <v>889</v>
      </c>
      <c r="C255" s="44" t="s">
        <v>907</v>
      </c>
      <c r="D255" s="44"/>
      <c r="E255" s="44" t="s">
        <v>100</v>
      </c>
      <c r="F255" s="44" t="s">
        <v>606</v>
      </c>
      <c r="G255" s="227" t="s">
        <v>153</v>
      </c>
      <c r="H255" s="228" t="s">
        <v>187</v>
      </c>
      <c r="I255" s="227" t="s">
        <v>154</v>
      </c>
      <c r="J255" s="227" t="s">
        <v>118</v>
      </c>
      <c r="K255" s="227" t="s">
        <v>485</v>
      </c>
      <c r="L255" s="227" t="s">
        <v>143</v>
      </c>
      <c r="M255" s="229" t="s">
        <v>584</v>
      </c>
      <c r="N255" s="230" t="s">
        <v>140</v>
      </c>
      <c r="O255" s="231" t="s">
        <v>433</v>
      </c>
      <c r="P255" s="230" t="s">
        <v>141</v>
      </c>
      <c r="Q255" s="103"/>
      <c r="R255" s="44"/>
      <c r="S255" s="225" t="s">
        <v>100</v>
      </c>
      <c r="T255" s="225" t="s">
        <v>100</v>
      </c>
      <c r="U255" s="225" t="s">
        <v>100</v>
      </c>
      <c r="V255" s="225" t="s">
        <v>100</v>
      </c>
      <c r="W255" s="225" t="s">
        <v>100</v>
      </c>
      <c r="X255" s="225" t="s">
        <v>100</v>
      </c>
      <c r="Y255" s="225" t="s">
        <v>100</v>
      </c>
      <c r="Z255" s="225" t="s">
        <v>100</v>
      </c>
      <c r="AA255" s="225" t="s">
        <v>100</v>
      </c>
      <c r="AB255" s="225" t="s">
        <v>100</v>
      </c>
      <c r="AC255" s="225" t="s">
        <v>100</v>
      </c>
      <c r="AD255" s="225" t="s">
        <v>100</v>
      </c>
      <c r="AE255" s="225" t="s">
        <v>100</v>
      </c>
      <c r="AF255" s="225" t="s">
        <v>100</v>
      </c>
      <c r="AG255" s="225" t="s">
        <v>100</v>
      </c>
      <c r="AH255" s="225" t="s">
        <v>100</v>
      </c>
      <c r="AI255" s="225" t="s">
        <v>100</v>
      </c>
      <c r="AJ255" s="225" t="s">
        <v>100</v>
      </c>
      <c r="AK255" s="225" t="s">
        <v>100</v>
      </c>
      <c r="AL255" s="225" t="s">
        <v>100</v>
      </c>
      <c r="AM255" s="225" t="s">
        <v>100</v>
      </c>
      <c r="AN255" s="225" t="s">
        <v>100</v>
      </c>
      <c r="AO255" s="225" t="s">
        <v>100</v>
      </c>
      <c r="AP255" s="225" t="s">
        <v>100</v>
      </c>
      <c r="AQ255" s="225" t="s">
        <v>100</v>
      </c>
      <c r="AR255" s="225" t="s">
        <v>100</v>
      </c>
      <c r="AS255" s="225" t="s">
        <v>100</v>
      </c>
      <c r="AT255" s="225" t="s">
        <v>100</v>
      </c>
      <c r="AU255" s="225" t="s">
        <v>100</v>
      </c>
      <c r="AV255" s="225" t="s">
        <v>100</v>
      </c>
      <c r="AW255" s="225" t="s">
        <v>100</v>
      </c>
      <c r="AX255" s="225" t="s">
        <v>100</v>
      </c>
      <c r="AY255" s="225" t="s">
        <v>100</v>
      </c>
      <c r="AZ255" s="225" t="s">
        <v>100</v>
      </c>
      <c r="BA255" s="225" t="s">
        <v>100</v>
      </c>
      <c r="BB255" s="225" t="s">
        <v>100</v>
      </c>
      <c r="BC255" s="44"/>
      <c r="BD255" s="44"/>
      <c r="BE255" s="44"/>
      <c r="BF255" s="44"/>
      <c r="BG255" s="44"/>
      <c r="BH255" s="44"/>
      <c r="BI255" s="44"/>
      <c r="BJ255" s="245"/>
      <c r="BK255" s="44"/>
      <c r="BL255" s="44"/>
      <c r="BM255" s="44"/>
      <c r="BN255" s="44"/>
      <c r="BO255" s="44"/>
      <c r="BP255" s="245">
        <v>2</v>
      </c>
      <c r="BQ255" s="103" t="s">
        <v>1041</v>
      </c>
      <c r="BR255" s="245"/>
      <c r="BS255" s="103" t="s">
        <v>650</v>
      </c>
      <c r="BT255" s="44"/>
      <c r="BU255" s="44"/>
      <c r="BV255" s="44"/>
      <c r="BW255" s="44"/>
      <c r="BX255" s="44"/>
      <c r="BY255" s="44"/>
      <c r="BZ255" s="103"/>
      <c r="CA255" s="71" t="s">
        <v>1353</v>
      </c>
      <c r="CB255" s="42" t="s">
        <v>1418</v>
      </c>
      <c r="CC255" s="42" t="s">
        <v>1418</v>
      </c>
      <c r="CD255" s="41" t="s">
        <v>1417</v>
      </c>
      <c r="CE255" s="103"/>
      <c r="CF255" s="226"/>
      <c r="CG255" s="226"/>
      <c r="CH255" s="44" t="s">
        <v>100</v>
      </c>
      <c r="CI255" s="376"/>
      <c r="CJ255" s="103" t="s">
        <v>1579</v>
      </c>
      <c r="CK255" s="391"/>
      <c r="CL255" s="44"/>
      <c r="CM255" s="103"/>
      <c r="CN255" s="103"/>
      <c r="CO255" s="7"/>
      <c r="CP255" s="7"/>
    </row>
    <row r="256" spans="1:95" ht="183" hidden="1" customHeight="1" x14ac:dyDescent="0.3">
      <c r="A256" s="44" t="s">
        <v>130</v>
      </c>
      <c r="B256" s="51" t="s">
        <v>889</v>
      </c>
      <c r="C256" s="44" t="s">
        <v>834</v>
      </c>
      <c r="D256" s="44"/>
      <c r="E256" s="44" t="s">
        <v>100</v>
      </c>
      <c r="F256" s="44" t="s">
        <v>606</v>
      </c>
      <c r="G256" s="227" t="s">
        <v>153</v>
      </c>
      <c r="H256" s="228" t="s">
        <v>187</v>
      </c>
      <c r="I256" s="227" t="s">
        <v>154</v>
      </c>
      <c r="J256" s="227" t="s">
        <v>140</v>
      </c>
      <c r="K256" s="227" t="s">
        <v>433</v>
      </c>
      <c r="L256" s="227" t="s">
        <v>141</v>
      </c>
      <c r="M256" s="229" t="s">
        <v>584</v>
      </c>
      <c r="N256" s="230" t="s">
        <v>118</v>
      </c>
      <c r="O256" s="231" t="s">
        <v>485</v>
      </c>
      <c r="P256" s="230" t="s">
        <v>143</v>
      </c>
      <c r="Q256" s="103" t="s">
        <v>931</v>
      </c>
      <c r="R256" s="44"/>
      <c r="S256" s="225" t="s">
        <v>100</v>
      </c>
      <c r="T256" s="225" t="s">
        <v>100</v>
      </c>
      <c r="U256" s="225" t="s">
        <v>100</v>
      </c>
      <c r="V256" s="225" t="s">
        <v>100</v>
      </c>
      <c r="W256" s="225" t="s">
        <v>100</v>
      </c>
      <c r="X256" s="225" t="s">
        <v>100</v>
      </c>
      <c r="Y256" s="225" t="s">
        <v>100</v>
      </c>
      <c r="Z256" s="225" t="s">
        <v>100</v>
      </c>
      <c r="AA256" s="225" t="s">
        <v>100</v>
      </c>
      <c r="AB256" s="225" t="s">
        <v>100</v>
      </c>
      <c r="AC256" s="174" t="s">
        <v>103</v>
      </c>
      <c r="AD256" s="225" t="s">
        <v>100</v>
      </c>
      <c r="AE256" s="174" t="s">
        <v>103</v>
      </c>
      <c r="AF256" s="225" t="s">
        <v>100</v>
      </c>
      <c r="AG256" s="174" t="s">
        <v>103</v>
      </c>
      <c r="AH256" s="225" t="s">
        <v>100</v>
      </c>
      <c r="AI256" s="225">
        <v>0</v>
      </c>
      <c r="AJ256" s="225" t="s">
        <v>100</v>
      </c>
      <c r="AK256" s="225" t="s">
        <v>100</v>
      </c>
      <c r="AL256" s="225" t="s">
        <v>100</v>
      </c>
      <c r="AM256" s="225" t="s">
        <v>100</v>
      </c>
      <c r="AN256" s="225" t="s">
        <v>100</v>
      </c>
      <c r="AO256" s="225" t="s">
        <v>100</v>
      </c>
      <c r="AP256" s="225" t="s">
        <v>100</v>
      </c>
      <c r="AQ256" s="225" t="s">
        <v>100</v>
      </c>
      <c r="AR256" s="225" t="s">
        <v>100</v>
      </c>
      <c r="AS256" s="225" t="s">
        <v>100</v>
      </c>
      <c r="AT256" s="225" t="s">
        <v>100</v>
      </c>
      <c r="AU256" s="225" t="s">
        <v>100</v>
      </c>
      <c r="AV256" s="225" t="s">
        <v>100</v>
      </c>
      <c r="AW256" s="225" t="s">
        <v>100</v>
      </c>
      <c r="AX256" s="225" t="s">
        <v>100</v>
      </c>
      <c r="AY256" s="225" t="s">
        <v>100</v>
      </c>
      <c r="AZ256" s="225" t="s">
        <v>100</v>
      </c>
      <c r="BA256" s="44" t="s">
        <v>121</v>
      </c>
      <c r="BB256" s="44" t="s">
        <v>121</v>
      </c>
      <c r="BC256" s="236" t="s">
        <v>101</v>
      </c>
      <c r="BD256" s="43" t="s">
        <v>101</v>
      </c>
      <c r="BE256" s="43" t="s">
        <v>101</v>
      </c>
      <c r="BF256" s="43" t="s">
        <v>101</v>
      </c>
      <c r="BG256" s="43" t="s">
        <v>101</v>
      </c>
      <c r="BH256" s="43" t="s">
        <v>101</v>
      </c>
      <c r="BI256" s="43" t="s">
        <v>101</v>
      </c>
      <c r="BJ256" s="43" t="s">
        <v>101</v>
      </c>
      <c r="BK256" s="44"/>
      <c r="BL256" s="44"/>
      <c r="BM256" s="44"/>
      <c r="BN256" s="44"/>
      <c r="BO256" s="44"/>
      <c r="BP256" s="245">
        <v>2</v>
      </c>
      <c r="BQ256" s="203" t="s">
        <v>930</v>
      </c>
      <c r="BR256" s="245">
        <v>0</v>
      </c>
      <c r="BS256" s="103" t="s">
        <v>106</v>
      </c>
      <c r="BT256" s="44"/>
      <c r="BU256" s="44"/>
      <c r="BV256" s="44"/>
      <c r="BW256" s="44"/>
      <c r="BX256" s="44"/>
      <c r="BY256" s="44"/>
      <c r="BZ256" s="103"/>
      <c r="CA256" s="103" t="s">
        <v>1351</v>
      </c>
      <c r="CB256" s="103" t="s">
        <v>1356</v>
      </c>
      <c r="CC256" s="370" t="s">
        <v>1350</v>
      </c>
      <c r="CD256" s="103" t="s">
        <v>1154</v>
      </c>
      <c r="CE256" s="103" t="s">
        <v>1349</v>
      </c>
      <c r="CF256" s="226"/>
      <c r="CG256" s="226"/>
      <c r="CH256" s="44"/>
      <c r="CI256" s="376" t="s">
        <v>1492</v>
      </c>
      <c r="CJ256" s="103" t="s">
        <v>1348</v>
      </c>
      <c r="CK256" s="295" t="s">
        <v>101</v>
      </c>
      <c r="CL256" s="44"/>
      <c r="CM256" s="103"/>
      <c r="CN256" s="103"/>
      <c r="CO256" s="7"/>
      <c r="CP256" s="7"/>
    </row>
    <row r="257" spans="1:94" ht="14.25" hidden="1" customHeight="1" x14ac:dyDescent="0.3">
      <c r="A257" s="44" t="s">
        <v>898</v>
      </c>
      <c r="B257" s="51" t="s">
        <v>889</v>
      </c>
      <c r="C257" s="44" t="s">
        <v>834</v>
      </c>
      <c r="D257" s="44"/>
      <c r="E257" s="44" t="s">
        <v>100</v>
      </c>
      <c r="F257" s="44" t="s">
        <v>606</v>
      </c>
      <c r="G257" s="227" t="s">
        <v>189</v>
      </c>
      <c r="H257" s="228" t="s">
        <v>187</v>
      </c>
      <c r="I257" s="227" t="s">
        <v>190</v>
      </c>
      <c r="J257" s="227" t="s">
        <v>127</v>
      </c>
      <c r="K257" s="227" t="s">
        <v>407</v>
      </c>
      <c r="L257" s="227" t="s">
        <v>128</v>
      </c>
      <c r="M257" s="229" t="s">
        <v>584</v>
      </c>
      <c r="N257" s="230" t="s">
        <v>180</v>
      </c>
      <c r="O257" s="231" t="s">
        <v>424</v>
      </c>
      <c r="P257" s="230" t="s">
        <v>128</v>
      </c>
      <c r="Q257" s="103" t="s">
        <v>932</v>
      </c>
      <c r="R257" s="44"/>
      <c r="S257" s="44" t="s">
        <v>121</v>
      </c>
      <c r="T257" s="44" t="s">
        <v>121</v>
      </c>
      <c r="U257" s="44" t="s">
        <v>121</v>
      </c>
      <c r="V257" s="44" t="s">
        <v>121</v>
      </c>
      <c r="W257" s="44" t="s">
        <v>121</v>
      </c>
      <c r="X257" s="44" t="s">
        <v>121</v>
      </c>
      <c r="Y257" s="44" t="s">
        <v>121</v>
      </c>
      <c r="Z257" s="44" t="s">
        <v>121</v>
      </c>
      <c r="AA257" s="44" t="s">
        <v>121</v>
      </c>
      <c r="AB257" s="44" t="s">
        <v>121</v>
      </c>
      <c r="AC257" s="225" t="s">
        <v>100</v>
      </c>
      <c r="AD257" s="225" t="s">
        <v>100</v>
      </c>
      <c r="AE257" s="225" t="s">
        <v>100</v>
      </c>
      <c r="AF257" s="225" t="s">
        <v>100</v>
      </c>
      <c r="AG257" s="225" t="s">
        <v>100</v>
      </c>
      <c r="AH257" s="225" t="s">
        <v>100</v>
      </c>
      <c r="AI257" s="225" t="s">
        <v>100</v>
      </c>
      <c r="AJ257" s="225" t="s">
        <v>100</v>
      </c>
      <c r="AK257" s="225" t="s">
        <v>100</v>
      </c>
      <c r="AL257" s="225" t="s">
        <v>100</v>
      </c>
      <c r="AM257" s="225" t="s">
        <v>100</v>
      </c>
      <c r="AN257" s="225" t="s">
        <v>100</v>
      </c>
      <c r="AO257" s="225" t="s">
        <v>100</v>
      </c>
      <c r="AP257" s="225" t="s">
        <v>100</v>
      </c>
      <c r="AQ257" s="225" t="s">
        <v>100</v>
      </c>
      <c r="AR257" s="225" t="s">
        <v>100</v>
      </c>
      <c r="AS257" s="225" t="s">
        <v>100</v>
      </c>
      <c r="AT257" s="225" t="s">
        <v>100</v>
      </c>
      <c r="AU257" s="225" t="s">
        <v>100</v>
      </c>
      <c r="AV257" s="225" t="s">
        <v>100</v>
      </c>
      <c r="AW257" s="225" t="s">
        <v>100</v>
      </c>
      <c r="AX257" s="225" t="s">
        <v>100</v>
      </c>
      <c r="AY257" s="225" t="s">
        <v>100</v>
      </c>
      <c r="AZ257" s="225" t="s">
        <v>100</v>
      </c>
      <c r="BA257" s="225" t="s">
        <v>100</v>
      </c>
      <c r="BB257" s="225" t="s">
        <v>100</v>
      </c>
      <c r="BC257" s="226" t="s">
        <v>100</v>
      </c>
      <c r="BD257" s="44" t="s">
        <v>121</v>
      </c>
      <c r="BE257" s="44" t="s">
        <v>121</v>
      </c>
      <c r="BF257" s="44" t="s">
        <v>121</v>
      </c>
      <c r="BG257" s="43" t="s">
        <v>101</v>
      </c>
      <c r="BH257" s="43" t="s">
        <v>101</v>
      </c>
      <c r="BI257" s="43" t="s">
        <v>101</v>
      </c>
      <c r="BJ257" s="43" t="s">
        <v>101</v>
      </c>
      <c r="BK257" s="44"/>
      <c r="BL257" s="44"/>
      <c r="BM257" s="44"/>
      <c r="BN257" s="44"/>
      <c r="BO257" s="44"/>
      <c r="BP257" s="245">
        <v>2</v>
      </c>
      <c r="BQ257" s="203" t="s">
        <v>933</v>
      </c>
      <c r="BR257" s="245">
        <v>0</v>
      </c>
      <c r="BS257" s="103" t="s">
        <v>106</v>
      </c>
      <c r="BT257" s="44"/>
      <c r="BU257" s="44"/>
      <c r="BV257" s="44"/>
      <c r="BW257" s="44"/>
      <c r="BX257" s="44"/>
      <c r="BY257" s="44"/>
      <c r="BZ257" s="103"/>
      <c r="CA257" s="103"/>
      <c r="CB257" s="103"/>
      <c r="CC257" s="369">
        <v>5465040</v>
      </c>
      <c r="CD257" s="103"/>
      <c r="CE257" s="103"/>
      <c r="CF257" s="226"/>
      <c r="CG257" s="226"/>
      <c r="CH257" s="44"/>
      <c r="CI257" s="376"/>
      <c r="CJ257" s="103"/>
      <c r="CK257" s="391"/>
      <c r="CL257" s="44"/>
      <c r="CM257" s="103"/>
      <c r="CN257" s="103"/>
      <c r="CO257" s="7"/>
      <c r="CP257" s="7"/>
    </row>
    <row r="258" spans="1:94" ht="20.25" hidden="1" customHeight="1" x14ac:dyDescent="0.3">
      <c r="A258" s="49" t="s">
        <v>323</v>
      </c>
      <c r="B258" s="49"/>
      <c r="C258" s="49"/>
      <c r="D258" s="49"/>
      <c r="E258" s="44" t="s">
        <v>101</v>
      </c>
      <c r="F258" s="44" t="s">
        <v>606</v>
      </c>
      <c r="G258" s="227" t="s">
        <v>189</v>
      </c>
      <c r="H258" s="228" t="s">
        <v>187</v>
      </c>
      <c r="I258" s="227" t="s">
        <v>190</v>
      </c>
      <c r="J258" s="227" t="s">
        <v>180</v>
      </c>
      <c r="K258" s="227" t="s">
        <v>424</v>
      </c>
      <c r="L258" s="227" t="s">
        <v>128</v>
      </c>
      <c r="M258" s="229" t="s">
        <v>584</v>
      </c>
      <c r="N258" s="230" t="s">
        <v>127</v>
      </c>
      <c r="O258" s="231" t="s">
        <v>407</v>
      </c>
      <c r="P258" s="230" t="s">
        <v>128</v>
      </c>
      <c r="Q258" s="56" t="s">
        <v>762</v>
      </c>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245"/>
      <c r="BK258" s="44"/>
      <c r="BL258" s="44"/>
      <c r="BM258" s="44"/>
      <c r="BN258" s="44"/>
      <c r="BO258" s="44"/>
      <c r="BP258" s="245">
        <v>0</v>
      </c>
      <c r="BQ258" s="244" t="s">
        <v>934</v>
      </c>
      <c r="BR258" s="245" t="s">
        <v>797</v>
      </c>
      <c r="BS258" s="103" t="s">
        <v>651</v>
      </c>
      <c r="BT258" s="44"/>
      <c r="BU258" s="44"/>
      <c r="BV258" s="44"/>
      <c r="BW258" s="44"/>
      <c r="BX258" s="44"/>
      <c r="BY258" s="44"/>
      <c r="BZ258" s="103"/>
      <c r="CA258" s="103"/>
      <c r="CB258" s="103"/>
      <c r="CC258" s="369">
        <v>2965040</v>
      </c>
      <c r="CD258" s="103"/>
      <c r="CE258" s="103"/>
      <c r="CF258" s="226"/>
      <c r="CG258" s="226"/>
      <c r="CH258" s="44"/>
      <c r="CI258" s="376"/>
      <c r="CJ258" s="103"/>
      <c r="CK258" s="391"/>
      <c r="CL258" s="44"/>
      <c r="CM258" s="103"/>
      <c r="CN258" s="103"/>
      <c r="CO258" s="7"/>
      <c r="CP258" s="7"/>
    </row>
    <row r="259" spans="1:94" ht="15" hidden="1" customHeight="1" x14ac:dyDescent="0.3">
      <c r="A259" s="44" t="s">
        <v>130</v>
      </c>
      <c r="B259" s="295" t="s">
        <v>101</v>
      </c>
      <c r="C259" s="44"/>
      <c r="D259" s="44"/>
      <c r="E259" s="44" t="s">
        <v>100</v>
      </c>
      <c r="F259" s="44" t="s">
        <v>606</v>
      </c>
      <c r="G259" s="227" t="s">
        <v>302</v>
      </c>
      <c r="H259" s="228" t="s">
        <v>187</v>
      </c>
      <c r="I259" s="227" t="s">
        <v>492</v>
      </c>
      <c r="J259" s="227" t="s">
        <v>118</v>
      </c>
      <c r="K259" s="227" t="s">
        <v>485</v>
      </c>
      <c r="L259" s="227" t="s">
        <v>143</v>
      </c>
      <c r="M259" s="229" t="s">
        <v>584</v>
      </c>
      <c r="N259" s="230" t="s">
        <v>107</v>
      </c>
      <c r="O259" s="231" t="s">
        <v>447</v>
      </c>
      <c r="P259" s="230" t="s">
        <v>146</v>
      </c>
      <c r="Q259" s="103"/>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245"/>
      <c r="BK259" s="44"/>
      <c r="BL259" s="44"/>
      <c r="BM259" s="44"/>
      <c r="BN259" s="44"/>
      <c r="BO259" s="44"/>
      <c r="BP259" s="245" t="s">
        <v>742</v>
      </c>
      <c r="BQ259" s="103" t="s">
        <v>775</v>
      </c>
      <c r="BR259" s="245">
        <v>2</v>
      </c>
      <c r="BS259" s="103" t="s">
        <v>653</v>
      </c>
      <c r="BT259" s="44"/>
      <c r="BU259" s="44"/>
      <c r="BV259" s="44"/>
      <c r="BW259" s="44"/>
      <c r="BX259" s="44"/>
      <c r="BY259" s="44"/>
      <c r="BZ259" s="103"/>
      <c r="CA259" s="103"/>
      <c r="CB259" s="103"/>
      <c r="CC259" s="369">
        <v>168000</v>
      </c>
      <c r="CD259" s="103"/>
      <c r="CE259" s="103"/>
      <c r="CF259" s="226"/>
      <c r="CG259" s="226"/>
      <c r="CH259" s="44"/>
      <c r="CI259" s="376"/>
      <c r="CJ259" s="103"/>
      <c r="CK259" s="391"/>
      <c r="CL259" s="44"/>
      <c r="CM259" s="103"/>
      <c r="CN259" s="103"/>
      <c r="CO259" s="7"/>
      <c r="CP259" s="7"/>
    </row>
    <row r="260" spans="1:94" ht="49.95" customHeight="1" x14ac:dyDescent="0.3">
      <c r="A260" s="44" t="s">
        <v>785</v>
      </c>
      <c r="B260" s="243" t="s">
        <v>100</v>
      </c>
      <c r="C260" s="44" t="s">
        <v>1039</v>
      </c>
      <c r="D260" s="44"/>
      <c r="E260" s="44" t="s">
        <v>100</v>
      </c>
      <c r="F260" s="44" t="s">
        <v>606</v>
      </c>
      <c r="G260" s="227" t="s">
        <v>70</v>
      </c>
      <c r="H260" s="228" t="s">
        <v>187</v>
      </c>
      <c r="I260" s="227" t="s">
        <v>496</v>
      </c>
      <c r="J260" s="227" t="s">
        <v>292</v>
      </c>
      <c r="K260" s="227" t="s">
        <v>399</v>
      </c>
      <c r="L260" s="227" t="s">
        <v>143</v>
      </c>
      <c r="M260" s="229" t="s">
        <v>584</v>
      </c>
      <c r="N260" s="230" t="s">
        <v>142</v>
      </c>
      <c r="O260" s="231" t="s">
        <v>434</v>
      </c>
      <c r="P260" s="230" t="s">
        <v>143</v>
      </c>
      <c r="Q260" s="103"/>
      <c r="R260" s="44"/>
      <c r="S260" s="225">
        <v>0</v>
      </c>
      <c r="T260" s="225">
        <v>0</v>
      </c>
      <c r="U260" s="225">
        <v>0</v>
      </c>
      <c r="V260" s="225">
        <v>0</v>
      </c>
      <c r="W260" s="225">
        <v>0</v>
      </c>
      <c r="X260" s="225">
        <v>0</v>
      </c>
      <c r="Y260" s="225">
        <v>0</v>
      </c>
      <c r="Z260" s="225">
        <v>0</v>
      </c>
      <c r="AA260" s="225">
        <v>0</v>
      </c>
      <c r="AB260" s="225">
        <v>0</v>
      </c>
      <c r="AC260" s="225">
        <v>0</v>
      </c>
      <c r="AD260" s="225">
        <v>0</v>
      </c>
      <c r="AE260" s="225">
        <v>0</v>
      </c>
      <c r="AF260" s="225">
        <v>0</v>
      </c>
      <c r="AG260" s="225">
        <v>0</v>
      </c>
      <c r="AH260" s="225">
        <v>0</v>
      </c>
      <c r="AI260" s="225">
        <v>0</v>
      </c>
      <c r="AJ260" s="225">
        <v>0</v>
      </c>
      <c r="AK260" s="225">
        <v>0</v>
      </c>
      <c r="AL260" s="225">
        <v>0</v>
      </c>
      <c r="AM260" s="225">
        <v>0</v>
      </c>
      <c r="AN260" s="225">
        <v>0</v>
      </c>
      <c r="AO260" s="225">
        <v>0</v>
      </c>
      <c r="AP260" s="225">
        <v>0</v>
      </c>
      <c r="AQ260" s="225">
        <v>0</v>
      </c>
      <c r="AR260" s="225">
        <v>0</v>
      </c>
      <c r="AS260" s="225">
        <v>0</v>
      </c>
      <c r="AT260" s="225">
        <v>0</v>
      </c>
      <c r="AU260" s="225">
        <v>0</v>
      </c>
      <c r="AV260" s="225">
        <v>0</v>
      </c>
      <c r="AW260" s="225">
        <v>0</v>
      </c>
      <c r="AX260" s="225">
        <v>0</v>
      </c>
      <c r="AY260" s="225">
        <v>0</v>
      </c>
      <c r="AZ260" s="225">
        <v>0</v>
      </c>
      <c r="BA260" s="225">
        <v>0</v>
      </c>
      <c r="BB260" s="225">
        <v>0</v>
      </c>
      <c r="BC260" s="226" t="s">
        <v>100</v>
      </c>
      <c r="BD260" s="43" t="s">
        <v>101</v>
      </c>
      <c r="BE260" s="43" t="s">
        <v>103</v>
      </c>
      <c r="BF260" s="43" t="s">
        <v>101</v>
      </c>
      <c r="BG260" s="43" t="s">
        <v>101</v>
      </c>
      <c r="BH260" s="43" t="s">
        <v>101</v>
      </c>
      <c r="BI260" s="43" t="s">
        <v>101</v>
      </c>
      <c r="BJ260" s="43" t="s">
        <v>101</v>
      </c>
      <c r="BK260" s="44"/>
      <c r="BL260" s="44"/>
      <c r="BM260" s="44"/>
      <c r="BN260" s="44"/>
      <c r="BO260" s="44"/>
      <c r="BP260" s="245">
        <v>0</v>
      </c>
      <c r="BQ260" s="56" t="s">
        <v>799</v>
      </c>
      <c r="BR260" s="245">
        <v>1</v>
      </c>
      <c r="BS260" s="103" t="s">
        <v>106</v>
      </c>
      <c r="BT260" s="312">
        <v>0</v>
      </c>
      <c r="BU260" s="312">
        <v>0</v>
      </c>
      <c r="BV260" s="312">
        <v>0</v>
      </c>
      <c r="BW260" s="44">
        <v>0</v>
      </c>
      <c r="BX260" s="45" t="s">
        <v>101</v>
      </c>
      <c r="BY260" s="435" t="s">
        <v>101</v>
      </c>
      <c r="BZ260" s="103"/>
      <c r="CA260" s="103"/>
      <c r="CB260" s="103"/>
      <c r="CC260" s="103"/>
      <c r="CD260" s="103"/>
      <c r="CE260" s="103"/>
      <c r="CF260" s="226" t="s">
        <v>101</v>
      </c>
      <c r="CG260" s="226" t="s">
        <v>100</v>
      </c>
      <c r="CH260" s="44" t="s">
        <v>100</v>
      </c>
      <c r="CI260" s="56" t="s">
        <v>1664</v>
      </c>
      <c r="CJ260" s="391"/>
      <c r="CK260" s="391" t="s">
        <v>100</v>
      </c>
      <c r="CL260" s="44"/>
      <c r="CM260" s="103"/>
      <c r="CN260" s="103" t="s">
        <v>1646</v>
      </c>
      <c r="CO260" s="7"/>
      <c r="CP260" s="7"/>
    </row>
    <row r="261" spans="1:94" ht="15" hidden="1" customHeight="1" x14ac:dyDescent="0.3">
      <c r="A261" s="44" t="s">
        <v>323</v>
      </c>
      <c r="B261" s="44"/>
      <c r="C261" s="44"/>
      <c r="D261" s="44"/>
      <c r="E261" s="44" t="s">
        <v>101</v>
      </c>
      <c r="F261" s="44" t="s">
        <v>606</v>
      </c>
      <c r="G261" s="227" t="s">
        <v>70</v>
      </c>
      <c r="H261" s="228" t="s">
        <v>187</v>
      </c>
      <c r="I261" s="227" t="s">
        <v>496</v>
      </c>
      <c r="J261" s="227" t="s">
        <v>142</v>
      </c>
      <c r="K261" s="227" t="s">
        <v>434</v>
      </c>
      <c r="L261" s="227" t="s">
        <v>143</v>
      </c>
      <c r="M261" s="229" t="s">
        <v>584</v>
      </c>
      <c r="N261" s="230" t="s">
        <v>292</v>
      </c>
      <c r="O261" s="231" t="s">
        <v>399</v>
      </c>
      <c r="P261" s="230" t="s">
        <v>143</v>
      </c>
      <c r="Q261" s="103"/>
      <c r="R261" s="44"/>
      <c r="S261" s="44" t="s">
        <v>121</v>
      </c>
      <c r="T261" s="44" t="s">
        <v>121</v>
      </c>
      <c r="U261" s="44" t="s">
        <v>121</v>
      </c>
      <c r="V261" s="44" t="s">
        <v>121</v>
      </c>
      <c r="W261" s="44" t="s">
        <v>121</v>
      </c>
      <c r="X261" s="44" t="s">
        <v>121</v>
      </c>
      <c r="Y261" s="44" t="s">
        <v>121</v>
      </c>
      <c r="Z261" s="44" t="s">
        <v>121</v>
      </c>
      <c r="AA261" s="44" t="s">
        <v>121</v>
      </c>
      <c r="AB261" s="44" t="s">
        <v>121</v>
      </c>
      <c r="AC261" s="44" t="s">
        <v>121</v>
      </c>
      <c r="AD261" s="44" t="s">
        <v>121</v>
      </c>
      <c r="AE261" s="44" t="s">
        <v>121</v>
      </c>
      <c r="AF261" s="44" t="s">
        <v>121</v>
      </c>
      <c r="AG261" s="44" t="s">
        <v>121</v>
      </c>
      <c r="AH261" s="44" t="s">
        <v>121</v>
      </c>
      <c r="AI261" s="44" t="s">
        <v>121</v>
      </c>
      <c r="AJ261" s="44" t="s">
        <v>121</v>
      </c>
      <c r="AK261" s="44" t="s">
        <v>121</v>
      </c>
      <c r="AL261" s="44" t="s">
        <v>121</v>
      </c>
      <c r="AM261" s="44" t="s">
        <v>121</v>
      </c>
      <c r="AN261" s="44" t="s">
        <v>121</v>
      </c>
      <c r="AO261" s="44" t="s">
        <v>121</v>
      </c>
      <c r="AP261" s="44" t="s">
        <v>121</v>
      </c>
      <c r="AQ261" s="44" t="s">
        <v>121</v>
      </c>
      <c r="AR261" s="44" t="s">
        <v>121</v>
      </c>
      <c r="AS261" s="44" t="s">
        <v>121</v>
      </c>
      <c r="AT261" s="44" t="s">
        <v>121</v>
      </c>
      <c r="AU261" s="44" t="s">
        <v>121</v>
      </c>
      <c r="AV261" s="44" t="s">
        <v>121</v>
      </c>
      <c r="AW261" s="44" t="s">
        <v>121</v>
      </c>
      <c r="AX261" s="44" t="s">
        <v>121</v>
      </c>
      <c r="AY261" s="44" t="s">
        <v>121</v>
      </c>
      <c r="AZ261" s="44" t="s">
        <v>121</v>
      </c>
      <c r="BA261" s="44" t="s">
        <v>121</v>
      </c>
      <c r="BB261" s="44" t="s">
        <v>121</v>
      </c>
      <c r="BC261" s="44" t="s">
        <v>121</v>
      </c>
      <c r="BD261" s="44" t="s">
        <v>121</v>
      </c>
      <c r="BE261" s="44" t="s">
        <v>121</v>
      </c>
      <c r="BF261" s="44" t="s">
        <v>121</v>
      </c>
      <c r="BG261" s="44" t="s">
        <v>121</v>
      </c>
      <c r="BH261" s="44" t="s">
        <v>121</v>
      </c>
      <c r="BI261" s="44" t="s">
        <v>121</v>
      </c>
      <c r="BJ261" s="245" t="s">
        <v>121</v>
      </c>
      <c r="BK261" s="44"/>
      <c r="BL261" s="44"/>
      <c r="BM261" s="44"/>
      <c r="BN261" s="44"/>
      <c r="BO261" s="44"/>
      <c r="BP261" s="245">
        <v>0</v>
      </c>
      <c r="BQ261" s="44"/>
      <c r="BR261" s="245">
        <v>2</v>
      </c>
      <c r="BS261" s="103" t="s">
        <v>106</v>
      </c>
      <c r="BT261" s="44"/>
      <c r="BU261" s="44"/>
      <c r="BV261" s="44"/>
      <c r="BW261" s="44"/>
      <c r="BX261" s="44"/>
      <c r="BY261" s="44"/>
      <c r="BZ261" s="103"/>
      <c r="CA261" s="103"/>
      <c r="CB261" s="103"/>
      <c r="CC261" s="103"/>
      <c r="CD261" s="103"/>
      <c r="CE261" s="103"/>
      <c r="CF261" s="44"/>
      <c r="CG261" s="226"/>
      <c r="CH261" s="44"/>
      <c r="CI261" s="376"/>
      <c r="CJ261" s="103"/>
      <c r="CK261" s="391"/>
      <c r="CL261" s="44"/>
      <c r="CM261" s="103"/>
      <c r="CN261" s="103"/>
      <c r="CO261" s="7"/>
      <c r="CP261" s="7"/>
    </row>
    <row r="262" spans="1:94" ht="81.75" hidden="1" customHeight="1" x14ac:dyDescent="0.3">
      <c r="A262" s="44" t="s">
        <v>784</v>
      </c>
      <c r="B262" s="51" t="s">
        <v>889</v>
      </c>
      <c r="C262" s="44" t="s">
        <v>881</v>
      </c>
      <c r="D262" s="49" t="s">
        <v>926</v>
      </c>
      <c r="E262" s="44" t="s">
        <v>1308</v>
      </c>
      <c r="F262" s="44" t="s">
        <v>741</v>
      </c>
      <c r="G262" s="227" t="s">
        <v>598</v>
      </c>
      <c r="H262" s="228" t="s">
        <v>187</v>
      </c>
      <c r="I262" s="227" t="s">
        <v>599</v>
      </c>
      <c r="J262" s="227" t="s">
        <v>158</v>
      </c>
      <c r="K262" s="227" t="s">
        <v>503</v>
      </c>
      <c r="L262" s="227" t="s">
        <v>159</v>
      </c>
      <c r="M262" s="229" t="s">
        <v>584</v>
      </c>
      <c r="N262" s="230" t="s">
        <v>600</v>
      </c>
      <c r="O262" s="231" t="s">
        <v>601</v>
      </c>
      <c r="P262" s="230" t="s">
        <v>602</v>
      </c>
      <c r="Q262" s="56" t="s">
        <v>1068</v>
      </c>
      <c r="R262" s="44"/>
      <c r="S262" s="44"/>
      <c r="T262" s="44"/>
      <c r="U262" s="44"/>
      <c r="V262" s="44"/>
      <c r="W262" s="44"/>
      <c r="X262" s="225" t="s">
        <v>100</v>
      </c>
      <c r="Y262" s="225" t="s">
        <v>100</v>
      </c>
      <c r="Z262" s="225" t="s">
        <v>100</v>
      </c>
      <c r="AA262" s="225" t="s">
        <v>100</v>
      </c>
      <c r="AB262" s="225" t="s">
        <v>100</v>
      </c>
      <c r="AC262" s="225" t="s">
        <v>100</v>
      </c>
      <c r="AD262" s="225" t="s">
        <v>100</v>
      </c>
      <c r="AE262" s="225" t="s">
        <v>100</v>
      </c>
      <c r="AF262" s="225" t="s">
        <v>100</v>
      </c>
      <c r="AG262" s="225" t="s">
        <v>100</v>
      </c>
      <c r="AH262" s="225" t="s">
        <v>100</v>
      </c>
      <c r="AI262" s="225" t="s">
        <v>100</v>
      </c>
      <c r="AJ262" s="225" t="s">
        <v>100</v>
      </c>
      <c r="AK262" s="225" t="s">
        <v>100</v>
      </c>
      <c r="AL262" s="225" t="s">
        <v>100</v>
      </c>
      <c r="AM262" s="225" t="s">
        <v>100</v>
      </c>
      <c r="AN262" s="225" t="s">
        <v>100</v>
      </c>
      <c r="AO262" s="225" t="s">
        <v>100</v>
      </c>
      <c r="AP262" s="225" t="s">
        <v>100</v>
      </c>
      <c r="AQ262" s="225" t="s">
        <v>100</v>
      </c>
      <c r="AR262" s="225" t="s">
        <v>100</v>
      </c>
      <c r="AS262" s="225" t="s">
        <v>100</v>
      </c>
      <c r="AT262" s="225" t="s">
        <v>100</v>
      </c>
      <c r="AU262" s="225" t="s">
        <v>100</v>
      </c>
      <c r="AV262" s="225" t="s">
        <v>100</v>
      </c>
      <c r="AW262" s="225" t="s">
        <v>100</v>
      </c>
      <c r="AX262" s="225" t="s">
        <v>100</v>
      </c>
      <c r="AY262" s="225" t="s">
        <v>100</v>
      </c>
      <c r="AZ262" s="225" t="s">
        <v>100</v>
      </c>
      <c r="BA262" s="225" t="s">
        <v>100</v>
      </c>
      <c r="BB262" s="225" t="s">
        <v>100</v>
      </c>
      <c r="BC262" s="236" t="s">
        <v>101</v>
      </c>
      <c r="BD262" s="44"/>
      <c r="BE262" s="44"/>
      <c r="BF262" s="44"/>
      <c r="BG262" s="44"/>
      <c r="BH262" s="44"/>
      <c r="BI262" s="44"/>
      <c r="BJ262" s="245"/>
      <c r="BK262" s="44"/>
      <c r="BL262" s="44"/>
      <c r="BM262" s="44"/>
      <c r="BN262" s="44"/>
      <c r="BO262" s="44"/>
      <c r="BP262" s="245">
        <v>0</v>
      </c>
      <c r="BQ262" s="244" t="s">
        <v>935</v>
      </c>
      <c r="BR262" s="245">
        <v>0</v>
      </c>
      <c r="BS262" s="103"/>
      <c r="BT262" s="44"/>
      <c r="BU262" s="44"/>
      <c r="BV262" s="44"/>
      <c r="BW262" s="44"/>
      <c r="BX262" s="44"/>
      <c r="BY262" s="44"/>
      <c r="BZ262" s="103"/>
      <c r="CA262" s="41" t="s">
        <v>1358</v>
      </c>
      <c r="CB262" s="371" t="s">
        <v>1359</v>
      </c>
      <c r="CC262" s="371" t="s">
        <v>1360</v>
      </c>
      <c r="CD262" s="371" t="s">
        <v>1361</v>
      </c>
      <c r="CE262" s="372"/>
      <c r="CF262" s="44"/>
      <c r="CG262" s="44"/>
      <c r="CH262" s="44"/>
      <c r="CI262" s="376"/>
      <c r="CJ262" s="103"/>
      <c r="CK262" s="391" t="s">
        <v>889</v>
      </c>
      <c r="CL262" s="44"/>
      <c r="CM262" s="103"/>
      <c r="CN262" s="103"/>
      <c r="CO262" s="7"/>
      <c r="CP262" s="7"/>
    </row>
    <row r="263" spans="1:94" ht="55.5" hidden="1" customHeight="1" x14ac:dyDescent="0.3">
      <c r="A263" s="44" t="s">
        <v>784</v>
      </c>
      <c r="B263" s="295" t="s">
        <v>101</v>
      </c>
      <c r="C263" s="44"/>
      <c r="D263" s="44"/>
      <c r="E263" s="44" t="s">
        <v>1308</v>
      </c>
      <c r="F263" s="44" t="s">
        <v>627</v>
      </c>
      <c r="G263" s="227" t="s">
        <v>191</v>
      </c>
      <c r="H263" s="228" t="s">
        <v>187</v>
      </c>
      <c r="I263" s="227" t="s">
        <v>194</v>
      </c>
      <c r="J263" s="227" t="s">
        <v>163</v>
      </c>
      <c r="K263" s="227" t="s">
        <v>447</v>
      </c>
      <c r="L263" s="227" t="s">
        <v>146</v>
      </c>
      <c r="M263" s="229" t="s">
        <v>584</v>
      </c>
      <c r="N263" s="230" t="s">
        <v>192</v>
      </c>
      <c r="O263" s="231" t="s">
        <v>495</v>
      </c>
      <c r="P263" s="230" t="s">
        <v>193</v>
      </c>
      <c r="Q263" s="103"/>
      <c r="R263" s="44"/>
      <c r="S263" s="175" t="s">
        <v>231</v>
      </c>
      <c r="T263" s="175" t="s">
        <v>231</v>
      </c>
      <c r="U263" s="175" t="s">
        <v>231</v>
      </c>
      <c r="V263" s="175" t="s">
        <v>231</v>
      </c>
      <c r="W263" s="175" t="s">
        <v>231</v>
      </c>
      <c r="X263" s="175" t="s">
        <v>231</v>
      </c>
      <c r="Y263" s="175" t="s">
        <v>231</v>
      </c>
      <c r="Z263" s="175" t="s">
        <v>231</v>
      </c>
      <c r="AA263" s="175" t="s">
        <v>231</v>
      </c>
      <c r="AB263" s="175" t="s">
        <v>231</v>
      </c>
      <c r="AC263" s="175" t="s">
        <v>231</v>
      </c>
      <c r="AD263" s="175" t="s">
        <v>231</v>
      </c>
      <c r="AE263" s="175" t="s">
        <v>231</v>
      </c>
      <c r="AF263" s="175" t="s">
        <v>231</v>
      </c>
      <c r="AG263" s="175" t="s">
        <v>231</v>
      </c>
      <c r="AH263" s="175" t="s">
        <v>231</v>
      </c>
      <c r="AI263" s="175" t="s">
        <v>231</v>
      </c>
      <c r="AJ263" s="175" t="s">
        <v>231</v>
      </c>
      <c r="AK263" s="175" t="s">
        <v>231</v>
      </c>
      <c r="AL263" s="175" t="s">
        <v>231</v>
      </c>
      <c r="AM263" s="175" t="s">
        <v>231</v>
      </c>
      <c r="AN263" s="225" t="s">
        <v>100</v>
      </c>
      <c r="AO263" s="225" t="s">
        <v>100</v>
      </c>
      <c r="AP263" s="225" t="s">
        <v>100</v>
      </c>
      <c r="AQ263" s="225" t="s">
        <v>100</v>
      </c>
      <c r="AR263" s="225" t="s">
        <v>100</v>
      </c>
      <c r="AS263" s="225" t="s">
        <v>100</v>
      </c>
      <c r="AT263" s="225" t="s">
        <v>100</v>
      </c>
      <c r="AU263" s="225" t="s">
        <v>100</v>
      </c>
      <c r="AV263" s="225" t="s">
        <v>100</v>
      </c>
      <c r="AW263" s="225" t="s">
        <v>100</v>
      </c>
      <c r="AX263" s="225" t="s">
        <v>100</v>
      </c>
      <c r="AY263" s="225" t="s">
        <v>100</v>
      </c>
      <c r="AZ263" s="225" t="s">
        <v>100</v>
      </c>
      <c r="BA263" s="225" t="s">
        <v>100</v>
      </c>
      <c r="BB263" s="225" t="s">
        <v>100</v>
      </c>
      <c r="BC263" s="44"/>
      <c r="BD263" s="44"/>
      <c r="BE263" s="44"/>
      <c r="BF263" s="44"/>
      <c r="BG263" s="44"/>
      <c r="BH263" s="44"/>
      <c r="BI263" s="44"/>
      <c r="BJ263" s="245"/>
      <c r="BK263" s="44"/>
      <c r="BL263" s="44"/>
      <c r="BM263" s="44"/>
      <c r="BN263" s="44"/>
      <c r="BO263" s="44"/>
      <c r="BP263" s="245" t="s">
        <v>742</v>
      </c>
      <c r="BQ263" s="268" t="s">
        <v>744</v>
      </c>
      <c r="BR263" s="245"/>
      <c r="BS263" s="103"/>
      <c r="BT263" s="44"/>
      <c r="BU263" s="44"/>
      <c r="BV263" s="44"/>
      <c r="BW263" s="44"/>
      <c r="BX263" s="44"/>
      <c r="BY263" s="44"/>
      <c r="BZ263" s="103"/>
      <c r="CA263" s="103" t="s">
        <v>1365</v>
      </c>
      <c r="CB263" s="103"/>
      <c r="CC263" s="103"/>
      <c r="CD263" s="103"/>
      <c r="CE263" s="103"/>
      <c r="CF263" s="44"/>
      <c r="CG263" s="44"/>
      <c r="CH263" s="44"/>
      <c r="CI263" s="376"/>
      <c r="CJ263" s="103"/>
      <c r="CK263" s="391" t="s">
        <v>101</v>
      </c>
      <c r="CL263" s="44"/>
      <c r="CM263" s="103"/>
      <c r="CN263" s="103"/>
      <c r="CO263" s="7"/>
      <c r="CP263" s="7"/>
    </row>
    <row r="264" spans="1:94" ht="186" hidden="1" customHeight="1" x14ac:dyDescent="0.3">
      <c r="A264" s="44" t="s">
        <v>130</v>
      </c>
      <c r="B264" s="51" t="s">
        <v>889</v>
      </c>
      <c r="C264" s="44" t="s">
        <v>881</v>
      </c>
      <c r="D264" s="44"/>
      <c r="E264" s="44" t="s">
        <v>100</v>
      </c>
      <c r="F264" s="44" t="s">
        <v>751</v>
      </c>
      <c r="G264" s="227" t="s">
        <v>155</v>
      </c>
      <c r="H264" s="228" t="s">
        <v>187</v>
      </c>
      <c r="I264" s="227" t="s">
        <v>156</v>
      </c>
      <c r="J264" s="227" t="s">
        <v>158</v>
      </c>
      <c r="K264" s="227" t="s">
        <v>503</v>
      </c>
      <c r="L264" s="227" t="s">
        <v>159</v>
      </c>
      <c r="M264" s="229" t="s">
        <v>584</v>
      </c>
      <c r="N264" s="230" t="s">
        <v>110</v>
      </c>
      <c r="O264" s="231" t="s">
        <v>502</v>
      </c>
      <c r="P264" s="230" t="s">
        <v>157</v>
      </c>
      <c r="Q264" s="103"/>
      <c r="R264" s="44"/>
      <c r="S264" s="225" t="s">
        <v>100</v>
      </c>
      <c r="T264" s="225" t="s">
        <v>100</v>
      </c>
      <c r="U264" s="225" t="s">
        <v>100</v>
      </c>
      <c r="V264" s="225" t="s">
        <v>100</v>
      </c>
      <c r="W264" s="225" t="s">
        <v>100</v>
      </c>
      <c r="X264" s="225" t="s">
        <v>100</v>
      </c>
      <c r="Y264" s="225" t="s">
        <v>100</v>
      </c>
      <c r="Z264" s="225" t="s">
        <v>100</v>
      </c>
      <c r="AA264" s="174" t="s">
        <v>103</v>
      </c>
      <c r="AB264" s="225" t="s">
        <v>100</v>
      </c>
      <c r="AC264" s="225" t="s">
        <v>100</v>
      </c>
      <c r="AD264" s="225" t="s">
        <v>100</v>
      </c>
      <c r="AE264" s="225" t="s">
        <v>100</v>
      </c>
      <c r="AF264" s="225" t="s">
        <v>100</v>
      </c>
      <c r="AG264" s="225" t="s">
        <v>100</v>
      </c>
      <c r="AH264" s="225" t="s">
        <v>100</v>
      </c>
      <c r="AI264" s="225" t="s">
        <v>100</v>
      </c>
      <c r="AJ264" s="225" t="s">
        <v>100</v>
      </c>
      <c r="AK264" s="225" t="s">
        <v>100</v>
      </c>
      <c r="AL264" s="225" t="s">
        <v>100</v>
      </c>
      <c r="AM264" s="225" t="s">
        <v>100</v>
      </c>
      <c r="AN264" s="225" t="s">
        <v>100</v>
      </c>
      <c r="AO264" s="225" t="s">
        <v>100</v>
      </c>
      <c r="AP264" s="225" t="s">
        <v>100</v>
      </c>
      <c r="AQ264" s="225" t="s">
        <v>100</v>
      </c>
      <c r="AR264" s="225" t="s">
        <v>100</v>
      </c>
      <c r="AS264" s="225" t="s">
        <v>100</v>
      </c>
      <c r="AT264" s="225" t="s">
        <v>100</v>
      </c>
      <c r="AU264" s="225" t="s">
        <v>100</v>
      </c>
      <c r="AV264" s="225" t="s">
        <v>100</v>
      </c>
      <c r="AW264" s="225" t="s">
        <v>100</v>
      </c>
      <c r="AX264" s="225" t="s">
        <v>100</v>
      </c>
      <c r="AY264" s="225" t="s">
        <v>100</v>
      </c>
      <c r="AZ264" s="225" t="s">
        <v>100</v>
      </c>
      <c r="BA264" s="225" t="s">
        <v>100</v>
      </c>
      <c r="BB264" s="225" t="s">
        <v>100</v>
      </c>
      <c r="BC264" s="44"/>
      <c r="BD264" s="44"/>
      <c r="BE264" s="44"/>
      <c r="BF264" s="44"/>
      <c r="BG264" s="44"/>
      <c r="BH264" s="44"/>
      <c r="BI264" s="44"/>
      <c r="BJ264" s="245"/>
      <c r="BK264" s="44"/>
      <c r="BL264" s="44"/>
      <c r="BM264" s="44"/>
      <c r="BN264" s="44"/>
      <c r="BO264" s="44"/>
      <c r="BP264" s="245">
        <v>0</v>
      </c>
      <c r="BQ264" s="244" t="s">
        <v>749</v>
      </c>
      <c r="BR264" s="245"/>
      <c r="BS264" s="103"/>
      <c r="BT264" s="44"/>
      <c r="BU264" s="44"/>
      <c r="BV264" s="44"/>
      <c r="BW264" s="44"/>
      <c r="BX264" s="44"/>
      <c r="BY264" s="44"/>
      <c r="BZ264" s="103"/>
      <c r="CA264" s="41" t="s">
        <v>1358</v>
      </c>
      <c r="CB264" s="42" t="s">
        <v>1362</v>
      </c>
      <c r="CC264" s="42" t="s">
        <v>1363</v>
      </c>
      <c r="CD264" t="s">
        <v>1364</v>
      </c>
      <c r="CE264" s="103"/>
      <c r="CF264" s="44"/>
      <c r="CG264" s="44"/>
      <c r="CH264" s="44"/>
      <c r="CI264" s="376"/>
      <c r="CJ264" s="103"/>
      <c r="CK264" s="391" t="s">
        <v>889</v>
      </c>
      <c r="CL264" s="44"/>
      <c r="CM264" s="103"/>
      <c r="CN264" s="103"/>
      <c r="CO264" s="7"/>
      <c r="CP264" s="7"/>
    </row>
    <row r="265" spans="1:94" ht="67.5" hidden="1" customHeight="1" x14ac:dyDescent="0.3">
      <c r="A265" s="44" t="s">
        <v>130</v>
      </c>
      <c r="B265" s="51" t="s">
        <v>889</v>
      </c>
      <c r="C265" s="44" t="s">
        <v>881</v>
      </c>
      <c r="D265" s="44"/>
      <c r="E265" s="44" t="s">
        <v>100</v>
      </c>
      <c r="F265" s="44" t="s">
        <v>751</v>
      </c>
      <c r="G265" s="227" t="s">
        <v>155</v>
      </c>
      <c r="H265" s="228" t="s">
        <v>187</v>
      </c>
      <c r="I265" s="227" t="s">
        <v>156</v>
      </c>
      <c r="J265" s="227" t="s">
        <v>110</v>
      </c>
      <c r="K265" s="227" t="s">
        <v>502</v>
      </c>
      <c r="L265" s="227" t="s">
        <v>157</v>
      </c>
      <c r="M265" s="229" t="s">
        <v>584</v>
      </c>
      <c r="N265" s="230" t="s">
        <v>158</v>
      </c>
      <c r="O265" s="231" t="s">
        <v>503</v>
      </c>
      <c r="P265" s="230" t="s">
        <v>159</v>
      </c>
      <c r="Q265" s="103"/>
      <c r="R265" s="44"/>
      <c r="S265" s="225" t="s">
        <v>100</v>
      </c>
      <c r="T265" s="225" t="s">
        <v>100</v>
      </c>
      <c r="U265" s="225" t="s">
        <v>100</v>
      </c>
      <c r="V265" s="225" t="s">
        <v>100</v>
      </c>
      <c r="W265" s="225" t="s">
        <v>100</v>
      </c>
      <c r="X265" s="225" t="s">
        <v>100</v>
      </c>
      <c r="Y265" s="225" t="s">
        <v>100</v>
      </c>
      <c r="Z265" s="225" t="s">
        <v>100</v>
      </c>
      <c r="AA265" s="225" t="s">
        <v>100</v>
      </c>
      <c r="AB265" s="225" t="s">
        <v>100</v>
      </c>
      <c r="AC265" s="225" t="s">
        <v>100</v>
      </c>
      <c r="AD265" s="225" t="s">
        <v>100</v>
      </c>
      <c r="AE265" s="225" t="s">
        <v>100</v>
      </c>
      <c r="AF265" s="225" t="s">
        <v>100</v>
      </c>
      <c r="AG265" s="225" t="s">
        <v>100</v>
      </c>
      <c r="AH265" s="225" t="s">
        <v>100</v>
      </c>
      <c r="AI265" s="225" t="s">
        <v>100</v>
      </c>
      <c r="AJ265" s="225" t="s">
        <v>100</v>
      </c>
      <c r="AK265" s="225" t="s">
        <v>100</v>
      </c>
      <c r="AL265" s="225" t="s">
        <v>100</v>
      </c>
      <c r="AM265" s="225" t="s">
        <v>100</v>
      </c>
      <c r="AN265" s="225" t="s">
        <v>100</v>
      </c>
      <c r="AO265" s="225" t="s">
        <v>100</v>
      </c>
      <c r="AP265" s="225" t="s">
        <v>100</v>
      </c>
      <c r="AQ265" s="225" t="s">
        <v>100</v>
      </c>
      <c r="AR265" s="225" t="s">
        <v>100</v>
      </c>
      <c r="AS265" s="225" t="s">
        <v>100</v>
      </c>
      <c r="AT265" s="225" t="s">
        <v>100</v>
      </c>
      <c r="AU265" s="225" t="s">
        <v>100</v>
      </c>
      <c r="AV265" s="225" t="s">
        <v>100</v>
      </c>
      <c r="AW265" s="225" t="s">
        <v>100</v>
      </c>
      <c r="AX265" s="225" t="s">
        <v>100</v>
      </c>
      <c r="AY265" s="225" t="s">
        <v>100</v>
      </c>
      <c r="AZ265" s="225" t="s">
        <v>100</v>
      </c>
      <c r="BA265" s="225" t="s">
        <v>100</v>
      </c>
      <c r="BB265" s="225" t="s">
        <v>100</v>
      </c>
      <c r="BC265" s="226" t="s">
        <v>100</v>
      </c>
      <c r="BD265" s="43" t="s">
        <v>101</v>
      </c>
      <c r="BE265" s="43" t="s">
        <v>101</v>
      </c>
      <c r="BF265" s="43" t="s">
        <v>101</v>
      </c>
      <c r="BG265" s="43" t="s">
        <v>101</v>
      </c>
      <c r="BH265" s="43" t="s">
        <v>101</v>
      </c>
      <c r="BI265" s="43" t="s">
        <v>101</v>
      </c>
      <c r="BJ265" s="54" t="s">
        <v>752</v>
      </c>
      <c r="BK265" s="44"/>
      <c r="BL265" s="44"/>
      <c r="BM265" s="44"/>
      <c r="BN265" s="44"/>
      <c r="BO265" s="44"/>
      <c r="BP265" s="245">
        <v>0</v>
      </c>
      <c r="BQ265" s="244" t="s">
        <v>749</v>
      </c>
      <c r="BR265" s="245"/>
      <c r="BS265" s="103"/>
      <c r="BT265" s="44"/>
      <c r="BU265" s="44"/>
      <c r="BV265" s="44"/>
      <c r="BW265" s="44"/>
      <c r="BX265" s="44"/>
      <c r="BY265" s="44"/>
      <c r="BZ265" s="103"/>
      <c r="CA265" s="103" t="s">
        <v>101</v>
      </c>
      <c r="CB265" s="103"/>
      <c r="CC265" s="103"/>
      <c r="CD265" s="103"/>
      <c r="CE265" s="391" t="s">
        <v>101</v>
      </c>
      <c r="CF265" s="44"/>
      <c r="CG265" s="44"/>
      <c r="CH265" s="44"/>
      <c r="CI265" s="376"/>
      <c r="CJ265" s="103"/>
      <c r="CK265" s="391" t="s">
        <v>889</v>
      </c>
      <c r="CL265" s="44"/>
      <c r="CM265" s="103"/>
      <c r="CN265" s="103"/>
      <c r="CO265" s="7"/>
      <c r="CP265" s="7"/>
    </row>
    <row r="266" spans="1:94" ht="49.95" hidden="1" customHeight="1" x14ac:dyDescent="0.3">
      <c r="A266" s="44" t="s">
        <v>785</v>
      </c>
      <c r="B266" s="51" t="s">
        <v>889</v>
      </c>
      <c r="C266" s="44" t="s">
        <v>894</v>
      </c>
      <c r="D266" s="44"/>
      <c r="E266" s="44" t="s">
        <v>100</v>
      </c>
      <c r="F266" s="44" t="s">
        <v>606</v>
      </c>
      <c r="G266" s="227" t="s">
        <v>90</v>
      </c>
      <c r="H266" s="228" t="s">
        <v>187</v>
      </c>
      <c r="I266" s="227" t="s">
        <v>504</v>
      </c>
      <c r="J266" s="227" t="s">
        <v>292</v>
      </c>
      <c r="K266" s="227" t="s">
        <v>399</v>
      </c>
      <c r="L266" s="227" t="s">
        <v>143</v>
      </c>
      <c r="M266" s="229" t="s">
        <v>584</v>
      </c>
      <c r="N266" s="230" t="s">
        <v>142</v>
      </c>
      <c r="O266" s="231" t="s">
        <v>434</v>
      </c>
      <c r="P266" s="230" t="s">
        <v>143</v>
      </c>
      <c r="Q266" s="103"/>
      <c r="R266" s="44"/>
      <c r="S266" s="225" t="s">
        <v>100</v>
      </c>
      <c r="T266" s="225" t="s">
        <v>100</v>
      </c>
      <c r="U266" s="225" t="s">
        <v>100</v>
      </c>
      <c r="V266" s="225" t="s">
        <v>100</v>
      </c>
      <c r="W266" s="225" t="s">
        <v>100</v>
      </c>
      <c r="X266" s="174" t="s">
        <v>103</v>
      </c>
      <c r="Y266" s="225" t="s">
        <v>100</v>
      </c>
      <c r="Z266" s="225" t="s">
        <v>100</v>
      </c>
      <c r="AA266" s="225" t="s">
        <v>100</v>
      </c>
      <c r="AB266" s="225" t="s">
        <v>100</v>
      </c>
      <c r="AC266" s="225" t="s">
        <v>100</v>
      </c>
      <c r="AD266" s="174" t="s">
        <v>103</v>
      </c>
      <c r="AE266" s="174" t="s">
        <v>103</v>
      </c>
      <c r="AF266" s="225" t="s">
        <v>100</v>
      </c>
      <c r="AG266" s="225" t="s">
        <v>100</v>
      </c>
      <c r="AH266" s="225" t="s">
        <v>100</v>
      </c>
      <c r="AI266" s="225" t="s">
        <v>100</v>
      </c>
      <c r="AJ266" s="225" t="s">
        <v>100</v>
      </c>
      <c r="AK266" s="225" t="s">
        <v>100</v>
      </c>
      <c r="AL266" s="225" t="s">
        <v>100</v>
      </c>
      <c r="AM266" s="225" t="s">
        <v>100</v>
      </c>
      <c r="AN266" s="225" t="s">
        <v>100</v>
      </c>
      <c r="AO266" s="225" t="s">
        <v>100</v>
      </c>
      <c r="AP266" s="225" t="s">
        <v>100</v>
      </c>
      <c r="AQ266" s="225" t="s">
        <v>100</v>
      </c>
      <c r="AR266" s="225" t="s">
        <v>100</v>
      </c>
      <c r="AS266" s="225" t="s">
        <v>100</v>
      </c>
      <c r="AT266" s="225" t="s">
        <v>100</v>
      </c>
      <c r="AU266" s="225" t="s">
        <v>100</v>
      </c>
      <c r="AV266" s="225" t="s">
        <v>100</v>
      </c>
      <c r="AW266" s="225" t="s">
        <v>100</v>
      </c>
      <c r="AX266" s="225" t="s">
        <v>100</v>
      </c>
      <c r="AY266" s="225" t="s">
        <v>100</v>
      </c>
      <c r="AZ266" s="225" t="s">
        <v>100</v>
      </c>
      <c r="BA266" s="225" t="s">
        <v>100</v>
      </c>
      <c r="BB266" s="225" t="s">
        <v>100</v>
      </c>
      <c r="BC266" s="226" t="s">
        <v>100</v>
      </c>
      <c r="BD266" s="226" t="s">
        <v>100</v>
      </c>
      <c r="BE266" s="226" t="s">
        <v>100</v>
      </c>
      <c r="BF266" s="226" t="s">
        <v>100</v>
      </c>
      <c r="BG266" s="226" t="s">
        <v>100</v>
      </c>
      <c r="BH266" s="43" t="s">
        <v>103</v>
      </c>
      <c r="BI266" s="43" t="s">
        <v>101</v>
      </c>
      <c r="BJ266" s="43" t="s">
        <v>101</v>
      </c>
      <c r="BK266" s="103" t="s">
        <v>692</v>
      </c>
      <c r="BL266" s="103" t="s">
        <v>712</v>
      </c>
      <c r="BM266" s="103" t="s">
        <v>713</v>
      </c>
      <c r="BN266" s="44"/>
      <c r="BO266" s="44"/>
      <c r="BP266" s="245" t="s">
        <v>742</v>
      </c>
      <c r="BQ266" s="103" t="s">
        <v>1042</v>
      </c>
      <c r="BR266" s="245">
        <v>1</v>
      </c>
      <c r="BS266" s="103"/>
      <c r="BT266" s="44"/>
      <c r="BU266" s="44"/>
      <c r="BV266" s="44"/>
      <c r="BW266" s="44"/>
      <c r="BX266" s="44"/>
      <c r="BY266" s="44"/>
      <c r="BZ266" s="103"/>
      <c r="CA266" s="103"/>
      <c r="CB266" s="103"/>
      <c r="CC266" s="103"/>
      <c r="CD266" s="103"/>
      <c r="CE266" s="103"/>
      <c r="CF266" s="44"/>
      <c r="CG266" s="44"/>
      <c r="CH266" s="44" t="s">
        <v>100</v>
      </c>
      <c r="CI266" s="376"/>
      <c r="CJ266" s="103"/>
      <c r="CK266" s="391"/>
      <c r="CL266" s="44"/>
      <c r="CM266" s="103"/>
      <c r="CN266" s="103"/>
      <c r="CO266" s="7"/>
      <c r="CP266" s="7"/>
    </row>
    <row r="267" spans="1:94" ht="15" hidden="1" customHeight="1" x14ac:dyDescent="0.3">
      <c r="A267" s="44" t="s">
        <v>323</v>
      </c>
      <c r="B267" s="44"/>
      <c r="C267" s="44"/>
      <c r="D267" s="44"/>
      <c r="E267" s="44" t="s">
        <v>101</v>
      </c>
      <c r="F267" s="44" t="s">
        <v>606</v>
      </c>
      <c r="G267" s="227" t="s">
        <v>90</v>
      </c>
      <c r="H267" s="228" t="s">
        <v>187</v>
      </c>
      <c r="I267" s="227" t="s">
        <v>504</v>
      </c>
      <c r="J267" s="227" t="s">
        <v>142</v>
      </c>
      <c r="K267" s="227" t="s">
        <v>434</v>
      </c>
      <c r="L267" s="227" t="s">
        <v>143</v>
      </c>
      <c r="M267" s="229" t="s">
        <v>584</v>
      </c>
      <c r="N267" s="230" t="s">
        <v>292</v>
      </c>
      <c r="O267" s="231" t="s">
        <v>399</v>
      </c>
      <c r="P267" s="230" t="s">
        <v>143</v>
      </c>
      <c r="Q267" s="103"/>
      <c r="R267" s="44"/>
      <c r="S267" s="44" t="s">
        <v>121</v>
      </c>
      <c r="T267" s="44" t="s">
        <v>121</v>
      </c>
      <c r="U267" s="44" t="s">
        <v>121</v>
      </c>
      <c r="V267" s="44" t="s">
        <v>121</v>
      </c>
      <c r="W267" s="44" t="s">
        <v>121</v>
      </c>
      <c r="X267" s="44" t="s">
        <v>121</v>
      </c>
      <c r="Y267" s="44" t="s">
        <v>121</v>
      </c>
      <c r="Z267" s="44" t="s">
        <v>121</v>
      </c>
      <c r="AA267" s="44" t="s">
        <v>121</v>
      </c>
      <c r="AB267" s="44" t="s">
        <v>121</v>
      </c>
      <c r="AC267" s="44" t="s">
        <v>121</v>
      </c>
      <c r="AD267" s="44" t="s">
        <v>121</v>
      </c>
      <c r="AE267" s="44" t="s">
        <v>121</v>
      </c>
      <c r="AF267" s="44" t="s">
        <v>121</v>
      </c>
      <c r="AG267" s="44" t="s">
        <v>121</v>
      </c>
      <c r="AH267" s="44" t="s">
        <v>121</v>
      </c>
      <c r="AI267" s="44" t="s">
        <v>121</v>
      </c>
      <c r="AJ267" s="44" t="s">
        <v>121</v>
      </c>
      <c r="AK267" s="44" t="s">
        <v>121</v>
      </c>
      <c r="AL267" s="44" t="s">
        <v>121</v>
      </c>
      <c r="AM267" s="44" t="s">
        <v>121</v>
      </c>
      <c r="AN267" s="44" t="s">
        <v>121</v>
      </c>
      <c r="AO267" s="44" t="s">
        <v>121</v>
      </c>
      <c r="AP267" s="44" t="s">
        <v>121</v>
      </c>
      <c r="AQ267" s="44" t="s">
        <v>121</v>
      </c>
      <c r="AR267" s="44" t="s">
        <v>121</v>
      </c>
      <c r="AS267" s="44" t="s">
        <v>121</v>
      </c>
      <c r="AT267" s="44" t="s">
        <v>121</v>
      </c>
      <c r="AU267" s="44" t="s">
        <v>121</v>
      </c>
      <c r="AV267" s="44" t="s">
        <v>121</v>
      </c>
      <c r="AW267" s="44" t="s">
        <v>121</v>
      </c>
      <c r="AX267" s="44" t="s">
        <v>121</v>
      </c>
      <c r="AY267" s="44" t="s">
        <v>121</v>
      </c>
      <c r="AZ267" s="44" t="s">
        <v>121</v>
      </c>
      <c r="BA267" s="44" t="s">
        <v>121</v>
      </c>
      <c r="BB267" s="44" t="s">
        <v>121</v>
      </c>
      <c r="BC267" s="44" t="s">
        <v>121</v>
      </c>
      <c r="BD267" s="44" t="s">
        <v>121</v>
      </c>
      <c r="BE267" s="44" t="s">
        <v>121</v>
      </c>
      <c r="BF267" s="44" t="s">
        <v>121</v>
      </c>
      <c r="BG267" s="44" t="s">
        <v>121</v>
      </c>
      <c r="BH267" s="44" t="s">
        <v>121</v>
      </c>
      <c r="BI267" s="44" t="s">
        <v>121</v>
      </c>
      <c r="BJ267" s="245" t="s">
        <v>121</v>
      </c>
      <c r="BK267" s="44"/>
      <c r="BL267" s="44"/>
      <c r="BM267" s="44"/>
      <c r="BN267" s="44"/>
      <c r="BO267" s="44"/>
      <c r="BP267" s="245">
        <v>0</v>
      </c>
      <c r="BQ267" s="44"/>
      <c r="BR267" s="245">
        <v>2</v>
      </c>
      <c r="BS267" s="103"/>
      <c r="BT267" s="44"/>
      <c r="BU267" s="44"/>
      <c r="BV267" s="44"/>
      <c r="BW267" s="44"/>
      <c r="BX267" s="44"/>
      <c r="BY267" s="44"/>
      <c r="BZ267" s="103"/>
      <c r="CA267" s="103"/>
      <c r="CB267" s="103"/>
      <c r="CC267" s="103"/>
      <c r="CD267" s="103"/>
      <c r="CE267" s="103"/>
      <c r="CF267" s="44"/>
      <c r="CG267" s="44"/>
      <c r="CH267" s="44"/>
      <c r="CI267" s="376"/>
      <c r="CJ267" s="103"/>
      <c r="CK267" s="391"/>
      <c r="CL267" s="44"/>
      <c r="CM267" s="103"/>
      <c r="CN267" s="103"/>
      <c r="CO267" s="7"/>
      <c r="CP267" s="7"/>
    </row>
    <row r="268" spans="1:94" ht="40.200000000000003" hidden="1" customHeight="1" x14ac:dyDescent="0.3">
      <c r="A268" s="44" t="s">
        <v>785</v>
      </c>
      <c r="B268" s="295" t="s">
        <v>101</v>
      </c>
      <c r="C268" s="44"/>
      <c r="D268" s="44"/>
      <c r="E268" s="44" t="s">
        <v>100</v>
      </c>
      <c r="F268" s="44" t="s">
        <v>606</v>
      </c>
      <c r="G268" s="227" t="s">
        <v>299</v>
      </c>
      <c r="H268" s="228" t="s">
        <v>187</v>
      </c>
      <c r="I268" s="227" t="s">
        <v>505</v>
      </c>
      <c r="J268" s="227" t="s">
        <v>239</v>
      </c>
      <c r="K268" s="227" t="s">
        <v>506</v>
      </c>
      <c r="L268" s="227" t="s">
        <v>143</v>
      </c>
      <c r="M268" s="229" t="s">
        <v>584</v>
      </c>
      <c r="N268" s="230" t="s">
        <v>142</v>
      </c>
      <c r="O268" s="231" t="s">
        <v>434</v>
      </c>
      <c r="P268" s="230" t="s">
        <v>143</v>
      </c>
      <c r="Q268" s="103"/>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245"/>
      <c r="BK268" s="44"/>
      <c r="BL268" s="44"/>
      <c r="BM268" s="44"/>
      <c r="BN268" s="411"/>
      <c r="BO268" s="411" t="s">
        <v>1553</v>
      </c>
      <c r="BP268" s="245" t="s">
        <v>742</v>
      </c>
      <c r="BQ268" s="266" t="s">
        <v>1043</v>
      </c>
      <c r="BR268" s="245">
        <v>1</v>
      </c>
      <c r="BS268" s="103"/>
      <c r="BT268" s="44"/>
      <c r="BU268" s="44"/>
      <c r="BV268" s="44"/>
      <c r="BW268" s="44"/>
      <c r="BX268" s="44"/>
      <c r="BY268" s="44"/>
      <c r="BZ268" s="103"/>
      <c r="CA268" s="103"/>
      <c r="CB268" s="103"/>
      <c r="CC268" s="103"/>
      <c r="CD268" s="103"/>
      <c r="CE268" s="103"/>
      <c r="CF268" s="44"/>
      <c r="CG268" s="44"/>
      <c r="CH268" s="44"/>
      <c r="CI268" s="376"/>
      <c r="CJ268" s="103"/>
      <c r="CK268" s="391" t="s">
        <v>101</v>
      </c>
      <c r="CL268" s="44"/>
      <c r="CM268" s="103"/>
      <c r="CN268" s="103"/>
      <c r="CO268" s="7"/>
      <c r="CP268" s="7"/>
    </row>
    <row r="269" spans="1:94" ht="15" hidden="1" customHeight="1" x14ac:dyDescent="0.3">
      <c r="A269" s="44" t="s">
        <v>323</v>
      </c>
      <c r="B269" s="44"/>
      <c r="C269" s="44"/>
      <c r="D269" s="44"/>
      <c r="E269" s="44" t="s">
        <v>101</v>
      </c>
      <c r="F269" s="44" t="s">
        <v>606</v>
      </c>
      <c r="G269" s="227" t="s">
        <v>299</v>
      </c>
      <c r="H269" s="228" t="s">
        <v>187</v>
      </c>
      <c r="I269" s="227" t="s">
        <v>505</v>
      </c>
      <c r="J269" s="227" t="s">
        <v>142</v>
      </c>
      <c r="K269" s="227" t="s">
        <v>434</v>
      </c>
      <c r="L269" s="227" t="s">
        <v>143</v>
      </c>
      <c r="M269" s="229" t="s">
        <v>584</v>
      </c>
      <c r="N269" s="230" t="s">
        <v>239</v>
      </c>
      <c r="O269" s="231" t="s">
        <v>506</v>
      </c>
      <c r="P269" s="230" t="s">
        <v>143</v>
      </c>
      <c r="Q269" s="56" t="s">
        <v>762</v>
      </c>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245"/>
      <c r="BK269" s="44"/>
      <c r="BL269" s="44"/>
      <c r="BM269" s="44"/>
      <c r="BN269" s="44"/>
      <c r="BO269" s="44"/>
      <c r="BP269" s="245">
        <v>0</v>
      </c>
      <c r="BQ269" s="56" t="s">
        <v>799</v>
      </c>
      <c r="BR269" s="245">
        <v>2</v>
      </c>
      <c r="BS269" s="103"/>
      <c r="BT269" s="44"/>
      <c r="BU269" s="44"/>
      <c r="BV269" s="44"/>
      <c r="BW269" s="44"/>
      <c r="BX269" s="44"/>
      <c r="BY269" s="44"/>
      <c r="BZ269" s="103"/>
      <c r="CA269" s="103"/>
      <c r="CB269" s="103"/>
      <c r="CC269" s="103"/>
      <c r="CD269" s="103"/>
      <c r="CE269" s="103"/>
      <c r="CF269" s="44"/>
      <c r="CG269" s="44"/>
      <c r="CH269" s="44"/>
      <c r="CI269" s="376"/>
      <c r="CJ269" s="103"/>
      <c r="CK269" s="391"/>
      <c r="CL269" s="44"/>
      <c r="CM269" s="103"/>
      <c r="CN269" s="103"/>
      <c r="CO269" s="7"/>
      <c r="CP269" s="7"/>
    </row>
    <row r="270" spans="1:94" ht="49.95" hidden="1" customHeight="1" x14ac:dyDescent="0.3">
      <c r="A270" s="44" t="s">
        <v>130</v>
      </c>
      <c r="B270" s="299" t="s">
        <v>840</v>
      </c>
      <c r="C270" s="44" t="s">
        <v>834</v>
      </c>
      <c r="D270" s="44"/>
      <c r="E270" s="44" t="s">
        <v>100</v>
      </c>
      <c r="F270" s="44" t="s">
        <v>606</v>
      </c>
      <c r="G270" s="227" t="s">
        <v>160</v>
      </c>
      <c r="H270" s="228" t="s">
        <v>187</v>
      </c>
      <c r="I270" s="227" t="s">
        <v>161</v>
      </c>
      <c r="J270" s="227" t="s">
        <v>104</v>
      </c>
      <c r="K270" s="227" t="s">
        <v>412</v>
      </c>
      <c r="L270" s="227" t="s">
        <v>131</v>
      </c>
      <c r="M270" s="229" t="s">
        <v>584</v>
      </c>
      <c r="N270" s="230" t="s">
        <v>140</v>
      </c>
      <c r="O270" s="231" t="s">
        <v>433</v>
      </c>
      <c r="P270" s="230" t="s">
        <v>141</v>
      </c>
      <c r="Q270" s="103" t="s">
        <v>936</v>
      </c>
      <c r="R270" s="44"/>
      <c r="S270" s="225">
        <v>0</v>
      </c>
      <c r="T270" s="225">
        <v>0</v>
      </c>
      <c r="U270" s="225">
        <v>0</v>
      </c>
      <c r="V270" s="225">
        <v>0</v>
      </c>
      <c r="W270" s="225">
        <v>0</v>
      </c>
      <c r="X270" s="225">
        <v>0</v>
      </c>
      <c r="Y270" s="225">
        <v>0</v>
      </c>
      <c r="Z270" s="225">
        <v>0</v>
      </c>
      <c r="AA270" s="225">
        <v>0</v>
      </c>
      <c r="AB270" s="225">
        <v>0</v>
      </c>
      <c r="AC270" s="225" t="s">
        <v>100</v>
      </c>
      <c r="AD270" s="225" t="s">
        <v>100</v>
      </c>
      <c r="AE270" s="225" t="s">
        <v>100</v>
      </c>
      <c r="AF270" s="225" t="s">
        <v>100</v>
      </c>
      <c r="AG270" s="225" t="s">
        <v>100</v>
      </c>
      <c r="AH270" s="225" t="s">
        <v>100</v>
      </c>
      <c r="AI270" s="225" t="s">
        <v>100</v>
      </c>
      <c r="AJ270" s="225" t="s">
        <v>100</v>
      </c>
      <c r="AK270" s="225" t="s">
        <v>100</v>
      </c>
      <c r="AL270" s="225" t="s">
        <v>100</v>
      </c>
      <c r="AM270" s="225" t="s">
        <v>100</v>
      </c>
      <c r="AN270" s="225" t="s">
        <v>100</v>
      </c>
      <c r="AO270" s="225" t="s">
        <v>100</v>
      </c>
      <c r="AP270" s="225" t="s">
        <v>100</v>
      </c>
      <c r="AQ270" s="225" t="s">
        <v>100</v>
      </c>
      <c r="AR270" s="225" t="s">
        <v>100</v>
      </c>
      <c r="AS270" s="225" t="s">
        <v>100</v>
      </c>
      <c r="AT270" s="225" t="s">
        <v>100</v>
      </c>
      <c r="AU270" s="225" t="s">
        <v>100</v>
      </c>
      <c r="AV270" s="225" t="s">
        <v>100</v>
      </c>
      <c r="AW270" s="225" t="s">
        <v>100</v>
      </c>
      <c r="AX270" s="225" t="s">
        <v>100</v>
      </c>
      <c r="AY270" s="225" t="s">
        <v>100</v>
      </c>
      <c r="AZ270" s="44" t="s">
        <v>121</v>
      </c>
      <c r="BA270" s="44" t="s">
        <v>121</v>
      </c>
      <c r="BB270" s="44" t="s">
        <v>121</v>
      </c>
      <c r="BC270" s="226" t="s">
        <v>100</v>
      </c>
      <c r="BD270" s="226" t="s">
        <v>100</v>
      </c>
      <c r="BE270" s="226" t="s">
        <v>100</v>
      </c>
      <c r="BF270" s="226" t="s">
        <v>100</v>
      </c>
      <c r="BG270" s="43" t="s">
        <v>103</v>
      </c>
      <c r="BH270" s="43" t="s">
        <v>101</v>
      </c>
      <c r="BI270" s="43" t="s">
        <v>101</v>
      </c>
      <c r="BJ270" s="245" t="s">
        <v>121</v>
      </c>
      <c r="BK270" s="103" t="s">
        <v>684</v>
      </c>
      <c r="BL270" s="103" t="s">
        <v>685</v>
      </c>
      <c r="BM270" s="103" t="s">
        <v>686</v>
      </c>
      <c r="BN270" s="44"/>
      <c r="BO270" s="44"/>
      <c r="BP270" s="245">
        <v>4</v>
      </c>
      <c r="BQ270" s="203" t="s">
        <v>874</v>
      </c>
      <c r="BR270" s="245">
        <v>0</v>
      </c>
      <c r="BS270" s="103" t="s">
        <v>656</v>
      </c>
      <c r="BT270" s="312">
        <v>0</v>
      </c>
      <c r="BU270" s="312">
        <v>0</v>
      </c>
      <c r="BV270" s="312">
        <v>0</v>
      </c>
      <c r="BW270" s="44">
        <v>0</v>
      </c>
      <c r="BX270" s="45" t="s">
        <v>101</v>
      </c>
      <c r="BY270" s="44"/>
      <c r="BZ270" s="103"/>
      <c r="CA270" s="103"/>
      <c r="CB270" s="103"/>
      <c r="CC270" s="103"/>
      <c r="CD270" s="103"/>
      <c r="CE270" s="103"/>
      <c r="CF270" s="226" t="s">
        <v>101</v>
      </c>
      <c r="CG270" s="310" t="s">
        <v>770</v>
      </c>
      <c r="CH270" s="44"/>
      <c r="CI270" s="412" t="s">
        <v>1667</v>
      </c>
      <c r="CJ270" s="56" t="s">
        <v>1442</v>
      </c>
      <c r="CK270" s="395" t="s">
        <v>101</v>
      </c>
      <c r="CL270" s="44"/>
      <c r="CM270" s="103"/>
      <c r="CN270" s="103" t="s">
        <v>1466</v>
      </c>
      <c r="CO270" s="7"/>
      <c r="CP270" s="7"/>
    </row>
    <row r="271" spans="1:94" ht="49.95" hidden="1" customHeight="1" x14ac:dyDescent="0.3">
      <c r="A271" s="44" t="s">
        <v>130</v>
      </c>
      <c r="B271" s="51" t="s">
        <v>889</v>
      </c>
      <c r="C271" s="250" t="s">
        <v>857</v>
      </c>
      <c r="D271" s="44"/>
      <c r="E271" s="44" t="s">
        <v>100</v>
      </c>
      <c r="F271" s="44" t="s">
        <v>627</v>
      </c>
      <c r="G271" s="227" t="s">
        <v>160</v>
      </c>
      <c r="H271" s="228" t="s">
        <v>187</v>
      </c>
      <c r="I271" s="227" t="s">
        <v>161</v>
      </c>
      <c r="J271" s="227" t="s">
        <v>140</v>
      </c>
      <c r="K271" s="227" t="s">
        <v>433</v>
      </c>
      <c r="L271" s="227" t="s">
        <v>141</v>
      </c>
      <c r="M271" s="229" t="s">
        <v>584</v>
      </c>
      <c r="N271" s="230" t="s">
        <v>104</v>
      </c>
      <c r="O271" s="231" t="s">
        <v>412</v>
      </c>
      <c r="P271" s="230" t="s">
        <v>131</v>
      </c>
      <c r="Q271" s="103"/>
      <c r="R271" s="44"/>
      <c r="S271" s="225" t="s">
        <v>100</v>
      </c>
      <c r="T271" s="225" t="s">
        <v>100</v>
      </c>
      <c r="U271" s="225" t="s">
        <v>100</v>
      </c>
      <c r="V271" s="225" t="s">
        <v>100</v>
      </c>
      <c r="W271" s="225" t="s">
        <v>100</v>
      </c>
      <c r="X271" s="225" t="s">
        <v>100</v>
      </c>
      <c r="Y271" s="225" t="s">
        <v>100</v>
      </c>
      <c r="Z271" s="225" t="s">
        <v>100</v>
      </c>
      <c r="AA271" s="225" t="s">
        <v>100</v>
      </c>
      <c r="AB271" s="225" t="s">
        <v>100</v>
      </c>
      <c r="AC271" s="225" t="s">
        <v>100</v>
      </c>
      <c r="AD271" s="225" t="s">
        <v>100</v>
      </c>
      <c r="AE271" s="225" t="s">
        <v>100</v>
      </c>
      <c r="AF271" s="225" t="s">
        <v>100</v>
      </c>
      <c r="AG271" s="225" t="s">
        <v>100</v>
      </c>
      <c r="AH271" s="225" t="s">
        <v>100</v>
      </c>
      <c r="AI271" s="225" t="s">
        <v>100</v>
      </c>
      <c r="AJ271" s="225" t="s">
        <v>100</v>
      </c>
      <c r="AK271" s="225" t="s">
        <v>100</v>
      </c>
      <c r="AL271" s="225" t="s">
        <v>100</v>
      </c>
      <c r="AM271" s="225" t="s">
        <v>100</v>
      </c>
      <c r="AN271" s="225" t="s">
        <v>100</v>
      </c>
      <c r="AO271" s="225" t="s">
        <v>100</v>
      </c>
      <c r="AP271" s="225" t="s">
        <v>100</v>
      </c>
      <c r="AQ271" s="225" t="s">
        <v>100</v>
      </c>
      <c r="AR271" s="225" t="s">
        <v>100</v>
      </c>
      <c r="AS271" s="225" t="s">
        <v>100</v>
      </c>
      <c r="AT271" s="225" t="s">
        <v>100</v>
      </c>
      <c r="AU271" s="225" t="s">
        <v>100</v>
      </c>
      <c r="AV271" s="225" t="s">
        <v>100</v>
      </c>
      <c r="AW271" s="225" t="s">
        <v>100</v>
      </c>
      <c r="AX271" s="225" t="s">
        <v>100</v>
      </c>
      <c r="AY271" s="225" t="s">
        <v>100</v>
      </c>
      <c r="AZ271" s="225" t="s">
        <v>121</v>
      </c>
      <c r="BA271" s="225" t="s">
        <v>121</v>
      </c>
      <c r="BB271" s="225" t="s">
        <v>121</v>
      </c>
      <c r="BC271" s="44" t="s">
        <v>121</v>
      </c>
      <c r="BD271" s="43" t="s">
        <v>101</v>
      </c>
      <c r="BE271" s="43" t="s">
        <v>101</v>
      </c>
      <c r="BF271" s="43" t="s">
        <v>101</v>
      </c>
      <c r="BG271" s="43" t="s">
        <v>101</v>
      </c>
      <c r="BH271" s="43" t="s">
        <v>101</v>
      </c>
      <c r="BI271" s="43" t="s">
        <v>101</v>
      </c>
      <c r="BJ271" s="43" t="s">
        <v>101</v>
      </c>
      <c r="BK271" s="44"/>
      <c r="BL271" s="44"/>
      <c r="BM271" s="44"/>
      <c r="BN271" s="44"/>
      <c r="BO271" s="44"/>
      <c r="BP271" s="242">
        <v>1</v>
      </c>
      <c r="BQ271" s="244" t="s">
        <v>862</v>
      </c>
      <c r="BR271" s="203" t="s">
        <v>101</v>
      </c>
      <c r="BS271" s="103" t="s">
        <v>106</v>
      </c>
      <c r="BT271" s="312">
        <v>0</v>
      </c>
      <c r="BU271" s="312">
        <v>0</v>
      </c>
      <c r="BV271" s="312">
        <v>0</v>
      </c>
      <c r="BW271" s="44">
        <v>0</v>
      </c>
      <c r="BX271" s="45" t="s">
        <v>101</v>
      </c>
      <c r="BY271" s="44"/>
      <c r="BZ271" s="103"/>
      <c r="CA271" s="103" t="s">
        <v>1353</v>
      </c>
      <c r="CB271" s="103" t="s">
        <v>1355</v>
      </c>
      <c r="CC271" s="103" t="s">
        <v>1354</v>
      </c>
      <c r="CD271" s="103" t="s">
        <v>1154</v>
      </c>
      <c r="CE271" s="103" t="s">
        <v>1349</v>
      </c>
      <c r="CF271" s="226" t="s">
        <v>101</v>
      </c>
      <c r="CG271" s="226" t="s">
        <v>101</v>
      </c>
      <c r="CH271" s="44"/>
      <c r="CI271" s="376" t="s">
        <v>1494</v>
      </c>
      <c r="CJ271" s="103" t="s">
        <v>1348</v>
      </c>
      <c r="CK271" s="295" t="s">
        <v>101</v>
      </c>
      <c r="CL271" s="44"/>
      <c r="CM271" s="103"/>
      <c r="CN271" s="103"/>
      <c r="CO271" s="7"/>
      <c r="CP271" s="7"/>
    </row>
    <row r="272" spans="1:94" ht="133.5" hidden="1" customHeight="1" x14ac:dyDescent="0.3">
      <c r="A272" s="44" t="s">
        <v>130</v>
      </c>
      <c r="B272" s="298" t="s">
        <v>101</v>
      </c>
      <c r="C272" s="250" t="s">
        <v>853</v>
      </c>
      <c r="D272" s="49" t="s">
        <v>926</v>
      </c>
      <c r="E272" s="44" t="s">
        <v>100</v>
      </c>
      <c r="F272" s="44" t="s">
        <v>627</v>
      </c>
      <c r="G272" s="227" t="s">
        <v>195</v>
      </c>
      <c r="H272" s="228" t="s">
        <v>187</v>
      </c>
      <c r="I272" s="227" t="s">
        <v>196</v>
      </c>
      <c r="J272" s="227" t="s">
        <v>107</v>
      </c>
      <c r="K272" s="227" t="s">
        <v>447</v>
      </c>
      <c r="L272" s="227" t="s">
        <v>146</v>
      </c>
      <c r="M272" s="229" t="s">
        <v>584</v>
      </c>
      <c r="N272" s="230" t="s">
        <v>118</v>
      </c>
      <c r="O272" s="231" t="s">
        <v>485</v>
      </c>
      <c r="P272" s="230" t="s">
        <v>143</v>
      </c>
      <c r="Q272" s="56" t="s">
        <v>1084</v>
      </c>
      <c r="R272" s="44"/>
      <c r="S272" s="225" t="s">
        <v>100</v>
      </c>
      <c r="T272" s="225" t="s">
        <v>100</v>
      </c>
      <c r="U272" s="175" t="s">
        <v>231</v>
      </c>
      <c r="V272" s="225" t="s">
        <v>100</v>
      </c>
      <c r="W272" s="225" t="s">
        <v>100</v>
      </c>
      <c r="X272" s="225" t="s">
        <v>100</v>
      </c>
      <c r="Y272" s="225" t="s">
        <v>100</v>
      </c>
      <c r="Z272" s="174" t="s">
        <v>103</v>
      </c>
      <c r="AA272" s="225" t="s">
        <v>100</v>
      </c>
      <c r="AB272" s="225" t="s">
        <v>100</v>
      </c>
      <c r="AC272" s="225" t="s">
        <v>100</v>
      </c>
      <c r="AD272" s="225" t="s">
        <v>100</v>
      </c>
      <c r="AE272" s="225" t="s">
        <v>100</v>
      </c>
      <c r="AF272" s="225" t="s">
        <v>100</v>
      </c>
      <c r="AG272" s="225" t="s">
        <v>100</v>
      </c>
      <c r="AH272" s="225">
        <v>0</v>
      </c>
      <c r="AI272" s="225">
        <v>0</v>
      </c>
      <c r="AJ272" s="225">
        <v>0</v>
      </c>
      <c r="AK272" s="225">
        <v>0</v>
      </c>
      <c r="AL272" s="225">
        <v>0</v>
      </c>
      <c r="AM272" s="225">
        <v>0</v>
      </c>
      <c r="AN272" s="225">
        <v>0</v>
      </c>
      <c r="AO272" s="225">
        <v>0</v>
      </c>
      <c r="AP272" s="225">
        <v>0</v>
      </c>
      <c r="AQ272" s="225">
        <v>0</v>
      </c>
      <c r="AR272" s="225">
        <v>0</v>
      </c>
      <c r="AS272" s="225">
        <v>0</v>
      </c>
      <c r="AT272" s="225">
        <v>0</v>
      </c>
      <c r="AU272" s="225">
        <v>0</v>
      </c>
      <c r="AV272" s="225">
        <v>0</v>
      </c>
      <c r="AW272" s="225">
        <v>0</v>
      </c>
      <c r="AX272" s="225">
        <v>0</v>
      </c>
      <c r="AY272" s="225">
        <v>0</v>
      </c>
      <c r="AZ272" s="225">
        <v>0</v>
      </c>
      <c r="BA272" s="225">
        <v>0</v>
      </c>
      <c r="BB272" s="225">
        <v>0</v>
      </c>
      <c r="BC272" s="226" t="s">
        <v>100</v>
      </c>
      <c r="BD272" s="174" t="s">
        <v>103</v>
      </c>
      <c r="BE272" s="43" t="s">
        <v>101</v>
      </c>
      <c r="BF272" s="43" t="s">
        <v>101</v>
      </c>
      <c r="BG272" s="174" t="s">
        <v>103</v>
      </c>
      <c r="BH272" s="43" t="s">
        <v>101</v>
      </c>
      <c r="BI272" s="43" t="s">
        <v>101</v>
      </c>
      <c r="BJ272" s="235" t="s">
        <v>101</v>
      </c>
      <c r="BK272" s="55" t="s">
        <v>1520</v>
      </c>
      <c r="BL272" s="391" t="s">
        <v>1521</v>
      </c>
      <c r="BM272" s="391" t="s">
        <v>1522</v>
      </c>
      <c r="BN272" s="44"/>
      <c r="BO272" s="405" t="s">
        <v>1523</v>
      </c>
      <c r="BP272" s="245" t="s">
        <v>742</v>
      </c>
      <c r="BQ272" s="268" t="s">
        <v>852</v>
      </c>
      <c r="BR272" s="203" t="s">
        <v>101</v>
      </c>
      <c r="BS272" s="103"/>
      <c r="BT272" s="44"/>
      <c r="BU272" s="44"/>
      <c r="BV272" s="44"/>
      <c r="BW272" s="44"/>
      <c r="BX272" s="44"/>
      <c r="BY272" s="44"/>
      <c r="BZ272" s="103"/>
      <c r="CA272" s="71" t="s">
        <v>1370</v>
      </c>
      <c r="CB272" s="42" t="s">
        <v>1371</v>
      </c>
      <c r="CC272" s="42" t="s">
        <v>1372</v>
      </c>
      <c r="CD272" s="373" t="s">
        <v>1369</v>
      </c>
      <c r="CE272" s="103"/>
      <c r="CF272" s="226"/>
      <c r="CG272" s="226"/>
      <c r="CH272" s="44"/>
      <c r="CI272" s="376"/>
      <c r="CJ272" s="382" t="s">
        <v>1445</v>
      </c>
      <c r="CK272" s="391" t="s">
        <v>101</v>
      </c>
      <c r="CL272" s="44"/>
      <c r="CM272" s="103"/>
      <c r="CN272" s="103"/>
      <c r="CO272" s="7"/>
      <c r="CP272" s="7"/>
    </row>
    <row r="273" spans="1:94" ht="94.95" customHeight="1" x14ac:dyDescent="0.3">
      <c r="A273" s="44" t="s">
        <v>785</v>
      </c>
      <c r="B273" s="243" t="s">
        <v>100</v>
      </c>
      <c r="C273" s="44" t="s">
        <v>842</v>
      </c>
      <c r="D273" s="49" t="s">
        <v>100</v>
      </c>
      <c r="E273" s="44" t="s">
        <v>100</v>
      </c>
      <c r="F273" s="44" t="s">
        <v>606</v>
      </c>
      <c r="G273" s="227" t="s">
        <v>610</v>
      </c>
      <c r="H273" s="228" t="s">
        <v>187</v>
      </c>
      <c r="I273" s="227" t="s">
        <v>507</v>
      </c>
      <c r="J273" s="227" t="s">
        <v>111</v>
      </c>
      <c r="K273" s="227" t="s">
        <v>402</v>
      </c>
      <c r="L273" s="227" t="s">
        <v>136</v>
      </c>
      <c r="M273" s="229" t="s">
        <v>584</v>
      </c>
      <c r="N273" s="230" t="s">
        <v>111</v>
      </c>
      <c r="O273" s="231" t="s">
        <v>402</v>
      </c>
      <c r="P273" s="230" t="s">
        <v>136</v>
      </c>
      <c r="Q273" s="56" t="s">
        <v>940</v>
      </c>
      <c r="R273" s="44"/>
      <c r="S273" s="225" t="s">
        <v>100</v>
      </c>
      <c r="T273" s="225" t="s">
        <v>100</v>
      </c>
      <c r="U273" s="225" t="s">
        <v>100</v>
      </c>
      <c r="V273" s="225">
        <v>0</v>
      </c>
      <c r="W273" s="225">
        <v>0</v>
      </c>
      <c r="X273" s="225">
        <v>0</v>
      </c>
      <c r="Y273" s="225">
        <v>0</v>
      </c>
      <c r="Z273" s="225">
        <v>0</v>
      </c>
      <c r="AA273" s="225">
        <v>0</v>
      </c>
      <c r="AB273" s="225" t="s">
        <v>100</v>
      </c>
      <c r="AC273" s="225" t="s">
        <v>100</v>
      </c>
      <c r="AD273" s="225" t="s">
        <v>100</v>
      </c>
      <c r="AE273" s="175" t="s">
        <v>231</v>
      </c>
      <c r="AF273" s="225" t="s">
        <v>100</v>
      </c>
      <c r="AG273" s="270" t="s">
        <v>937</v>
      </c>
      <c r="AH273" s="225" t="s">
        <v>100</v>
      </c>
      <c r="AI273" s="225" t="s">
        <v>100</v>
      </c>
      <c r="AJ273" s="225" t="s">
        <v>100</v>
      </c>
      <c r="AK273" s="225" t="s">
        <v>100</v>
      </c>
      <c r="AL273" s="225" t="s">
        <v>100</v>
      </c>
      <c r="AM273" s="225" t="s">
        <v>100</v>
      </c>
      <c r="AN273" s="225" t="s">
        <v>100</v>
      </c>
      <c r="AO273" s="225" t="s">
        <v>100</v>
      </c>
      <c r="AP273" s="225" t="s">
        <v>100</v>
      </c>
      <c r="AQ273" s="225" t="s">
        <v>100</v>
      </c>
      <c r="AR273" s="225" t="s">
        <v>100</v>
      </c>
      <c r="AS273" s="225" t="s">
        <v>100</v>
      </c>
      <c r="AT273" s="225" t="s">
        <v>100</v>
      </c>
      <c r="AU273" s="225" t="s">
        <v>100</v>
      </c>
      <c r="AV273" s="225" t="s">
        <v>100</v>
      </c>
      <c r="AW273" s="225" t="s">
        <v>100</v>
      </c>
      <c r="AX273" s="225" t="s">
        <v>100</v>
      </c>
      <c r="AY273" s="225" t="s">
        <v>100</v>
      </c>
      <c r="AZ273" s="225" t="s">
        <v>100</v>
      </c>
      <c r="BA273" s="225" t="s">
        <v>100</v>
      </c>
      <c r="BB273" s="225" t="s">
        <v>100</v>
      </c>
      <c r="BC273" s="226" t="s">
        <v>100</v>
      </c>
      <c r="BD273" s="226" t="s">
        <v>100</v>
      </c>
      <c r="BE273" s="226" t="s">
        <v>100</v>
      </c>
      <c r="BF273" s="226" t="s">
        <v>100</v>
      </c>
      <c r="BG273" s="226" t="s">
        <v>100</v>
      </c>
      <c r="BH273" s="226" t="s">
        <v>100</v>
      </c>
      <c r="BI273" s="226" t="s">
        <v>100</v>
      </c>
      <c r="BJ273" s="237" t="s">
        <v>938</v>
      </c>
      <c r="BK273" s="336" t="s">
        <v>1321</v>
      </c>
      <c r="BL273" s="44"/>
      <c r="BM273" s="44"/>
      <c r="BN273" s="44"/>
      <c r="BO273" s="232" t="s">
        <v>611</v>
      </c>
      <c r="BP273" s="242" t="s">
        <v>742</v>
      </c>
      <c r="BQ273" s="268" t="s">
        <v>772</v>
      </c>
      <c r="BR273" s="203" t="s">
        <v>944</v>
      </c>
      <c r="BS273" s="103"/>
      <c r="BT273" s="312">
        <v>0</v>
      </c>
      <c r="BU273" s="312">
        <v>0</v>
      </c>
      <c r="BV273" s="312">
        <v>0</v>
      </c>
      <c r="BW273" s="44">
        <v>0</v>
      </c>
      <c r="BX273" s="45" t="s">
        <v>101</v>
      </c>
      <c r="BY273" s="435" t="s">
        <v>101</v>
      </c>
      <c r="BZ273" s="103"/>
      <c r="CA273" s="103"/>
      <c r="CB273" s="103"/>
      <c r="CC273" s="103"/>
      <c r="CD273" s="103"/>
      <c r="CE273" s="103"/>
      <c r="CF273" s="226" t="s">
        <v>101</v>
      </c>
      <c r="CG273" s="226" t="s">
        <v>100</v>
      </c>
      <c r="CH273" s="44"/>
      <c r="CI273" s="412" t="s">
        <v>1668</v>
      </c>
      <c r="CJ273" s="391"/>
      <c r="CK273" s="409" t="s">
        <v>1605</v>
      </c>
      <c r="CL273" s="44"/>
      <c r="CM273" s="103"/>
      <c r="CN273" s="415" t="s">
        <v>1604</v>
      </c>
      <c r="CO273" s="7"/>
      <c r="CP273" s="7"/>
    </row>
    <row r="274" spans="1:94" ht="15" hidden="1" customHeight="1" x14ac:dyDescent="0.3">
      <c r="A274" s="44" t="s">
        <v>785</v>
      </c>
      <c r="B274" s="295" t="s">
        <v>101</v>
      </c>
      <c r="C274" s="44"/>
      <c r="D274" s="49" t="s">
        <v>100</v>
      </c>
      <c r="E274" s="44" t="s">
        <v>100</v>
      </c>
      <c r="F274" s="44" t="s">
        <v>606</v>
      </c>
      <c r="G274" s="227" t="s">
        <v>941</v>
      </c>
      <c r="H274" s="228" t="s">
        <v>187</v>
      </c>
      <c r="I274" s="227" t="s">
        <v>508</v>
      </c>
      <c r="J274" s="227" t="s">
        <v>111</v>
      </c>
      <c r="K274" s="227" t="s">
        <v>402</v>
      </c>
      <c r="L274" s="227" t="s">
        <v>136</v>
      </c>
      <c r="M274" s="229" t="s">
        <v>584</v>
      </c>
      <c r="N274" s="230" t="s">
        <v>111</v>
      </c>
      <c r="O274" s="231" t="s">
        <v>402</v>
      </c>
      <c r="P274" s="230" t="s">
        <v>136</v>
      </c>
      <c r="Q274" s="56" t="s">
        <v>942</v>
      </c>
      <c r="R274" s="44"/>
      <c r="S274" s="225" t="s">
        <v>100</v>
      </c>
      <c r="T274" s="225" t="s">
        <v>100</v>
      </c>
      <c r="U274" s="225" t="s">
        <v>100</v>
      </c>
      <c r="V274" s="225" t="s">
        <v>100</v>
      </c>
      <c r="W274" s="225" t="s">
        <v>100</v>
      </c>
      <c r="X274" s="225" t="s">
        <v>100</v>
      </c>
      <c r="Y274" s="225" t="s">
        <v>100</v>
      </c>
      <c r="Z274" s="225" t="s">
        <v>100</v>
      </c>
      <c r="AA274" s="225" t="s">
        <v>100</v>
      </c>
      <c r="AB274" s="225" t="s">
        <v>100</v>
      </c>
      <c r="AC274" s="225" t="s">
        <v>100</v>
      </c>
      <c r="AD274" s="225" t="s">
        <v>100</v>
      </c>
      <c r="AE274" s="225" t="s">
        <v>100</v>
      </c>
      <c r="AF274" s="225" t="s">
        <v>100</v>
      </c>
      <c r="AG274" s="225" t="s">
        <v>100</v>
      </c>
      <c r="AH274" s="225" t="s">
        <v>100</v>
      </c>
      <c r="AI274" s="225" t="s">
        <v>100</v>
      </c>
      <c r="AJ274" s="225" t="s">
        <v>100</v>
      </c>
      <c r="AK274" s="225" t="s">
        <v>100</v>
      </c>
      <c r="AL274" s="225" t="s">
        <v>100</v>
      </c>
      <c r="AM274" s="225" t="s">
        <v>100</v>
      </c>
      <c r="AN274" s="225" t="s">
        <v>100</v>
      </c>
      <c r="AO274" s="225" t="s">
        <v>100</v>
      </c>
      <c r="AP274" s="225" t="s">
        <v>100</v>
      </c>
      <c r="AQ274" s="225" t="s">
        <v>100</v>
      </c>
      <c r="AR274" s="225" t="s">
        <v>100</v>
      </c>
      <c r="AS274" s="225" t="s">
        <v>100</v>
      </c>
      <c r="AT274" s="225" t="s">
        <v>100</v>
      </c>
      <c r="AU274" s="225" t="s">
        <v>100</v>
      </c>
      <c r="AV274" s="225" t="s">
        <v>100</v>
      </c>
      <c r="AW274" s="225" t="s">
        <v>100</v>
      </c>
      <c r="AX274" s="225" t="s">
        <v>100</v>
      </c>
      <c r="AY274" s="225" t="s">
        <v>100</v>
      </c>
      <c r="AZ274" s="225" t="s">
        <v>100</v>
      </c>
      <c r="BA274" s="225" t="s">
        <v>100</v>
      </c>
      <c r="BB274" s="225" t="s">
        <v>100</v>
      </c>
      <c r="BC274" s="226" t="s">
        <v>100</v>
      </c>
      <c r="BD274" s="273" t="s">
        <v>101</v>
      </c>
      <c r="BE274" s="273" t="s">
        <v>101</v>
      </c>
      <c r="BF274" s="273" t="s">
        <v>101</v>
      </c>
      <c r="BG274" s="273" t="s">
        <v>101</v>
      </c>
      <c r="BH274" s="273" t="s">
        <v>101</v>
      </c>
      <c r="BI274" s="273" t="s">
        <v>101</v>
      </c>
      <c r="BJ274" s="245" t="s">
        <v>121</v>
      </c>
      <c r="BK274" s="44"/>
      <c r="BL274" s="44"/>
      <c r="BM274" s="44"/>
      <c r="BN274" s="44"/>
      <c r="BO274" s="44"/>
      <c r="BP274" s="245" t="s">
        <v>742</v>
      </c>
      <c r="BQ274" s="268" t="s">
        <v>772</v>
      </c>
      <c r="BR274" s="245">
        <v>0</v>
      </c>
      <c r="BS274" s="103"/>
      <c r="BT274" s="44"/>
      <c r="BU274" s="44"/>
      <c r="BV274" s="44"/>
      <c r="BW274" s="44"/>
      <c r="BX274" s="44"/>
      <c r="BY274" s="44"/>
      <c r="BZ274" s="103"/>
      <c r="CA274" s="103"/>
      <c r="CB274" s="103"/>
      <c r="CC274" s="103"/>
      <c r="CD274" s="103"/>
      <c r="CE274" s="103"/>
      <c r="CF274" s="226"/>
      <c r="CG274" s="226"/>
      <c r="CH274" s="44"/>
      <c r="CI274" s="376"/>
      <c r="CJ274" s="103"/>
      <c r="CK274" s="391"/>
      <c r="CL274" s="44"/>
      <c r="CM274" s="103"/>
      <c r="CN274" s="103"/>
      <c r="CO274" s="7"/>
      <c r="CP274" s="7"/>
    </row>
    <row r="275" spans="1:94" ht="31.2" hidden="1" customHeight="1" x14ac:dyDescent="0.3">
      <c r="A275" s="44" t="s">
        <v>130</v>
      </c>
      <c r="B275" s="295" t="s">
        <v>101</v>
      </c>
      <c r="C275" s="44"/>
      <c r="D275" s="44"/>
      <c r="E275" s="44" t="s">
        <v>100</v>
      </c>
      <c r="F275" s="44" t="s">
        <v>627</v>
      </c>
      <c r="G275" s="227" t="s">
        <v>112</v>
      </c>
      <c r="H275" s="228" t="s">
        <v>187</v>
      </c>
      <c r="I275" s="227" t="s">
        <v>162</v>
      </c>
      <c r="J275" s="227" t="s">
        <v>163</v>
      </c>
      <c r="K275" s="227" t="s">
        <v>447</v>
      </c>
      <c r="L275" s="227" t="s">
        <v>146</v>
      </c>
      <c r="M275" s="229" t="s">
        <v>584</v>
      </c>
      <c r="N275" s="230" t="s">
        <v>142</v>
      </c>
      <c r="O275" s="231" t="s">
        <v>434</v>
      </c>
      <c r="P275" s="230" t="s">
        <v>143</v>
      </c>
      <c r="Q275" s="103"/>
      <c r="R275" s="44"/>
      <c r="S275" s="175" t="s">
        <v>231</v>
      </c>
      <c r="T275" s="175" t="s">
        <v>231</v>
      </c>
      <c r="U275" s="175" t="s">
        <v>231</v>
      </c>
      <c r="V275" s="225" t="s">
        <v>100</v>
      </c>
      <c r="W275" s="225" t="s">
        <v>100</v>
      </c>
      <c r="X275" s="225" t="s">
        <v>100</v>
      </c>
      <c r="Y275" s="225" t="s">
        <v>100</v>
      </c>
      <c r="Z275" s="225" t="s">
        <v>100</v>
      </c>
      <c r="AA275" s="225" t="s">
        <v>100</v>
      </c>
      <c r="AB275" s="225" t="s">
        <v>100</v>
      </c>
      <c r="AC275" s="225" t="s">
        <v>100</v>
      </c>
      <c r="AD275" s="225" t="s">
        <v>100</v>
      </c>
      <c r="AE275" s="174" t="s">
        <v>103</v>
      </c>
      <c r="AF275" s="225" t="s">
        <v>100</v>
      </c>
      <c r="AG275" s="225" t="s">
        <v>100</v>
      </c>
      <c r="AH275" s="225" t="s">
        <v>100</v>
      </c>
      <c r="AI275" s="225" t="s">
        <v>100</v>
      </c>
      <c r="AJ275" s="225" t="s">
        <v>100</v>
      </c>
      <c r="AK275" s="225" t="s">
        <v>100</v>
      </c>
      <c r="AL275" s="225" t="s">
        <v>100</v>
      </c>
      <c r="AM275" s="225" t="s">
        <v>100</v>
      </c>
      <c r="AN275" s="225" t="s">
        <v>100</v>
      </c>
      <c r="AO275" s="225" t="s">
        <v>100</v>
      </c>
      <c r="AP275" s="225" t="s">
        <v>100</v>
      </c>
      <c r="AQ275" s="225" t="s">
        <v>100</v>
      </c>
      <c r="AR275" s="225" t="s">
        <v>100</v>
      </c>
      <c r="AS275" s="225" t="s">
        <v>100</v>
      </c>
      <c r="AT275" s="225" t="s">
        <v>100</v>
      </c>
      <c r="AU275" s="225" t="s">
        <v>100</v>
      </c>
      <c r="AV275" s="225" t="s">
        <v>100</v>
      </c>
      <c r="AW275" s="225" t="s">
        <v>100</v>
      </c>
      <c r="AX275" s="225" t="s">
        <v>100</v>
      </c>
      <c r="AY275" s="225" t="s">
        <v>100</v>
      </c>
      <c r="AZ275" s="225" t="s">
        <v>100</v>
      </c>
      <c r="BA275" s="225" t="s">
        <v>100</v>
      </c>
      <c r="BB275" s="225" t="s">
        <v>100</v>
      </c>
      <c r="BC275" s="226" t="s">
        <v>100</v>
      </c>
      <c r="BD275" s="226" t="s">
        <v>100</v>
      </c>
      <c r="BE275" s="226" t="s">
        <v>100</v>
      </c>
      <c r="BF275" s="226" t="s">
        <v>100</v>
      </c>
      <c r="BG275" s="226" t="s">
        <v>100</v>
      </c>
      <c r="BH275" s="226" t="s">
        <v>100</v>
      </c>
      <c r="BI275" s="226" t="s">
        <v>100</v>
      </c>
      <c r="BJ275" s="235" t="s">
        <v>101</v>
      </c>
      <c r="BK275" s="45">
        <v>7</v>
      </c>
      <c r="BL275" s="407">
        <v>45696000</v>
      </c>
      <c r="BM275" s="44" t="s">
        <v>679</v>
      </c>
      <c r="BN275" s="44"/>
      <c r="BO275" s="406" t="s">
        <v>1524</v>
      </c>
      <c r="BP275" s="245" t="s">
        <v>742</v>
      </c>
      <c r="BQ275" s="268" t="s">
        <v>775</v>
      </c>
      <c r="BR275" s="245"/>
      <c r="BS275" s="103" t="s">
        <v>106</v>
      </c>
      <c r="BT275" s="44"/>
      <c r="BU275" s="44"/>
      <c r="BV275" s="44"/>
      <c r="BW275" s="44"/>
      <c r="BX275" s="44"/>
      <c r="BY275" s="44"/>
      <c r="BZ275" s="103"/>
      <c r="CA275" s="41" t="s">
        <v>1366</v>
      </c>
      <c r="CB275" s="373" t="s">
        <v>1367</v>
      </c>
      <c r="CC275" s="373" t="s">
        <v>1368</v>
      </c>
      <c r="CD275" s="373" t="s">
        <v>1369</v>
      </c>
      <c r="CE275" s="103"/>
      <c r="CF275" s="226"/>
      <c r="CG275" s="226"/>
      <c r="CH275" s="44"/>
      <c r="CI275" s="376"/>
      <c r="CJ275" s="103"/>
      <c r="CK275" s="391" t="s">
        <v>101</v>
      </c>
      <c r="CL275" s="44"/>
      <c r="CM275" s="103"/>
      <c r="CN275" s="103"/>
      <c r="CO275" s="7"/>
      <c r="CP275" s="7"/>
    </row>
    <row r="276" spans="1:94" ht="49.95" hidden="1" customHeight="1" x14ac:dyDescent="0.3">
      <c r="A276" s="44" t="s">
        <v>130</v>
      </c>
      <c r="B276" s="243" t="s">
        <v>100</v>
      </c>
      <c r="C276" s="44" t="s">
        <v>868</v>
      </c>
      <c r="D276" s="44"/>
      <c r="E276" s="44" t="s">
        <v>100</v>
      </c>
      <c r="F276" s="44" t="s">
        <v>606</v>
      </c>
      <c r="G276" s="227" t="s">
        <v>112</v>
      </c>
      <c r="H276" s="228" t="s">
        <v>187</v>
      </c>
      <c r="I276" s="227" t="s">
        <v>162</v>
      </c>
      <c r="J276" s="227" t="s">
        <v>142</v>
      </c>
      <c r="K276" s="227" t="s">
        <v>434</v>
      </c>
      <c r="L276" s="227" t="s">
        <v>143</v>
      </c>
      <c r="M276" s="229" t="s">
        <v>584</v>
      </c>
      <c r="N276" s="230" t="s">
        <v>163</v>
      </c>
      <c r="O276" s="231" t="s">
        <v>447</v>
      </c>
      <c r="P276" s="230" t="s">
        <v>146</v>
      </c>
      <c r="Q276" s="103"/>
      <c r="R276" s="44"/>
      <c r="S276" s="241" t="s">
        <v>231</v>
      </c>
      <c r="T276" s="241" t="s">
        <v>231</v>
      </c>
      <c r="U276" s="241" t="s">
        <v>231</v>
      </c>
      <c r="V276" s="241" t="s">
        <v>231</v>
      </c>
      <c r="W276" s="241" t="s">
        <v>231</v>
      </c>
      <c r="X276" s="241" t="s">
        <v>231</v>
      </c>
      <c r="Y276" s="241" t="s">
        <v>231</v>
      </c>
      <c r="Z276" s="241" t="s">
        <v>231</v>
      </c>
      <c r="AA276" s="241" t="s">
        <v>231</v>
      </c>
      <c r="AB276" s="241" t="s">
        <v>231</v>
      </c>
      <c r="AC276" s="241" t="s">
        <v>231</v>
      </c>
      <c r="AD276" s="241" t="s">
        <v>231</v>
      </c>
      <c r="AE276" s="241" t="s">
        <v>231</v>
      </c>
      <c r="AF276" s="241" t="s">
        <v>231</v>
      </c>
      <c r="AG276" s="241" t="s">
        <v>231</v>
      </c>
      <c r="AH276" s="241" t="s">
        <v>231</v>
      </c>
      <c r="AI276" s="241" t="s">
        <v>231</v>
      </c>
      <c r="AJ276" s="241" t="s">
        <v>231</v>
      </c>
      <c r="AK276" s="241" t="s">
        <v>231</v>
      </c>
      <c r="AL276" s="241" t="s">
        <v>231</v>
      </c>
      <c r="AM276" s="241" t="s">
        <v>231</v>
      </c>
      <c r="AN276" s="241" t="s">
        <v>231</v>
      </c>
      <c r="AO276" s="241" t="s">
        <v>231</v>
      </c>
      <c r="AP276" s="241" t="s">
        <v>231</v>
      </c>
      <c r="AQ276" s="241" t="s">
        <v>231</v>
      </c>
      <c r="AR276" s="241" t="s">
        <v>231</v>
      </c>
      <c r="AS276" s="241" t="s">
        <v>231</v>
      </c>
      <c r="AT276" s="241" t="s">
        <v>231</v>
      </c>
      <c r="AU276" s="241" t="s">
        <v>231</v>
      </c>
      <c r="AV276" s="241" t="s">
        <v>231</v>
      </c>
      <c r="AW276" s="241" t="s">
        <v>231</v>
      </c>
      <c r="AX276" s="241" t="s">
        <v>231</v>
      </c>
      <c r="AY276" s="241" t="s">
        <v>231</v>
      </c>
      <c r="AZ276" s="241" t="s">
        <v>231</v>
      </c>
      <c r="BA276" s="241" t="s">
        <v>231</v>
      </c>
      <c r="BB276" s="241" t="s">
        <v>231</v>
      </c>
      <c r="BC276" s="226" t="s">
        <v>100</v>
      </c>
      <c r="BD276" s="43" t="s">
        <v>103</v>
      </c>
      <c r="BE276" s="43" t="s">
        <v>103</v>
      </c>
      <c r="BF276" s="43" t="s">
        <v>103</v>
      </c>
      <c r="BG276" s="43" t="s">
        <v>103</v>
      </c>
      <c r="BH276" s="43" t="s">
        <v>103</v>
      </c>
      <c r="BI276" s="43" t="s">
        <v>101</v>
      </c>
      <c r="BJ276" s="236" t="s">
        <v>1045</v>
      </c>
      <c r="BK276" s="44"/>
      <c r="BL276" s="44"/>
      <c r="BM276" s="44"/>
      <c r="BN276" s="44"/>
      <c r="BO276" s="44"/>
      <c r="BP276" s="245" t="s">
        <v>742</v>
      </c>
      <c r="BQ276" s="103" t="s">
        <v>1044</v>
      </c>
      <c r="BR276" s="245"/>
      <c r="BS276" s="103" t="s">
        <v>639</v>
      </c>
      <c r="BT276" s="312">
        <v>0</v>
      </c>
      <c r="BU276" s="312">
        <v>14539499.794520548</v>
      </c>
      <c r="BV276" s="312">
        <v>0</v>
      </c>
      <c r="BW276" s="44">
        <v>0</v>
      </c>
      <c r="BX276" s="45" t="s">
        <v>100</v>
      </c>
      <c r="BY276" s="44"/>
      <c r="BZ276" s="103"/>
      <c r="CA276" s="41" t="s">
        <v>1366</v>
      </c>
      <c r="CB276" s="373" t="s">
        <v>1367</v>
      </c>
      <c r="CC276" s="373" t="s">
        <v>1368</v>
      </c>
      <c r="CD276" s="373" t="s">
        <v>1369</v>
      </c>
      <c r="CE276" s="103"/>
      <c r="CF276" s="226" t="s">
        <v>101</v>
      </c>
      <c r="CG276" s="226" t="s">
        <v>101</v>
      </c>
      <c r="CH276" s="44" t="s">
        <v>100</v>
      </c>
      <c r="CI276" s="376" t="s">
        <v>1571</v>
      </c>
      <c r="CJ276" s="391" t="s">
        <v>1560</v>
      </c>
      <c r="CK276" s="408" t="s">
        <v>826</v>
      </c>
      <c r="CL276" s="44"/>
      <c r="CM276" s="103"/>
      <c r="CN276" s="103" t="s">
        <v>1599</v>
      </c>
      <c r="CO276" s="7"/>
      <c r="CP276" s="7"/>
    </row>
    <row r="277" spans="1:94" ht="49.95" hidden="1" customHeight="1" x14ac:dyDescent="0.3">
      <c r="A277" s="44" t="s">
        <v>130</v>
      </c>
      <c r="B277" s="51" t="s">
        <v>889</v>
      </c>
      <c r="C277" s="44" t="s">
        <v>946</v>
      </c>
      <c r="D277" s="44"/>
      <c r="E277" s="44" t="s">
        <v>100</v>
      </c>
      <c r="F277" s="44" t="s">
        <v>606</v>
      </c>
      <c r="G277" s="227" t="s">
        <v>509</v>
      </c>
      <c r="H277" s="228" t="s">
        <v>187</v>
      </c>
      <c r="I277" s="227" t="s">
        <v>510</v>
      </c>
      <c r="J277" s="227" t="s">
        <v>511</v>
      </c>
      <c r="K277" s="227" t="s">
        <v>512</v>
      </c>
      <c r="L277" s="227" t="s">
        <v>164</v>
      </c>
      <c r="M277" s="229" t="s">
        <v>584</v>
      </c>
      <c r="N277" s="230" t="s">
        <v>405</v>
      </c>
      <c r="O277" s="231" t="s">
        <v>406</v>
      </c>
      <c r="P277" s="230" t="s">
        <v>125</v>
      </c>
      <c r="Q277" s="103"/>
      <c r="R277" s="44"/>
      <c r="S277" s="225" t="s">
        <v>100</v>
      </c>
      <c r="T277" s="225" t="s">
        <v>100</v>
      </c>
      <c r="U277" s="225" t="s">
        <v>100</v>
      </c>
      <c r="V277" s="225" t="s">
        <v>100</v>
      </c>
      <c r="W277" s="225" t="s">
        <v>100</v>
      </c>
      <c r="X277" s="225" t="s">
        <v>100</v>
      </c>
      <c r="Y277" s="225" t="s">
        <v>100</v>
      </c>
      <c r="Z277" s="225" t="s">
        <v>100</v>
      </c>
      <c r="AA277" s="225" t="s">
        <v>100</v>
      </c>
      <c r="AB277" s="225" t="s">
        <v>100</v>
      </c>
      <c r="AC277" s="225" t="s">
        <v>100</v>
      </c>
      <c r="AD277" s="225" t="s">
        <v>100</v>
      </c>
      <c r="AE277" s="225" t="s">
        <v>100</v>
      </c>
      <c r="AF277" s="225" t="s">
        <v>100</v>
      </c>
      <c r="AG277" s="225" t="s">
        <v>100</v>
      </c>
      <c r="AH277" s="225" t="s">
        <v>100</v>
      </c>
      <c r="AI277" s="225" t="s">
        <v>100</v>
      </c>
      <c r="AJ277" s="225" t="s">
        <v>100</v>
      </c>
      <c r="AK277" s="225" t="s">
        <v>100</v>
      </c>
      <c r="AL277" s="225" t="s">
        <v>100</v>
      </c>
      <c r="AM277" s="225" t="s">
        <v>100</v>
      </c>
      <c r="AN277" s="225" t="s">
        <v>100</v>
      </c>
      <c r="AO277" s="225" t="s">
        <v>100</v>
      </c>
      <c r="AP277" s="225" t="s">
        <v>100</v>
      </c>
      <c r="AQ277" s="225" t="s">
        <v>100</v>
      </c>
      <c r="AR277" s="225" t="s">
        <v>100</v>
      </c>
      <c r="AS277" s="225" t="s">
        <v>100</v>
      </c>
      <c r="AT277" s="225" t="s">
        <v>100</v>
      </c>
      <c r="AU277" s="225" t="s">
        <v>100</v>
      </c>
      <c r="AV277" s="225" t="s">
        <v>100</v>
      </c>
      <c r="AW277" s="225" t="s">
        <v>100</v>
      </c>
      <c r="AX277" s="225" t="s">
        <v>100</v>
      </c>
      <c r="AY277" s="225" t="s">
        <v>100</v>
      </c>
      <c r="AZ277" s="225" t="s">
        <v>100</v>
      </c>
      <c r="BA277" s="225" t="s">
        <v>100</v>
      </c>
      <c r="BB277" s="225" t="s">
        <v>100</v>
      </c>
      <c r="BC277" s="44" t="s">
        <v>121</v>
      </c>
      <c r="BD277" s="44" t="s">
        <v>121</v>
      </c>
      <c r="BE277" s="44" t="s">
        <v>121</v>
      </c>
      <c r="BF277" s="44" t="s">
        <v>121</v>
      </c>
      <c r="BG277" s="44" t="s">
        <v>121</v>
      </c>
      <c r="BH277" s="44" t="s">
        <v>121</v>
      </c>
      <c r="BI277" s="44" t="s">
        <v>121</v>
      </c>
      <c r="BJ277" s="245" t="s">
        <v>121</v>
      </c>
      <c r="BK277" s="44"/>
      <c r="BL277" s="44"/>
      <c r="BM277" s="44"/>
      <c r="BN277" s="44"/>
      <c r="BO277" s="44"/>
      <c r="BP277" s="253">
        <v>2</v>
      </c>
      <c r="BQ277" s="271" t="s">
        <v>945</v>
      </c>
      <c r="BR277" s="245">
        <v>0</v>
      </c>
      <c r="BS277" s="103"/>
      <c r="BT277" s="44"/>
      <c r="BU277" s="44"/>
      <c r="BV277" s="44"/>
      <c r="BW277" s="44"/>
      <c r="BX277" s="44"/>
      <c r="BY277" s="44"/>
      <c r="BZ277" s="103"/>
      <c r="CA277" s="103"/>
      <c r="CB277" s="103"/>
      <c r="CC277" s="103"/>
      <c r="CD277" s="103"/>
      <c r="CE277" s="103"/>
      <c r="CF277" s="226"/>
      <c r="CG277" s="226"/>
      <c r="CH277" s="44"/>
      <c r="CI277" s="376"/>
      <c r="CJ277" s="103"/>
      <c r="CK277" s="391"/>
      <c r="CL277" s="44"/>
      <c r="CM277" s="103"/>
      <c r="CN277" s="103"/>
      <c r="CO277" s="7"/>
      <c r="CP277" s="7"/>
    </row>
    <row r="278" spans="1:94" ht="49.95" hidden="1" customHeight="1" x14ac:dyDescent="0.3">
      <c r="A278" s="44" t="s">
        <v>785</v>
      </c>
      <c r="B278" s="51" t="s">
        <v>889</v>
      </c>
      <c r="C278" s="44" t="s">
        <v>857</v>
      </c>
      <c r="D278" s="44"/>
      <c r="E278" s="44" t="s">
        <v>100</v>
      </c>
      <c r="F278" s="44" t="s">
        <v>606</v>
      </c>
      <c r="G278" s="227" t="s">
        <v>509</v>
      </c>
      <c r="H278" s="228" t="s">
        <v>187</v>
      </c>
      <c r="I278" s="227" t="s">
        <v>510</v>
      </c>
      <c r="J278" s="227" t="s">
        <v>513</v>
      </c>
      <c r="K278" s="227" t="s">
        <v>514</v>
      </c>
      <c r="L278" s="227" t="s">
        <v>125</v>
      </c>
      <c r="M278" s="229" t="s">
        <v>584</v>
      </c>
      <c r="N278" s="230" t="s">
        <v>405</v>
      </c>
      <c r="O278" s="231" t="s">
        <v>406</v>
      </c>
      <c r="P278" s="230" t="s">
        <v>125</v>
      </c>
      <c r="Q278" s="103"/>
      <c r="R278" s="44"/>
      <c r="S278" s="44" t="s">
        <v>121</v>
      </c>
      <c r="T278" s="44" t="s">
        <v>121</v>
      </c>
      <c r="U278" s="44" t="s">
        <v>121</v>
      </c>
      <c r="V278" s="44" t="s">
        <v>121</v>
      </c>
      <c r="W278" s="44" t="s">
        <v>121</v>
      </c>
      <c r="X278" s="44" t="s">
        <v>121</v>
      </c>
      <c r="Y278" s="44" t="s">
        <v>121</v>
      </c>
      <c r="Z278" s="44" t="s">
        <v>121</v>
      </c>
      <c r="AA278" s="44" t="s">
        <v>121</v>
      </c>
      <c r="AB278" s="225" t="s">
        <v>100</v>
      </c>
      <c r="AC278" s="225" t="s">
        <v>100</v>
      </c>
      <c r="AD278" s="225" t="s">
        <v>100</v>
      </c>
      <c r="AE278" s="225" t="s">
        <v>100</v>
      </c>
      <c r="AF278" s="225" t="s">
        <v>100</v>
      </c>
      <c r="AG278" s="225" t="s">
        <v>100</v>
      </c>
      <c r="AH278" s="225" t="s">
        <v>100</v>
      </c>
      <c r="AI278" s="225" t="s">
        <v>100</v>
      </c>
      <c r="AJ278" s="225" t="s">
        <v>100</v>
      </c>
      <c r="AK278" s="225" t="s">
        <v>100</v>
      </c>
      <c r="AL278" s="225" t="s">
        <v>100</v>
      </c>
      <c r="AM278" s="225" t="s">
        <v>100</v>
      </c>
      <c r="AN278" s="225" t="s">
        <v>100</v>
      </c>
      <c r="AO278" s="225" t="s">
        <v>100</v>
      </c>
      <c r="AP278" s="225" t="s">
        <v>100</v>
      </c>
      <c r="AQ278" s="225" t="s">
        <v>100</v>
      </c>
      <c r="AR278" s="225" t="s">
        <v>100</v>
      </c>
      <c r="AS278" s="225" t="s">
        <v>100</v>
      </c>
      <c r="AT278" s="225" t="s">
        <v>100</v>
      </c>
      <c r="AU278" s="225" t="s">
        <v>100</v>
      </c>
      <c r="AV278" s="225" t="s">
        <v>100</v>
      </c>
      <c r="AW278" s="225" t="s">
        <v>100</v>
      </c>
      <c r="AX278" s="225" t="s">
        <v>100</v>
      </c>
      <c r="AY278" s="225" t="s">
        <v>100</v>
      </c>
      <c r="AZ278" s="225" t="s">
        <v>100</v>
      </c>
      <c r="BA278" s="225" t="s">
        <v>100</v>
      </c>
      <c r="BB278" s="225" t="s">
        <v>100</v>
      </c>
      <c r="BC278" s="226" t="s">
        <v>100</v>
      </c>
      <c r="BD278" s="43" t="s">
        <v>101</v>
      </c>
      <c r="BE278" s="43" t="s">
        <v>101</v>
      </c>
      <c r="BF278" s="226" t="s">
        <v>100</v>
      </c>
      <c r="BG278" s="43" t="s">
        <v>101</v>
      </c>
      <c r="BH278" s="43" t="s">
        <v>101</v>
      </c>
      <c r="BI278" s="226" t="s">
        <v>100</v>
      </c>
      <c r="BJ278" s="245" t="s">
        <v>121</v>
      </c>
      <c r="BK278" s="44"/>
      <c r="BL278" s="44"/>
      <c r="BM278" s="44"/>
      <c r="BN278" s="44"/>
      <c r="BO278" s="44"/>
      <c r="BP278" s="245">
        <v>1</v>
      </c>
      <c r="BQ278" s="244" t="s">
        <v>947</v>
      </c>
      <c r="BR278" s="245">
        <v>0</v>
      </c>
      <c r="BS278" s="103"/>
      <c r="BT278" s="44"/>
      <c r="BU278" s="44"/>
      <c r="BV278" s="44"/>
      <c r="BW278" s="44"/>
      <c r="BX278" s="44"/>
      <c r="BY278" s="44"/>
      <c r="BZ278" s="103"/>
      <c r="CA278" s="103"/>
      <c r="CB278" s="103"/>
      <c r="CC278" s="103"/>
      <c r="CD278" s="103"/>
      <c r="CE278" s="103"/>
      <c r="CF278" s="226"/>
      <c r="CG278" s="226"/>
      <c r="CH278" s="44"/>
      <c r="CI278" s="376"/>
      <c r="CJ278" s="103"/>
      <c r="CK278" s="391"/>
      <c r="CL278" s="44"/>
      <c r="CM278" s="103"/>
      <c r="CN278" s="103"/>
      <c r="CO278" s="7"/>
      <c r="CP278" s="7"/>
    </row>
    <row r="279" spans="1:94" ht="39" hidden="1" customHeight="1" x14ac:dyDescent="0.3">
      <c r="A279" s="49" t="s">
        <v>323</v>
      </c>
      <c r="B279" s="44"/>
      <c r="C279" s="44"/>
      <c r="D279" s="49" t="s">
        <v>100</v>
      </c>
      <c r="E279" s="49" t="s">
        <v>101</v>
      </c>
      <c r="F279" s="250" t="s">
        <v>606</v>
      </c>
      <c r="G279" s="246" t="s">
        <v>509</v>
      </c>
      <c r="H279" s="246" t="s">
        <v>187</v>
      </c>
      <c r="I279" s="246" t="s">
        <v>510</v>
      </c>
      <c r="J279" s="246" t="s">
        <v>405</v>
      </c>
      <c r="K279" s="246" t="s">
        <v>406</v>
      </c>
      <c r="L279" s="246" t="s">
        <v>125</v>
      </c>
      <c r="M279" s="230" t="s">
        <v>584</v>
      </c>
      <c r="N279" s="230" t="s">
        <v>513</v>
      </c>
      <c r="O279" s="230" t="s">
        <v>514</v>
      </c>
      <c r="P279" s="230" t="s">
        <v>125</v>
      </c>
      <c r="Q279" s="56" t="s">
        <v>1089</v>
      </c>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245">
        <v>0</v>
      </c>
      <c r="BQ279" s="242" t="s">
        <v>1079</v>
      </c>
      <c r="BR279" s="285">
        <v>0</v>
      </c>
      <c r="BS279" s="278"/>
      <c r="BT279" s="7"/>
      <c r="BU279" s="7"/>
      <c r="BV279" s="7"/>
      <c r="BW279" s="7"/>
      <c r="BX279" s="7"/>
      <c r="BY279" s="7"/>
      <c r="BZ279" s="7"/>
      <c r="CA279" s="7"/>
      <c r="CB279" s="7"/>
      <c r="CC279" s="7"/>
      <c r="CD279" s="7"/>
      <c r="CE279" s="7"/>
      <c r="CF279" s="226"/>
      <c r="CG279" s="226"/>
      <c r="CH279" s="7"/>
      <c r="CI279" s="278"/>
      <c r="CJ279" s="103"/>
      <c r="CK279" s="395" t="s">
        <v>101</v>
      </c>
      <c r="CL279" s="44"/>
      <c r="CM279" s="103"/>
      <c r="CN279" s="103"/>
      <c r="CO279" s="7"/>
      <c r="CP279" s="7"/>
    </row>
    <row r="280" spans="1:94" ht="39" hidden="1" customHeight="1" x14ac:dyDescent="0.3">
      <c r="A280" s="49" t="s">
        <v>323</v>
      </c>
      <c r="B280" s="44"/>
      <c r="C280" s="44"/>
      <c r="D280" s="49" t="s">
        <v>100</v>
      </c>
      <c r="E280" s="49" t="s">
        <v>101</v>
      </c>
      <c r="F280" s="250" t="s">
        <v>606</v>
      </c>
      <c r="G280" s="246" t="s">
        <v>509</v>
      </c>
      <c r="H280" s="246" t="s">
        <v>187</v>
      </c>
      <c r="I280" s="246" t="s">
        <v>510</v>
      </c>
      <c r="J280" s="246" t="s">
        <v>405</v>
      </c>
      <c r="K280" s="246" t="s">
        <v>406</v>
      </c>
      <c r="L280" s="246" t="s">
        <v>125</v>
      </c>
      <c r="M280" s="230" t="s">
        <v>584</v>
      </c>
      <c r="N280" s="230" t="s">
        <v>511</v>
      </c>
      <c r="O280" s="230" t="s">
        <v>512</v>
      </c>
      <c r="P280" s="230" t="s">
        <v>164</v>
      </c>
      <c r="Q280" s="56" t="s">
        <v>1089</v>
      </c>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245"/>
      <c r="BK280" s="44"/>
      <c r="BL280" s="44"/>
      <c r="BM280" s="44"/>
      <c r="BN280" s="44"/>
      <c r="BO280" s="44"/>
      <c r="BP280" s="245">
        <v>0</v>
      </c>
      <c r="BQ280" s="242" t="s">
        <v>1079</v>
      </c>
      <c r="BR280" s="285">
        <v>0</v>
      </c>
      <c r="BS280" s="103"/>
      <c r="BT280" s="44"/>
      <c r="BU280" s="280"/>
      <c r="BV280" s="44"/>
      <c r="BW280" s="44"/>
      <c r="BX280" s="44"/>
      <c r="BZ280" s="103"/>
      <c r="CA280" s="103"/>
      <c r="CB280" s="103"/>
      <c r="CC280" s="103"/>
      <c r="CD280" s="103"/>
      <c r="CE280" s="103"/>
      <c r="CF280" s="226"/>
      <c r="CG280" s="226"/>
      <c r="CJ280" s="103"/>
      <c r="CK280" s="391"/>
      <c r="CL280" s="44"/>
      <c r="CM280" s="103"/>
      <c r="CN280" s="103"/>
      <c r="CO280" s="7"/>
      <c r="CP280" s="7"/>
    </row>
    <row r="281" spans="1:94" ht="123.6" hidden="1" customHeight="1" x14ac:dyDescent="0.3">
      <c r="A281" s="44" t="s">
        <v>130</v>
      </c>
      <c r="B281" s="51" t="s">
        <v>889</v>
      </c>
      <c r="C281" s="44" t="s">
        <v>834</v>
      </c>
      <c r="D281" s="44"/>
      <c r="E281" s="44" t="s">
        <v>100</v>
      </c>
      <c r="F281" s="44" t="s">
        <v>741</v>
      </c>
      <c r="G281" s="227" t="s">
        <v>113</v>
      </c>
      <c r="H281" s="228" t="s">
        <v>187</v>
      </c>
      <c r="I281" s="227" t="s">
        <v>197</v>
      </c>
      <c r="J281" s="227" t="s">
        <v>114</v>
      </c>
      <c r="K281" s="227" t="s">
        <v>448</v>
      </c>
      <c r="L281" s="227" t="s">
        <v>149</v>
      </c>
      <c r="M281" s="229" t="s">
        <v>584</v>
      </c>
      <c r="N281" s="230" t="s">
        <v>198</v>
      </c>
      <c r="O281" s="231" t="s">
        <v>414</v>
      </c>
      <c r="P281" s="230" t="s">
        <v>132</v>
      </c>
      <c r="Q281" s="103" t="s">
        <v>1088</v>
      </c>
      <c r="R281" s="44"/>
      <c r="S281" s="175" t="s">
        <v>231</v>
      </c>
      <c r="T281" s="175" t="s">
        <v>231</v>
      </c>
      <c r="U281" s="225" t="s">
        <v>100</v>
      </c>
      <c r="V281" s="225" t="s">
        <v>100</v>
      </c>
      <c r="W281" s="225" t="s">
        <v>100</v>
      </c>
      <c r="X281" s="225" t="s">
        <v>100</v>
      </c>
      <c r="Y281" s="225" t="s">
        <v>100</v>
      </c>
      <c r="Z281" s="225" t="s">
        <v>100</v>
      </c>
      <c r="AA281" s="225" t="s">
        <v>100</v>
      </c>
      <c r="AB281" s="225" t="s">
        <v>100</v>
      </c>
      <c r="AC281" s="225" t="s">
        <v>100</v>
      </c>
      <c r="AD281" s="225" t="s">
        <v>100</v>
      </c>
      <c r="AE281" s="225" t="s">
        <v>100</v>
      </c>
      <c r="AF281" s="225" t="s">
        <v>100</v>
      </c>
      <c r="AG281" s="225" t="s">
        <v>100</v>
      </c>
      <c r="AH281" s="225" t="s">
        <v>100</v>
      </c>
      <c r="AI281" s="225" t="s">
        <v>100</v>
      </c>
      <c r="AJ281" s="225" t="s">
        <v>100</v>
      </c>
      <c r="AK281" s="225" t="s">
        <v>100</v>
      </c>
      <c r="AL281" s="225" t="s">
        <v>100</v>
      </c>
      <c r="AM281" s="225" t="s">
        <v>100</v>
      </c>
      <c r="AN281" s="225" t="s">
        <v>100</v>
      </c>
      <c r="AO281" s="225" t="s">
        <v>100</v>
      </c>
      <c r="AP281" s="225" t="s">
        <v>100</v>
      </c>
      <c r="AQ281" s="225" t="s">
        <v>100</v>
      </c>
      <c r="AR281" s="225" t="s">
        <v>100</v>
      </c>
      <c r="AS281" s="44"/>
      <c r="AT281" s="44"/>
      <c r="AU281" s="44"/>
      <c r="AV281" s="44"/>
      <c r="AW281" s="44"/>
      <c r="AX281" s="44"/>
      <c r="AY281" s="44"/>
      <c r="AZ281" s="44"/>
      <c r="BA281" s="44"/>
      <c r="BB281" s="44"/>
      <c r="BC281" s="226" t="s">
        <v>100</v>
      </c>
      <c r="BD281" s="43" t="s">
        <v>101</v>
      </c>
      <c r="BE281" s="43" t="s">
        <v>101</v>
      </c>
      <c r="BF281" s="43" t="s">
        <v>101</v>
      </c>
      <c r="BG281" s="43" t="s">
        <v>101</v>
      </c>
      <c r="BH281" s="43" t="s">
        <v>101</v>
      </c>
      <c r="BI281" s="43" t="s">
        <v>101</v>
      </c>
      <c r="BJ281" s="237" t="s">
        <v>750</v>
      </c>
      <c r="BK281" s="103" t="s">
        <v>675</v>
      </c>
      <c r="BL281" s="103" t="s">
        <v>690</v>
      </c>
      <c r="BM281" s="103" t="s">
        <v>691</v>
      </c>
      <c r="BN281" s="44"/>
      <c r="BO281" s="44"/>
      <c r="BP281" s="245" t="s">
        <v>742</v>
      </c>
      <c r="BQ281" s="268" t="s">
        <v>948</v>
      </c>
      <c r="BR281" s="245" t="s">
        <v>100</v>
      </c>
      <c r="BS281" s="103" t="s">
        <v>659</v>
      </c>
      <c r="BT281" s="44"/>
      <c r="BU281" s="44"/>
      <c r="BV281" s="44"/>
      <c r="BW281" s="44"/>
      <c r="BX281" s="44"/>
      <c r="BY281" s="44"/>
      <c r="BZ281" s="103"/>
      <c r="CA281" s="103" t="s">
        <v>1151</v>
      </c>
      <c r="CB281" s="103" t="s">
        <v>1152</v>
      </c>
      <c r="CC281" s="103" t="s">
        <v>1153</v>
      </c>
      <c r="CD281" s="103" t="s">
        <v>741</v>
      </c>
      <c r="CE281" s="103"/>
      <c r="CF281" s="226"/>
      <c r="CG281" s="226"/>
      <c r="CH281" s="44"/>
      <c r="CI281" s="376" t="s">
        <v>1774</v>
      </c>
      <c r="CJ281" s="103"/>
      <c r="CK281" s="391" t="s">
        <v>840</v>
      </c>
      <c r="CL281" s="44"/>
      <c r="CM281" s="103"/>
      <c r="CN281" s="103" t="s">
        <v>1773</v>
      </c>
      <c r="CO281" s="7"/>
      <c r="CP281" s="7"/>
    </row>
    <row r="282" spans="1:94" ht="49.95" hidden="1" customHeight="1" x14ac:dyDescent="0.3">
      <c r="A282" s="44" t="s">
        <v>130</v>
      </c>
      <c r="B282" s="51" t="s">
        <v>889</v>
      </c>
      <c r="C282" s="44" t="s">
        <v>946</v>
      </c>
      <c r="D282" s="44"/>
      <c r="E282" s="44" t="s">
        <v>100</v>
      </c>
      <c r="F282" s="44" t="s">
        <v>606</v>
      </c>
      <c r="G282" s="227" t="s">
        <v>515</v>
      </c>
      <c r="H282" s="228" t="s">
        <v>187</v>
      </c>
      <c r="I282" s="227" t="s">
        <v>516</v>
      </c>
      <c r="J282" s="227" t="s">
        <v>294</v>
      </c>
      <c r="K282" s="227" t="s">
        <v>483</v>
      </c>
      <c r="L282" s="227" t="s">
        <v>338</v>
      </c>
      <c r="M282" s="229" t="s">
        <v>584</v>
      </c>
      <c r="N282" s="230" t="s">
        <v>198</v>
      </c>
      <c r="O282" s="231" t="s">
        <v>414</v>
      </c>
      <c r="P282" s="230" t="s">
        <v>132</v>
      </c>
      <c r="Q282" s="103"/>
      <c r="R282" s="44"/>
      <c r="S282" s="225" t="s">
        <v>100</v>
      </c>
      <c r="T282" s="225" t="s">
        <v>100</v>
      </c>
      <c r="U282" s="225" t="s">
        <v>100</v>
      </c>
      <c r="V282" s="225" t="s">
        <v>100</v>
      </c>
      <c r="W282" s="225" t="s">
        <v>100</v>
      </c>
      <c r="X282" s="225" t="s">
        <v>100</v>
      </c>
      <c r="Y282" s="225" t="s">
        <v>100</v>
      </c>
      <c r="Z282" s="225" t="s">
        <v>100</v>
      </c>
      <c r="AA282" s="225" t="s">
        <v>100</v>
      </c>
      <c r="AB282" s="225" t="s">
        <v>100</v>
      </c>
      <c r="AC282" s="225" t="s">
        <v>100</v>
      </c>
      <c r="AD282" s="225" t="s">
        <v>100</v>
      </c>
      <c r="AE282" s="225" t="s">
        <v>100</v>
      </c>
      <c r="AF282" s="225" t="s">
        <v>100</v>
      </c>
      <c r="AG282" s="225" t="s">
        <v>100</v>
      </c>
      <c r="AH282" s="225" t="s">
        <v>100</v>
      </c>
      <c r="AI282" s="225" t="s">
        <v>100</v>
      </c>
      <c r="AJ282" s="225" t="s">
        <v>100</v>
      </c>
      <c r="AK282" s="225" t="s">
        <v>100</v>
      </c>
      <c r="AL282" s="225" t="s">
        <v>100</v>
      </c>
      <c r="AM282" s="225" t="s">
        <v>100</v>
      </c>
      <c r="AN282" s="225" t="s">
        <v>100</v>
      </c>
      <c r="AO282" s="225" t="s">
        <v>100</v>
      </c>
      <c r="AP282" s="225" t="s">
        <v>100</v>
      </c>
      <c r="AQ282" s="225" t="s">
        <v>100</v>
      </c>
      <c r="AR282" s="225" t="s">
        <v>100</v>
      </c>
      <c r="AS282" s="225" t="s">
        <v>100</v>
      </c>
      <c r="AT282" s="225" t="s">
        <v>100</v>
      </c>
      <c r="AU282" s="225" t="s">
        <v>100</v>
      </c>
      <c r="AV282" s="225" t="s">
        <v>100</v>
      </c>
      <c r="AW282" s="225" t="s">
        <v>100</v>
      </c>
      <c r="AX282" s="225" t="s">
        <v>100</v>
      </c>
      <c r="AY282" s="225" t="s">
        <v>100</v>
      </c>
      <c r="AZ282" s="225" t="s">
        <v>100</v>
      </c>
      <c r="BA282" s="225" t="s">
        <v>100</v>
      </c>
      <c r="BB282" s="225" t="s">
        <v>100</v>
      </c>
      <c r="BC282" s="44"/>
      <c r="BD282" s="44"/>
      <c r="BE282" s="44"/>
      <c r="BF282" s="44"/>
      <c r="BG282" s="44"/>
      <c r="BH282" s="44"/>
      <c r="BI282" s="44"/>
      <c r="BJ282" s="245"/>
      <c r="BK282" s="44"/>
      <c r="BL282" s="44"/>
      <c r="BM282" s="44"/>
      <c r="BN282" s="44"/>
      <c r="BO282" s="44"/>
      <c r="BP282" s="242">
        <v>2</v>
      </c>
      <c r="BQ282" s="244" t="s">
        <v>773</v>
      </c>
      <c r="BR282" s="245"/>
      <c r="BS282" s="103"/>
      <c r="BT282" s="44"/>
      <c r="BU282" s="44"/>
      <c r="BV282" s="44"/>
      <c r="BW282" s="44"/>
      <c r="BX282" s="44"/>
      <c r="BY282" s="44"/>
      <c r="BZ282" s="103"/>
      <c r="CA282" s="103"/>
      <c r="CB282" s="103"/>
      <c r="CC282" s="103"/>
      <c r="CD282" s="103"/>
      <c r="CE282" s="103"/>
      <c r="CF282" s="226"/>
      <c r="CG282" s="226"/>
      <c r="CH282" s="44"/>
      <c r="CI282" s="376"/>
      <c r="CJ282" s="103"/>
      <c r="CK282" s="391"/>
      <c r="CL282" s="44"/>
      <c r="CM282" s="103"/>
      <c r="CN282" s="103"/>
      <c r="CO282" s="7"/>
      <c r="CP282" s="7"/>
    </row>
    <row r="283" spans="1:94" ht="49.95" hidden="1" customHeight="1" x14ac:dyDescent="0.3">
      <c r="A283" s="44" t="s">
        <v>130</v>
      </c>
      <c r="B283" s="51" t="s">
        <v>889</v>
      </c>
      <c r="C283" s="44" t="s">
        <v>881</v>
      </c>
      <c r="D283" s="44"/>
      <c r="E283" s="44" t="s">
        <v>100</v>
      </c>
      <c r="F283" s="44" t="s">
        <v>751</v>
      </c>
      <c r="G283" s="227" t="s">
        <v>165</v>
      </c>
      <c r="H283" s="228" t="s">
        <v>187</v>
      </c>
      <c r="I283" s="227" t="s">
        <v>166</v>
      </c>
      <c r="J283" s="227" t="s">
        <v>110</v>
      </c>
      <c r="K283" s="227" t="s">
        <v>502</v>
      </c>
      <c r="L283" s="227" t="s">
        <v>157</v>
      </c>
      <c r="M283" s="229" t="s">
        <v>584</v>
      </c>
      <c r="N283" s="230" t="s">
        <v>115</v>
      </c>
      <c r="O283" s="231" t="s">
        <v>449</v>
      </c>
      <c r="P283" s="230" t="s">
        <v>150</v>
      </c>
      <c r="Q283" s="103"/>
      <c r="R283" s="44"/>
      <c r="S283" s="225" t="s">
        <v>100</v>
      </c>
      <c r="T283" s="225" t="s">
        <v>100</v>
      </c>
      <c r="U283" s="225" t="s">
        <v>100</v>
      </c>
      <c r="V283" s="225" t="s">
        <v>100</v>
      </c>
      <c r="W283" s="225" t="s">
        <v>100</v>
      </c>
      <c r="X283" s="225" t="s">
        <v>100</v>
      </c>
      <c r="Y283" s="225" t="s">
        <v>100</v>
      </c>
      <c r="Z283" s="225" t="s">
        <v>100</v>
      </c>
      <c r="AA283" s="225" t="s">
        <v>100</v>
      </c>
      <c r="AB283" s="225" t="s">
        <v>100</v>
      </c>
      <c r="AC283" s="225" t="s">
        <v>100</v>
      </c>
      <c r="AD283" s="225" t="s">
        <v>100</v>
      </c>
      <c r="AE283" s="225" t="s">
        <v>100</v>
      </c>
      <c r="AF283" s="225" t="s">
        <v>100</v>
      </c>
      <c r="AG283" s="225" t="s">
        <v>100</v>
      </c>
      <c r="AH283" s="225" t="s">
        <v>100</v>
      </c>
      <c r="AI283" s="225" t="s">
        <v>100</v>
      </c>
      <c r="AJ283" s="225" t="s">
        <v>100</v>
      </c>
      <c r="AK283" s="225" t="s">
        <v>100</v>
      </c>
      <c r="AL283" s="225" t="s">
        <v>100</v>
      </c>
      <c r="AM283" s="225" t="s">
        <v>100</v>
      </c>
      <c r="AN283" s="225" t="s">
        <v>100</v>
      </c>
      <c r="AO283" s="225" t="s">
        <v>100</v>
      </c>
      <c r="AP283" s="225" t="s">
        <v>100</v>
      </c>
      <c r="AQ283" s="225" t="s">
        <v>100</v>
      </c>
      <c r="AR283" s="225" t="s">
        <v>100</v>
      </c>
      <c r="AS283" s="225" t="s">
        <v>100</v>
      </c>
      <c r="AT283" s="225" t="s">
        <v>100</v>
      </c>
      <c r="AU283" s="225" t="s">
        <v>100</v>
      </c>
      <c r="AV283" s="225" t="s">
        <v>100</v>
      </c>
      <c r="AW283" s="225" t="s">
        <v>100</v>
      </c>
      <c r="AX283" s="225" t="s">
        <v>100</v>
      </c>
      <c r="AY283" s="225" t="s">
        <v>100</v>
      </c>
      <c r="AZ283" s="225" t="s">
        <v>100</v>
      </c>
      <c r="BA283" s="225" t="s">
        <v>100</v>
      </c>
      <c r="BB283" s="225" t="s">
        <v>100</v>
      </c>
      <c r="BC283" s="44"/>
      <c r="BD283" s="44"/>
      <c r="BE283" s="44"/>
      <c r="BF283" s="44"/>
      <c r="BG283" s="44"/>
      <c r="BH283" s="44"/>
      <c r="BI283" s="44"/>
      <c r="BJ283" s="245"/>
      <c r="BK283" s="44"/>
      <c r="BL283" s="44"/>
      <c r="BM283" s="44"/>
      <c r="BN283" s="44"/>
      <c r="BO283" s="44"/>
      <c r="BP283" s="245">
        <v>0</v>
      </c>
      <c r="BQ283" s="244" t="s">
        <v>749</v>
      </c>
      <c r="BR283" s="245">
        <v>0</v>
      </c>
      <c r="BS283" s="103"/>
      <c r="BT283" s="44"/>
      <c r="BU283" s="44"/>
      <c r="BV283" s="44"/>
      <c r="BW283" s="44"/>
      <c r="BX283" s="44"/>
      <c r="BY283" s="44"/>
      <c r="BZ283" s="103"/>
      <c r="CA283" s="103" t="s">
        <v>101</v>
      </c>
      <c r="CB283" s="103"/>
      <c r="CC283" s="103"/>
      <c r="CD283" s="103"/>
      <c r="CE283" s="391" t="s">
        <v>101</v>
      </c>
      <c r="CF283" s="226"/>
      <c r="CG283" s="226"/>
      <c r="CH283" s="44"/>
      <c r="CI283" s="376"/>
      <c r="CJ283" s="103"/>
      <c r="CK283" s="391" t="s">
        <v>889</v>
      </c>
      <c r="CL283" s="44"/>
      <c r="CM283" s="103"/>
      <c r="CN283" s="103"/>
      <c r="CO283" s="7"/>
      <c r="CP283" s="7"/>
    </row>
    <row r="284" spans="1:94" ht="49.95" customHeight="1" x14ac:dyDescent="0.3">
      <c r="A284" s="44" t="s">
        <v>130</v>
      </c>
      <c r="B284" s="243" t="s">
        <v>100</v>
      </c>
      <c r="C284" s="44" t="s">
        <v>949</v>
      </c>
      <c r="D284" s="49" t="s">
        <v>100</v>
      </c>
      <c r="E284" s="44" t="s">
        <v>100</v>
      </c>
      <c r="F284" s="44" t="s">
        <v>751</v>
      </c>
      <c r="G284" s="227" t="s">
        <v>167</v>
      </c>
      <c r="H284" s="228" t="s">
        <v>187</v>
      </c>
      <c r="I284" s="246" t="s">
        <v>1104</v>
      </c>
      <c r="J284" s="227" t="s">
        <v>110</v>
      </c>
      <c r="K284" s="227" t="s">
        <v>502</v>
      </c>
      <c r="L284" s="227" t="s">
        <v>157</v>
      </c>
      <c r="M284" s="229" t="s">
        <v>584</v>
      </c>
      <c r="N284" s="230" t="s">
        <v>115</v>
      </c>
      <c r="O284" s="231" t="s">
        <v>449</v>
      </c>
      <c r="P284" s="230" t="s">
        <v>150</v>
      </c>
      <c r="Q284" s="246" t="s">
        <v>1105</v>
      </c>
      <c r="R284" s="246"/>
      <c r="S284" s="175" t="s">
        <v>231</v>
      </c>
      <c r="T284" s="175" t="s">
        <v>231</v>
      </c>
      <c r="U284" s="175" t="s">
        <v>231</v>
      </c>
      <c r="V284" s="175" t="s">
        <v>231</v>
      </c>
      <c r="W284" s="175" t="s">
        <v>231</v>
      </c>
      <c r="X284" s="175" t="s">
        <v>231</v>
      </c>
      <c r="Y284" s="175" t="s">
        <v>231</v>
      </c>
      <c r="Z284" s="175" t="s">
        <v>231</v>
      </c>
      <c r="AA284" s="175" t="s">
        <v>231</v>
      </c>
      <c r="AB284" s="175" t="s">
        <v>231</v>
      </c>
      <c r="AC284" s="175" t="s">
        <v>231</v>
      </c>
      <c r="AD284" s="175" t="s">
        <v>231</v>
      </c>
      <c r="AE284" s="175" t="s">
        <v>231</v>
      </c>
      <c r="AF284" s="175" t="s">
        <v>231</v>
      </c>
      <c r="AG284" s="175" t="s">
        <v>231</v>
      </c>
      <c r="AH284" s="175" t="s">
        <v>231</v>
      </c>
      <c r="AI284" s="175" t="s">
        <v>231</v>
      </c>
      <c r="AJ284" s="175" t="s">
        <v>231</v>
      </c>
      <c r="AK284" s="175" t="s">
        <v>231</v>
      </c>
      <c r="AL284" s="175" t="s">
        <v>231</v>
      </c>
      <c r="AM284" s="175" t="s">
        <v>231</v>
      </c>
      <c r="AN284" s="175" t="s">
        <v>231</v>
      </c>
      <c r="AO284" s="175" t="s">
        <v>231</v>
      </c>
      <c r="AP284" s="175" t="s">
        <v>231</v>
      </c>
      <c r="AQ284" s="225">
        <v>0</v>
      </c>
      <c r="AR284" s="225">
        <v>0</v>
      </c>
      <c r="AS284" s="225">
        <v>0</v>
      </c>
      <c r="AT284" s="225">
        <v>0</v>
      </c>
      <c r="AU284" s="225">
        <v>0</v>
      </c>
      <c r="AV284" s="225">
        <v>0</v>
      </c>
      <c r="AW284" s="225">
        <v>0</v>
      </c>
      <c r="AX284" s="225">
        <v>0</v>
      </c>
      <c r="AY284" s="225">
        <v>0</v>
      </c>
      <c r="AZ284" s="225">
        <v>0</v>
      </c>
      <c r="BA284" s="225">
        <v>0</v>
      </c>
      <c r="BB284" s="225">
        <v>0</v>
      </c>
      <c r="BC284" s="226" t="s">
        <v>100</v>
      </c>
      <c r="BD284" s="43" t="s">
        <v>101</v>
      </c>
      <c r="BE284" s="43" t="s">
        <v>101</v>
      </c>
      <c r="BF284" s="43" t="s">
        <v>101</v>
      </c>
      <c r="BG284" s="43" t="s">
        <v>101</v>
      </c>
      <c r="BH284" s="43" t="s">
        <v>101</v>
      </c>
      <c r="BI284" s="43" t="s">
        <v>101</v>
      </c>
      <c r="BJ284" s="43" t="s">
        <v>101</v>
      </c>
      <c r="BK284" s="44"/>
      <c r="BL284" s="44"/>
      <c r="BM284" s="44"/>
      <c r="BN284" s="44"/>
      <c r="BO284" s="44"/>
      <c r="BP284" s="245">
        <v>0</v>
      </c>
      <c r="BQ284" s="244" t="s">
        <v>749</v>
      </c>
      <c r="BR284" s="245">
        <v>0</v>
      </c>
      <c r="BS284" s="103"/>
      <c r="BT284" s="312">
        <v>0</v>
      </c>
      <c r="BU284" s="312">
        <v>0</v>
      </c>
      <c r="BV284" s="312">
        <v>0</v>
      </c>
      <c r="BW284" s="44">
        <v>0</v>
      </c>
      <c r="BX284" s="45" t="s">
        <v>101</v>
      </c>
      <c r="BY284" s="435" t="s">
        <v>101</v>
      </c>
      <c r="BZ284" s="103"/>
      <c r="CA284" s="103" t="s">
        <v>101</v>
      </c>
      <c r="CB284" s="103"/>
      <c r="CC284" s="103"/>
      <c r="CD284" s="103"/>
      <c r="CE284" s="103" t="s">
        <v>101</v>
      </c>
      <c r="CF284" s="226" t="s">
        <v>100</v>
      </c>
      <c r="CG284" s="226" t="s">
        <v>100</v>
      </c>
      <c r="CH284" s="44"/>
      <c r="CI284" s="376" t="s">
        <v>1572</v>
      </c>
      <c r="CJ284" s="103" t="s">
        <v>1457</v>
      </c>
      <c r="CK284" s="297" t="s">
        <v>1610</v>
      </c>
      <c r="CL284" s="44"/>
      <c r="CM284" s="103"/>
      <c r="CN284" s="391" t="s">
        <v>1455</v>
      </c>
      <c r="CO284" s="7"/>
      <c r="CP284" s="7"/>
    </row>
    <row r="285" spans="1:94" ht="49.95" hidden="1" customHeight="1" x14ac:dyDescent="0.3">
      <c r="A285" s="44" t="s">
        <v>130</v>
      </c>
      <c r="B285" s="243" t="s">
        <v>100</v>
      </c>
      <c r="C285" s="44" t="s">
        <v>949</v>
      </c>
      <c r="D285" s="49" t="s">
        <v>100</v>
      </c>
      <c r="E285" s="44" t="s">
        <v>1650</v>
      </c>
      <c r="F285" s="44" t="s">
        <v>751</v>
      </c>
      <c r="G285" s="227" t="s">
        <v>167</v>
      </c>
      <c r="H285" s="228" t="s">
        <v>187</v>
      </c>
      <c r="I285" s="246" t="s">
        <v>1106</v>
      </c>
      <c r="J285" s="227" t="s">
        <v>110</v>
      </c>
      <c r="K285" s="227" t="s">
        <v>502</v>
      </c>
      <c r="L285" s="227" t="s">
        <v>157</v>
      </c>
      <c r="M285" s="229" t="s">
        <v>584</v>
      </c>
      <c r="N285" s="230" t="s">
        <v>115</v>
      </c>
      <c r="O285" s="231" t="s">
        <v>449</v>
      </c>
      <c r="P285" s="230" t="s">
        <v>150</v>
      </c>
      <c r="Q285" s="246" t="s">
        <v>1107</v>
      </c>
      <c r="R285" s="246"/>
      <c r="S285" s="175" t="s">
        <v>231</v>
      </c>
      <c r="T285" s="175" t="s">
        <v>231</v>
      </c>
      <c r="U285" s="175" t="s">
        <v>231</v>
      </c>
      <c r="V285" s="175" t="s">
        <v>231</v>
      </c>
      <c r="W285" s="175" t="s">
        <v>231</v>
      </c>
      <c r="X285" s="175" t="s">
        <v>231</v>
      </c>
      <c r="Y285" s="175" t="s">
        <v>231</v>
      </c>
      <c r="Z285" s="175" t="s">
        <v>231</v>
      </c>
      <c r="AA285" s="175" t="s">
        <v>231</v>
      </c>
      <c r="AB285" s="175" t="s">
        <v>231</v>
      </c>
      <c r="AC285" s="175" t="s">
        <v>231</v>
      </c>
      <c r="AD285" s="175" t="s">
        <v>231</v>
      </c>
      <c r="AE285" s="175" t="s">
        <v>231</v>
      </c>
      <c r="AF285" s="175" t="s">
        <v>231</v>
      </c>
      <c r="AG285" s="175" t="s">
        <v>231</v>
      </c>
      <c r="AH285" s="175" t="s">
        <v>231</v>
      </c>
      <c r="AI285" s="175" t="s">
        <v>231</v>
      </c>
      <c r="AJ285" s="175" t="s">
        <v>231</v>
      </c>
      <c r="AK285" s="175" t="s">
        <v>231</v>
      </c>
      <c r="AL285" s="175" t="s">
        <v>231</v>
      </c>
      <c r="AM285" s="175" t="s">
        <v>231</v>
      </c>
      <c r="AN285" s="175" t="s">
        <v>231</v>
      </c>
      <c r="AO285" s="175" t="s">
        <v>231</v>
      </c>
      <c r="AP285" s="175" t="s">
        <v>231</v>
      </c>
      <c r="AQ285" s="225">
        <v>0</v>
      </c>
      <c r="AR285" s="225">
        <v>0</v>
      </c>
      <c r="AS285" s="225">
        <v>0</v>
      </c>
      <c r="AT285" s="225">
        <v>0</v>
      </c>
      <c r="AU285" s="225">
        <v>0</v>
      </c>
      <c r="AV285" s="225">
        <v>0</v>
      </c>
      <c r="AW285" s="225">
        <v>0</v>
      </c>
      <c r="AX285" s="225">
        <v>0</v>
      </c>
      <c r="AY285" s="225">
        <v>0</v>
      </c>
      <c r="AZ285" s="225">
        <v>0</v>
      </c>
      <c r="BA285" s="225">
        <v>0</v>
      </c>
      <c r="BB285" s="225">
        <v>0</v>
      </c>
      <c r="BC285" s="226" t="s">
        <v>100</v>
      </c>
      <c r="BD285" s="43" t="s">
        <v>101</v>
      </c>
      <c r="BE285" s="43" t="s">
        <v>101</v>
      </c>
      <c r="BF285" s="43" t="s">
        <v>101</v>
      </c>
      <c r="BG285" s="43" t="s">
        <v>101</v>
      </c>
      <c r="BH285" s="43" t="s">
        <v>101</v>
      </c>
      <c r="BI285" s="43" t="s">
        <v>101</v>
      </c>
      <c r="BJ285" s="43" t="s">
        <v>101</v>
      </c>
      <c r="BK285" s="44"/>
      <c r="BL285" s="44"/>
      <c r="BM285" s="44"/>
      <c r="BN285" s="44"/>
      <c r="BO285" s="44"/>
      <c r="BP285" s="245">
        <v>0</v>
      </c>
      <c r="BQ285" s="244" t="s">
        <v>749</v>
      </c>
      <c r="BR285" s="245">
        <v>0</v>
      </c>
      <c r="BS285" s="103"/>
      <c r="BT285" s="312">
        <v>0</v>
      </c>
      <c r="BU285" s="312">
        <v>0</v>
      </c>
      <c r="BV285" s="312">
        <v>0</v>
      </c>
      <c r="BW285" s="44">
        <v>0</v>
      </c>
      <c r="BX285" s="45" t="s">
        <v>101</v>
      </c>
      <c r="BY285" s="44"/>
      <c r="BZ285" s="103"/>
      <c r="CA285" s="103" t="s">
        <v>101</v>
      </c>
      <c r="CB285" s="103"/>
      <c r="CC285" s="103"/>
      <c r="CD285" s="103"/>
      <c r="CE285" s="103" t="s">
        <v>101</v>
      </c>
      <c r="CF285" s="226" t="s">
        <v>100</v>
      </c>
      <c r="CG285" s="226" t="s">
        <v>100</v>
      </c>
      <c r="CH285" s="44"/>
      <c r="CI285" s="376" t="s">
        <v>1572</v>
      </c>
      <c r="CJ285" s="391" t="s">
        <v>1458</v>
      </c>
      <c r="CK285" s="297" t="s">
        <v>1610</v>
      </c>
      <c r="CL285" s="44"/>
      <c r="CM285" s="103"/>
      <c r="CN285" s="391" t="s">
        <v>1455</v>
      </c>
      <c r="CO285" s="7"/>
      <c r="CP285" s="7"/>
    </row>
    <row r="286" spans="1:94" ht="15" hidden="1" customHeight="1" x14ac:dyDescent="0.3">
      <c r="A286" s="44" t="s">
        <v>130</v>
      </c>
      <c r="B286" s="295" t="s">
        <v>101</v>
      </c>
      <c r="C286" s="44"/>
      <c r="D286" s="44"/>
      <c r="E286" s="44" t="s">
        <v>100</v>
      </c>
      <c r="F286" s="44" t="s">
        <v>606</v>
      </c>
      <c r="G286" s="227" t="s">
        <v>518</v>
      </c>
      <c r="H286" s="228" t="s">
        <v>187</v>
      </c>
      <c r="I286" s="227" t="s">
        <v>519</v>
      </c>
      <c r="J286" s="227" t="s">
        <v>111</v>
      </c>
      <c r="K286" s="227" t="s">
        <v>402</v>
      </c>
      <c r="L286" s="227" t="s">
        <v>136</v>
      </c>
      <c r="M286" s="229" t="s">
        <v>584</v>
      </c>
      <c r="N286" s="230" t="s">
        <v>476</v>
      </c>
      <c r="O286" s="231" t="s">
        <v>477</v>
      </c>
      <c r="P286" s="230" t="s">
        <v>143</v>
      </c>
      <c r="Q286" s="103"/>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245"/>
      <c r="BK286" s="44"/>
      <c r="BL286" s="44"/>
      <c r="BM286" s="44"/>
      <c r="BN286" s="44"/>
      <c r="BO286" s="44"/>
      <c r="BP286" s="245" t="s">
        <v>742</v>
      </c>
      <c r="BQ286" s="268" t="s">
        <v>772</v>
      </c>
      <c r="BR286" s="245" t="s">
        <v>950</v>
      </c>
      <c r="BS286" s="103" t="s">
        <v>106</v>
      </c>
      <c r="BT286" s="44"/>
      <c r="BU286" s="44"/>
      <c r="BV286" s="44"/>
      <c r="BW286" s="44"/>
      <c r="BX286" s="44"/>
      <c r="BY286" s="44"/>
      <c r="BZ286" s="103"/>
      <c r="CA286" s="103"/>
      <c r="CB286" s="103"/>
      <c r="CC286" s="103"/>
      <c r="CD286" s="103"/>
      <c r="CE286" s="103"/>
      <c r="CF286" s="226"/>
      <c r="CG286" s="226"/>
      <c r="CH286" s="44"/>
      <c r="CI286" s="376"/>
      <c r="CJ286" s="103"/>
      <c r="CK286" s="391"/>
      <c r="CL286" s="44"/>
      <c r="CM286" s="103"/>
      <c r="CN286" s="103"/>
      <c r="CO286" s="7"/>
      <c r="CP286" s="7"/>
    </row>
    <row r="287" spans="1:94" ht="33.6" hidden="1" customHeight="1" x14ac:dyDescent="0.3">
      <c r="A287" s="44" t="s">
        <v>130</v>
      </c>
      <c r="B287" s="295" t="s">
        <v>101</v>
      </c>
      <c r="C287" s="44"/>
      <c r="D287" s="44"/>
      <c r="E287" s="44" t="s">
        <v>100</v>
      </c>
      <c r="F287" s="44" t="s">
        <v>606</v>
      </c>
      <c r="G287" s="227" t="s">
        <v>518</v>
      </c>
      <c r="H287" s="228" t="s">
        <v>187</v>
      </c>
      <c r="I287" s="227" t="s">
        <v>520</v>
      </c>
      <c r="J287" s="227" t="s">
        <v>111</v>
      </c>
      <c r="K287" s="227" t="s">
        <v>402</v>
      </c>
      <c r="L287" s="227" t="s">
        <v>136</v>
      </c>
      <c r="M287" s="229" t="s">
        <v>584</v>
      </c>
      <c r="N287" s="230" t="s">
        <v>292</v>
      </c>
      <c r="O287" s="231" t="s">
        <v>399</v>
      </c>
      <c r="P287" s="230" t="s">
        <v>143</v>
      </c>
      <c r="Q287" s="103"/>
      <c r="R287" s="44"/>
      <c r="S287" s="225" t="s">
        <v>100</v>
      </c>
      <c r="T287" s="225" t="s">
        <v>100</v>
      </c>
      <c r="U287" s="225" t="s">
        <v>100</v>
      </c>
      <c r="V287" s="225" t="s">
        <v>100</v>
      </c>
      <c r="W287" s="225" t="s">
        <v>100</v>
      </c>
      <c r="X287" s="225" t="s">
        <v>100</v>
      </c>
      <c r="Y287" s="225" t="s">
        <v>100</v>
      </c>
      <c r="Z287" s="225" t="s">
        <v>100</v>
      </c>
      <c r="AA287" s="225" t="s">
        <v>100</v>
      </c>
      <c r="AB287" s="225" t="s">
        <v>100</v>
      </c>
      <c r="AC287" s="225" t="s">
        <v>100</v>
      </c>
      <c r="AD287" s="225" t="s">
        <v>100</v>
      </c>
      <c r="AE287" s="225" t="s">
        <v>100</v>
      </c>
      <c r="AF287" s="225" t="s">
        <v>100</v>
      </c>
      <c r="AG287" s="225" t="s">
        <v>100</v>
      </c>
      <c r="AH287" s="225" t="s">
        <v>100</v>
      </c>
      <c r="AI287" s="225" t="s">
        <v>100</v>
      </c>
      <c r="AJ287" s="225" t="s">
        <v>100</v>
      </c>
      <c r="AK287" s="225" t="s">
        <v>100</v>
      </c>
      <c r="AL287" s="225" t="s">
        <v>100</v>
      </c>
      <c r="AM287" s="225" t="s">
        <v>100</v>
      </c>
      <c r="AN287" s="225" t="s">
        <v>100</v>
      </c>
      <c r="AO287" s="225" t="s">
        <v>100</v>
      </c>
      <c r="AP287" s="225" t="s">
        <v>100</v>
      </c>
      <c r="AQ287" s="225" t="s">
        <v>100</v>
      </c>
      <c r="AR287" s="225" t="s">
        <v>100</v>
      </c>
      <c r="AS287" s="225" t="s">
        <v>100</v>
      </c>
      <c r="AT287" s="225" t="s">
        <v>100</v>
      </c>
      <c r="AU287" s="225" t="s">
        <v>100</v>
      </c>
      <c r="AV287" s="225" t="s">
        <v>100</v>
      </c>
      <c r="AW287" s="225" t="s">
        <v>100</v>
      </c>
      <c r="AX287" s="225" t="s">
        <v>100</v>
      </c>
      <c r="AY287" s="225" t="s">
        <v>100</v>
      </c>
      <c r="AZ287" s="225" t="s">
        <v>100</v>
      </c>
      <c r="BA287" s="225" t="s">
        <v>100</v>
      </c>
      <c r="BB287" s="225" t="s">
        <v>100</v>
      </c>
      <c r="BC287" s="44"/>
      <c r="BD287" s="44"/>
      <c r="BE287" s="44"/>
      <c r="BF287" s="44"/>
      <c r="BG287" s="44"/>
      <c r="BH287" s="44"/>
      <c r="BI287" s="44"/>
      <c r="BJ287" s="245"/>
      <c r="BK287" s="44"/>
      <c r="BL287" s="44"/>
      <c r="BM287" s="44"/>
      <c r="BN287" s="44"/>
      <c r="BO287" s="44"/>
      <c r="BP287" s="242" t="s">
        <v>742</v>
      </c>
      <c r="BQ287" s="268" t="s">
        <v>951</v>
      </c>
      <c r="BR287" s="245"/>
      <c r="BS287" s="103" t="s">
        <v>106</v>
      </c>
      <c r="BT287" s="44"/>
      <c r="BU287" s="44"/>
      <c r="BV287" s="44"/>
      <c r="BW287" s="44"/>
      <c r="BX287" s="44"/>
      <c r="BY287" s="44"/>
      <c r="BZ287" s="103"/>
      <c r="CA287" s="103"/>
      <c r="CB287" s="103"/>
      <c r="CC287" s="103"/>
      <c r="CD287" s="103"/>
      <c r="CE287" s="103"/>
      <c r="CF287" s="226"/>
      <c r="CG287" s="226"/>
      <c r="CH287" s="44"/>
      <c r="CI287" s="376"/>
      <c r="CJ287" s="103"/>
      <c r="CK287" s="391"/>
      <c r="CL287" s="44"/>
      <c r="CM287" s="103"/>
      <c r="CN287" s="103"/>
      <c r="CO287" s="7"/>
      <c r="CP287" s="7"/>
    </row>
    <row r="288" spans="1:94" ht="15" hidden="1" customHeight="1" x14ac:dyDescent="0.3">
      <c r="A288" s="44" t="s">
        <v>323</v>
      </c>
      <c r="B288" s="44"/>
      <c r="C288" s="44"/>
      <c r="D288" s="44"/>
      <c r="E288" s="44" t="s">
        <v>101</v>
      </c>
      <c r="F288" s="44" t="s">
        <v>606</v>
      </c>
      <c r="G288" s="227" t="s">
        <v>518</v>
      </c>
      <c r="H288" s="228" t="s">
        <v>187</v>
      </c>
      <c r="I288" s="227" t="s">
        <v>520</v>
      </c>
      <c r="J288" s="227" t="s">
        <v>292</v>
      </c>
      <c r="K288" s="227" t="s">
        <v>399</v>
      </c>
      <c r="L288" s="227" t="s">
        <v>143</v>
      </c>
      <c r="M288" s="229" t="s">
        <v>584</v>
      </c>
      <c r="N288" s="230" t="s">
        <v>111</v>
      </c>
      <c r="O288" s="231" t="s">
        <v>402</v>
      </c>
      <c r="P288" s="230" t="s">
        <v>136</v>
      </c>
      <c r="Q288" s="56" t="s">
        <v>319</v>
      </c>
      <c r="R288" s="49"/>
      <c r="S288" s="225">
        <v>0</v>
      </c>
      <c r="T288" s="225">
        <v>0</v>
      </c>
      <c r="U288" s="225">
        <v>0</v>
      </c>
      <c r="V288" s="225">
        <v>0</v>
      </c>
      <c r="W288" s="225">
        <v>0</v>
      </c>
      <c r="X288" s="225">
        <v>0</v>
      </c>
      <c r="Y288" s="225">
        <v>0</v>
      </c>
      <c r="Z288" s="225">
        <v>0</v>
      </c>
      <c r="AA288" s="225">
        <v>0</v>
      </c>
      <c r="AB288" s="225">
        <v>0</v>
      </c>
      <c r="AC288" s="225">
        <v>0</v>
      </c>
      <c r="AD288" s="225">
        <v>0</v>
      </c>
      <c r="AE288" s="225">
        <v>0</v>
      </c>
      <c r="AF288" s="225">
        <v>0</v>
      </c>
      <c r="AG288" s="225">
        <v>0</v>
      </c>
      <c r="AH288" s="225">
        <v>0</v>
      </c>
      <c r="AI288" s="225">
        <v>0</v>
      </c>
      <c r="AJ288" s="225">
        <v>0</v>
      </c>
      <c r="AK288" s="225">
        <v>0</v>
      </c>
      <c r="AL288" s="225">
        <v>0</v>
      </c>
      <c r="AM288" s="225">
        <v>0</v>
      </c>
      <c r="AN288" s="225">
        <v>0</v>
      </c>
      <c r="AO288" s="225">
        <v>0</v>
      </c>
      <c r="AP288" s="225">
        <v>0</v>
      </c>
      <c r="AQ288" s="225">
        <v>0</v>
      </c>
      <c r="AR288" s="225">
        <v>0</v>
      </c>
      <c r="AS288" s="225">
        <v>0</v>
      </c>
      <c r="AT288" s="225">
        <v>0</v>
      </c>
      <c r="AU288" s="225">
        <v>0</v>
      </c>
      <c r="AV288" s="225">
        <v>0</v>
      </c>
      <c r="AW288" s="225">
        <v>0</v>
      </c>
      <c r="AX288" s="225">
        <v>0</v>
      </c>
      <c r="AY288" s="225">
        <v>0</v>
      </c>
      <c r="AZ288" s="225">
        <v>0</v>
      </c>
      <c r="BA288" s="225">
        <v>0</v>
      </c>
      <c r="BB288" s="225">
        <v>0</v>
      </c>
      <c r="BC288" s="44"/>
      <c r="BD288" s="44"/>
      <c r="BE288" s="44"/>
      <c r="BF288" s="44"/>
      <c r="BG288" s="44"/>
      <c r="BH288" s="44"/>
      <c r="BI288" s="44"/>
      <c r="BJ288" s="245"/>
      <c r="BK288" s="44"/>
      <c r="BL288" s="44"/>
      <c r="BM288" s="44"/>
      <c r="BN288" s="44"/>
      <c r="BO288" s="44"/>
      <c r="BP288" s="245">
        <v>0</v>
      </c>
      <c r="BQ288" s="44"/>
      <c r="BR288" s="245">
        <v>1</v>
      </c>
      <c r="BS288" s="103" t="s">
        <v>106</v>
      </c>
      <c r="BT288" s="44"/>
      <c r="BU288" s="44"/>
      <c r="BV288" s="44"/>
      <c r="BW288" s="44"/>
      <c r="BX288" s="44"/>
      <c r="BY288" s="44"/>
      <c r="BZ288" s="103"/>
      <c r="CA288" s="103"/>
      <c r="CB288" s="103"/>
      <c r="CC288" s="103"/>
      <c r="CD288" s="103"/>
      <c r="CE288" s="103"/>
      <c r="CF288" s="226"/>
      <c r="CG288" s="226"/>
      <c r="CH288" s="44"/>
      <c r="CI288" s="376"/>
      <c r="CJ288" s="103"/>
      <c r="CK288" s="391"/>
      <c r="CL288" s="44"/>
      <c r="CM288" s="103"/>
      <c r="CN288" s="103"/>
      <c r="CO288" s="7"/>
      <c r="CP288" s="7"/>
    </row>
    <row r="289" spans="1:94" ht="15" hidden="1" customHeight="1" x14ac:dyDescent="0.3">
      <c r="A289" s="44" t="s">
        <v>130</v>
      </c>
      <c r="B289" s="295" t="s">
        <v>101</v>
      </c>
      <c r="C289" s="44"/>
      <c r="D289" s="44"/>
      <c r="E289" s="44" t="s">
        <v>100</v>
      </c>
      <c r="F289" s="44" t="s">
        <v>606</v>
      </c>
      <c r="G289" s="227" t="s">
        <v>116</v>
      </c>
      <c r="H289" s="228" t="s">
        <v>187</v>
      </c>
      <c r="I289" s="227" t="s">
        <v>521</v>
      </c>
      <c r="J289" s="227" t="s">
        <v>476</v>
      </c>
      <c r="K289" s="227" t="s">
        <v>477</v>
      </c>
      <c r="L289" s="227" t="s">
        <v>143</v>
      </c>
      <c r="M289" s="229" t="s">
        <v>584</v>
      </c>
      <c r="N289" s="230" t="s">
        <v>198</v>
      </c>
      <c r="O289" s="231" t="s">
        <v>414</v>
      </c>
      <c r="P289" s="230" t="s">
        <v>132</v>
      </c>
      <c r="Q289" s="103"/>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245"/>
      <c r="BK289" s="44"/>
      <c r="BL289" s="44"/>
      <c r="BM289" s="44"/>
      <c r="BN289" s="44"/>
      <c r="BO289" s="44"/>
      <c r="BP289" s="245" t="s">
        <v>742</v>
      </c>
      <c r="BQ289" s="103" t="s">
        <v>775</v>
      </c>
      <c r="BR289" s="245">
        <v>2</v>
      </c>
      <c r="BS289" s="103" t="s">
        <v>244</v>
      </c>
      <c r="BT289" s="44"/>
      <c r="BU289" s="44"/>
      <c r="BV289" s="44"/>
      <c r="BW289" s="44"/>
      <c r="BX289" s="44"/>
      <c r="BY289" s="44"/>
      <c r="BZ289" s="103"/>
      <c r="CA289" s="103" t="s">
        <v>101</v>
      </c>
      <c r="CB289" s="103"/>
      <c r="CC289" s="103"/>
      <c r="CD289" s="103"/>
      <c r="CE289" s="103"/>
      <c r="CF289" s="226"/>
      <c r="CG289" s="226"/>
      <c r="CH289" s="44"/>
      <c r="CI289" s="376"/>
      <c r="CJ289" s="103"/>
      <c r="CK289" s="391" t="s">
        <v>101</v>
      </c>
      <c r="CL289" s="44"/>
      <c r="CM289" s="103"/>
      <c r="CN289" s="103"/>
      <c r="CO289" s="7"/>
      <c r="CP289" s="7"/>
    </row>
    <row r="290" spans="1:94" ht="100.95" hidden="1" customHeight="1" x14ac:dyDescent="0.3">
      <c r="A290" s="44" t="s">
        <v>130</v>
      </c>
      <c r="B290" s="295" t="s">
        <v>101</v>
      </c>
      <c r="C290" s="44"/>
      <c r="D290" s="44"/>
      <c r="E290" s="44" t="s">
        <v>100</v>
      </c>
      <c r="F290" s="44" t="s">
        <v>606</v>
      </c>
      <c r="G290" s="227" t="s">
        <v>116</v>
      </c>
      <c r="H290" s="228" t="s">
        <v>187</v>
      </c>
      <c r="I290" s="227" t="s">
        <v>522</v>
      </c>
      <c r="J290" s="227" t="s">
        <v>292</v>
      </c>
      <c r="K290" s="227" t="s">
        <v>399</v>
      </c>
      <c r="L290" s="227" t="s">
        <v>143</v>
      </c>
      <c r="M290" s="229" t="s">
        <v>584</v>
      </c>
      <c r="N290" s="230" t="s">
        <v>198</v>
      </c>
      <c r="O290" s="231" t="s">
        <v>414</v>
      </c>
      <c r="P290" s="230" t="s">
        <v>132</v>
      </c>
      <c r="Q290" s="103"/>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245"/>
      <c r="BK290" s="103" t="s">
        <v>675</v>
      </c>
      <c r="BL290" s="103" t="s">
        <v>718</v>
      </c>
      <c r="BM290" s="103" t="s">
        <v>719</v>
      </c>
      <c r="BN290" s="44"/>
      <c r="BO290" s="44"/>
      <c r="BP290" s="245" t="s">
        <v>742</v>
      </c>
      <c r="BQ290" s="103" t="s">
        <v>1046</v>
      </c>
      <c r="BR290" s="245"/>
      <c r="BS290" s="103" t="s">
        <v>106</v>
      </c>
      <c r="BT290" s="44"/>
      <c r="BU290" s="44"/>
      <c r="BV290" s="44"/>
      <c r="BW290" s="44"/>
      <c r="BX290" s="44"/>
      <c r="BY290" s="44"/>
      <c r="BZ290" s="103"/>
      <c r="CA290" s="103"/>
      <c r="CB290" s="103"/>
      <c r="CC290" s="103"/>
      <c r="CD290" s="103"/>
      <c r="CE290" s="103"/>
      <c r="CF290" s="226"/>
      <c r="CG290" s="226"/>
      <c r="CH290" s="44"/>
      <c r="CI290" s="376"/>
      <c r="CJ290" s="103"/>
      <c r="CK290" s="391"/>
      <c r="CL290" s="44"/>
      <c r="CM290" s="103"/>
      <c r="CN290" s="103"/>
      <c r="CO290" s="7"/>
      <c r="CP290" s="7"/>
    </row>
    <row r="291" spans="1:94" ht="15" hidden="1" customHeight="1" x14ac:dyDescent="0.3">
      <c r="A291" s="44" t="s">
        <v>130</v>
      </c>
      <c r="B291" s="295" t="s">
        <v>101</v>
      </c>
      <c r="C291" s="44"/>
      <c r="D291" s="44"/>
      <c r="E291" s="44" t="s">
        <v>100</v>
      </c>
      <c r="F291" s="44" t="s">
        <v>606</v>
      </c>
      <c r="G291" s="227" t="s">
        <v>116</v>
      </c>
      <c r="H291" s="228" t="s">
        <v>187</v>
      </c>
      <c r="I291" s="227" t="s">
        <v>521</v>
      </c>
      <c r="J291" s="227" t="s">
        <v>198</v>
      </c>
      <c r="K291" s="227" t="s">
        <v>414</v>
      </c>
      <c r="L291" s="227" t="s">
        <v>132</v>
      </c>
      <c r="M291" s="229" t="s">
        <v>584</v>
      </c>
      <c r="N291" s="230" t="s">
        <v>476</v>
      </c>
      <c r="O291" s="231" t="s">
        <v>477</v>
      </c>
      <c r="P291" s="230" t="s">
        <v>143</v>
      </c>
      <c r="Q291" s="56" t="s">
        <v>1102</v>
      </c>
      <c r="R291" s="44"/>
      <c r="S291" s="225" t="s">
        <v>100</v>
      </c>
      <c r="T291" s="174" t="s">
        <v>103</v>
      </c>
      <c r="U291" s="174" t="s">
        <v>103</v>
      </c>
      <c r="V291" s="225" t="s">
        <v>100</v>
      </c>
      <c r="W291" s="225" t="s">
        <v>100</v>
      </c>
      <c r="X291" s="225" t="s">
        <v>100</v>
      </c>
      <c r="Y291" s="225" t="s">
        <v>100</v>
      </c>
      <c r="Z291" s="225" t="s">
        <v>100</v>
      </c>
      <c r="AA291" s="225" t="s">
        <v>100</v>
      </c>
      <c r="AB291" s="225" t="s">
        <v>100</v>
      </c>
      <c r="AC291" s="225" t="s">
        <v>100</v>
      </c>
      <c r="AD291" s="225" t="s">
        <v>100</v>
      </c>
      <c r="AE291" s="174" t="s">
        <v>103</v>
      </c>
      <c r="AF291" s="174" t="s">
        <v>103</v>
      </c>
      <c r="AG291" s="225" t="s">
        <v>100</v>
      </c>
      <c r="AH291" s="225" t="s">
        <v>100</v>
      </c>
      <c r="AI291" s="225" t="s">
        <v>100</v>
      </c>
      <c r="AJ291" s="225" t="s">
        <v>100</v>
      </c>
      <c r="AK291" s="225" t="s">
        <v>100</v>
      </c>
      <c r="AL291" s="225" t="s">
        <v>100</v>
      </c>
      <c r="AM291" s="225" t="s">
        <v>100</v>
      </c>
      <c r="AN291" s="225" t="s">
        <v>100</v>
      </c>
      <c r="AO291" s="225" t="s">
        <v>100</v>
      </c>
      <c r="AP291" s="225" t="s">
        <v>100</v>
      </c>
      <c r="AQ291" s="225" t="s">
        <v>100</v>
      </c>
      <c r="AR291" s="225" t="s">
        <v>100</v>
      </c>
      <c r="AS291" s="225" t="s">
        <v>100</v>
      </c>
      <c r="AT291" s="225" t="s">
        <v>100</v>
      </c>
      <c r="AU291" s="225" t="s">
        <v>100</v>
      </c>
      <c r="AV291" s="225" t="s">
        <v>100</v>
      </c>
      <c r="AW291" s="225" t="s">
        <v>100</v>
      </c>
      <c r="AX291" s="225" t="s">
        <v>100</v>
      </c>
      <c r="AY291" s="225" t="s">
        <v>100</v>
      </c>
      <c r="AZ291" s="225" t="s">
        <v>100</v>
      </c>
      <c r="BA291" s="225" t="s">
        <v>100</v>
      </c>
      <c r="BB291" s="225" t="s">
        <v>100</v>
      </c>
      <c r="BC291" s="226" t="s">
        <v>100</v>
      </c>
      <c r="BD291" s="226" t="s">
        <v>100</v>
      </c>
      <c r="BE291" s="226" t="s">
        <v>100</v>
      </c>
      <c r="BF291" s="226" t="s">
        <v>100</v>
      </c>
      <c r="BG291" s="43" t="s">
        <v>101</v>
      </c>
      <c r="BH291" s="226" t="s">
        <v>100</v>
      </c>
      <c r="BI291" s="43" t="s">
        <v>103</v>
      </c>
      <c r="BJ291" s="236" t="s">
        <v>774</v>
      </c>
      <c r="BK291" s="44"/>
      <c r="BL291" s="44"/>
      <c r="BM291" s="44"/>
      <c r="BN291" s="44"/>
      <c r="BO291" s="44"/>
      <c r="BP291" s="242" t="s">
        <v>742</v>
      </c>
      <c r="BQ291" s="275" t="s">
        <v>775</v>
      </c>
      <c r="BR291" s="245" t="s">
        <v>100</v>
      </c>
      <c r="BS291" s="103" t="s">
        <v>106</v>
      </c>
      <c r="BT291" s="44"/>
      <c r="BU291" s="44"/>
      <c r="BV291" s="44"/>
      <c r="BW291" s="44"/>
      <c r="BX291" s="44"/>
      <c r="BY291" s="44"/>
      <c r="BZ291" s="103"/>
      <c r="CA291" s="103"/>
      <c r="CB291" s="103"/>
      <c r="CC291" s="103"/>
      <c r="CD291" s="103"/>
      <c r="CE291" s="103"/>
      <c r="CF291" s="226"/>
      <c r="CG291" s="226"/>
      <c r="CH291" s="44"/>
      <c r="CI291" s="376"/>
      <c r="CJ291" s="103"/>
      <c r="CK291" s="391"/>
      <c r="CL291" s="44"/>
      <c r="CM291" s="103"/>
      <c r="CN291" s="103"/>
      <c r="CO291" s="7"/>
      <c r="CP291" s="7"/>
    </row>
    <row r="292" spans="1:94" ht="15" hidden="1" customHeight="1" x14ac:dyDescent="0.3">
      <c r="A292" s="44" t="s">
        <v>130</v>
      </c>
      <c r="B292" s="295" t="s">
        <v>101</v>
      </c>
      <c r="C292" s="44"/>
      <c r="D292" s="44"/>
      <c r="E292" s="44" t="s">
        <v>100</v>
      </c>
      <c r="F292" s="44" t="s">
        <v>606</v>
      </c>
      <c r="G292" s="227" t="s">
        <v>116</v>
      </c>
      <c r="H292" s="228" t="s">
        <v>187</v>
      </c>
      <c r="I292" s="227" t="s">
        <v>522</v>
      </c>
      <c r="J292" s="227" t="s">
        <v>198</v>
      </c>
      <c r="K292" s="227" t="s">
        <v>414</v>
      </c>
      <c r="L292" s="227" t="s">
        <v>132</v>
      </c>
      <c r="M292" s="229" t="s">
        <v>584</v>
      </c>
      <c r="N292" s="230" t="s">
        <v>292</v>
      </c>
      <c r="O292" s="231" t="s">
        <v>399</v>
      </c>
      <c r="P292" s="230" t="s">
        <v>143</v>
      </c>
      <c r="Q292" s="56" t="s">
        <v>786</v>
      </c>
      <c r="R292" s="44"/>
      <c r="S292" s="225" t="s">
        <v>100</v>
      </c>
      <c r="T292" s="174" t="s">
        <v>103</v>
      </c>
      <c r="U292" s="174" t="s">
        <v>103</v>
      </c>
      <c r="V292" s="225" t="s">
        <v>100</v>
      </c>
      <c r="W292" s="225" t="s">
        <v>100</v>
      </c>
      <c r="X292" s="225" t="s">
        <v>100</v>
      </c>
      <c r="Y292" s="225" t="s">
        <v>100</v>
      </c>
      <c r="Z292" s="225" t="s">
        <v>100</v>
      </c>
      <c r="AA292" s="225" t="s">
        <v>100</v>
      </c>
      <c r="AB292" s="225" t="s">
        <v>100</v>
      </c>
      <c r="AC292" s="225" t="s">
        <v>100</v>
      </c>
      <c r="AD292" s="225" t="s">
        <v>100</v>
      </c>
      <c r="AE292" s="174" t="s">
        <v>103</v>
      </c>
      <c r="AF292" s="174" t="s">
        <v>103</v>
      </c>
      <c r="AG292" s="225" t="s">
        <v>100</v>
      </c>
      <c r="AH292" s="225" t="s">
        <v>100</v>
      </c>
      <c r="AI292" s="225" t="s">
        <v>100</v>
      </c>
      <c r="AJ292" s="225" t="s">
        <v>100</v>
      </c>
      <c r="AK292" s="225" t="s">
        <v>100</v>
      </c>
      <c r="AL292" s="225" t="s">
        <v>100</v>
      </c>
      <c r="AM292" s="225" t="s">
        <v>100</v>
      </c>
      <c r="AN292" s="225" t="s">
        <v>100</v>
      </c>
      <c r="AO292" s="225" t="s">
        <v>100</v>
      </c>
      <c r="AP292" s="225" t="s">
        <v>100</v>
      </c>
      <c r="AQ292" s="225" t="s">
        <v>100</v>
      </c>
      <c r="AR292" s="225" t="s">
        <v>100</v>
      </c>
      <c r="AS292" s="225" t="s">
        <v>100</v>
      </c>
      <c r="AT292" s="225" t="s">
        <v>100</v>
      </c>
      <c r="AU292" s="225" t="s">
        <v>100</v>
      </c>
      <c r="AV292" s="225" t="s">
        <v>100</v>
      </c>
      <c r="AW292" s="225" t="s">
        <v>100</v>
      </c>
      <c r="AX292" s="225" t="s">
        <v>100</v>
      </c>
      <c r="AY292" s="225" t="s">
        <v>100</v>
      </c>
      <c r="AZ292" s="225" t="s">
        <v>100</v>
      </c>
      <c r="BA292" s="225" t="s">
        <v>100</v>
      </c>
      <c r="BB292" s="225" t="s">
        <v>100</v>
      </c>
      <c r="BC292" s="226" t="s">
        <v>100</v>
      </c>
      <c r="BD292" s="226" t="s">
        <v>100</v>
      </c>
      <c r="BE292" s="226" t="s">
        <v>100</v>
      </c>
      <c r="BF292" s="226" t="s">
        <v>100</v>
      </c>
      <c r="BG292" s="43" t="s">
        <v>101</v>
      </c>
      <c r="BH292" s="226" t="s">
        <v>100</v>
      </c>
      <c r="BI292" s="43" t="s">
        <v>103</v>
      </c>
      <c r="BJ292" s="236" t="s">
        <v>774</v>
      </c>
      <c r="BK292" s="44"/>
      <c r="BL292" s="44"/>
      <c r="BM292" s="44"/>
      <c r="BN292" s="44"/>
      <c r="BO292" s="44"/>
      <c r="BP292" s="242" t="s">
        <v>742</v>
      </c>
      <c r="BQ292" s="275" t="s">
        <v>775</v>
      </c>
      <c r="BR292" s="245" t="s">
        <v>100</v>
      </c>
      <c r="BS292" s="103" t="s">
        <v>106</v>
      </c>
      <c r="BT292" s="44"/>
      <c r="BU292" s="44"/>
      <c r="BV292" s="44"/>
      <c r="BW292" s="44"/>
      <c r="BX292" s="44"/>
      <c r="BY292" s="44"/>
      <c r="BZ292" s="103"/>
      <c r="CA292" s="103"/>
      <c r="CB292" s="103"/>
      <c r="CC292" s="103"/>
      <c r="CD292" s="103"/>
      <c r="CE292" s="103"/>
      <c r="CF292" s="226"/>
      <c r="CG292" s="226"/>
      <c r="CH292" s="44"/>
      <c r="CI292" s="376"/>
      <c r="CJ292" s="103"/>
      <c r="CK292" s="391"/>
      <c r="CL292" s="44"/>
      <c r="CM292" s="103"/>
      <c r="CN292" s="103"/>
      <c r="CO292" s="7"/>
      <c r="CP292" s="7"/>
    </row>
    <row r="293" spans="1:94" ht="95.4" customHeight="1" x14ac:dyDescent="0.3">
      <c r="A293" s="44" t="s">
        <v>130</v>
      </c>
      <c r="B293" s="299" t="s">
        <v>840</v>
      </c>
      <c r="C293" s="44" t="s">
        <v>834</v>
      </c>
      <c r="D293" s="44"/>
      <c r="E293" s="44" t="s">
        <v>100</v>
      </c>
      <c r="F293" s="44" t="s">
        <v>606</v>
      </c>
      <c r="G293" s="227" t="s">
        <v>523</v>
      </c>
      <c r="H293" s="228" t="s">
        <v>187</v>
      </c>
      <c r="I293" s="227" t="s">
        <v>524</v>
      </c>
      <c r="J293" s="227" t="s">
        <v>140</v>
      </c>
      <c r="K293" s="227" t="s">
        <v>433</v>
      </c>
      <c r="L293" s="227" t="s">
        <v>141</v>
      </c>
      <c r="M293" s="229" t="s">
        <v>584</v>
      </c>
      <c r="N293" s="230" t="s">
        <v>142</v>
      </c>
      <c r="O293" s="231" t="s">
        <v>434</v>
      </c>
      <c r="P293" s="230" t="s">
        <v>143</v>
      </c>
      <c r="Q293" s="103"/>
      <c r="R293" s="44"/>
      <c r="S293" s="225" t="s">
        <v>100</v>
      </c>
      <c r="T293" s="225" t="s">
        <v>100</v>
      </c>
      <c r="U293" s="225" t="s">
        <v>100</v>
      </c>
      <c r="V293" s="175" t="s">
        <v>231</v>
      </c>
      <c r="W293" s="174" t="s">
        <v>103</v>
      </c>
      <c r="X293" s="225" t="s">
        <v>100</v>
      </c>
      <c r="Y293" s="225" t="s">
        <v>100</v>
      </c>
      <c r="Z293" s="174" t="s">
        <v>103</v>
      </c>
      <c r="AA293" s="225" t="s">
        <v>100</v>
      </c>
      <c r="AB293" s="225" t="s">
        <v>100</v>
      </c>
      <c r="AC293" s="174" t="s">
        <v>103</v>
      </c>
      <c r="AD293" s="225" t="s">
        <v>100</v>
      </c>
      <c r="AE293" s="174" t="s">
        <v>103</v>
      </c>
      <c r="AF293" s="225" t="s">
        <v>100</v>
      </c>
      <c r="AG293" s="174" t="s">
        <v>103</v>
      </c>
      <c r="AH293" s="175" t="s">
        <v>231</v>
      </c>
      <c r="AI293" s="175" t="s">
        <v>231</v>
      </c>
      <c r="AJ293" s="175" t="s">
        <v>231</v>
      </c>
      <c r="AK293" s="175" t="s">
        <v>231</v>
      </c>
      <c r="AL293" s="175" t="s">
        <v>231</v>
      </c>
      <c r="AM293" s="175" t="s">
        <v>231</v>
      </c>
      <c r="AN293" s="225" t="s">
        <v>100</v>
      </c>
      <c r="AO293" s="225" t="s">
        <v>100</v>
      </c>
      <c r="AP293" s="225" t="s">
        <v>100</v>
      </c>
      <c r="AQ293" s="225" t="s">
        <v>100</v>
      </c>
      <c r="AR293" s="225" t="s">
        <v>100</v>
      </c>
      <c r="AS293" s="225" t="s">
        <v>100</v>
      </c>
      <c r="AT293" s="225" t="s">
        <v>100</v>
      </c>
      <c r="AU293" s="225" t="s">
        <v>100</v>
      </c>
      <c r="AV293" s="225" t="s">
        <v>100</v>
      </c>
      <c r="AW293" s="225" t="s">
        <v>100</v>
      </c>
      <c r="AX293" s="225" t="s">
        <v>100</v>
      </c>
      <c r="AY293" s="225" t="s">
        <v>100</v>
      </c>
      <c r="AZ293" s="44" t="s">
        <v>121</v>
      </c>
      <c r="BA293" s="44" t="s">
        <v>121</v>
      </c>
      <c r="BB293" s="44" t="s">
        <v>121</v>
      </c>
      <c r="BC293" s="226" t="s">
        <v>100</v>
      </c>
      <c r="BD293" s="43" t="s">
        <v>101</v>
      </c>
      <c r="BE293" s="43" t="s">
        <v>103</v>
      </c>
      <c r="BF293" s="43" t="s">
        <v>103</v>
      </c>
      <c r="BG293" s="43" t="s">
        <v>101</v>
      </c>
      <c r="BH293" s="43" t="s">
        <v>101</v>
      </c>
      <c r="BI293" s="43" t="s">
        <v>101</v>
      </c>
      <c r="BJ293" s="43" t="s">
        <v>101</v>
      </c>
      <c r="BK293" s="44"/>
      <c r="BL293" s="44"/>
      <c r="BM293" s="44"/>
      <c r="BN293" s="44"/>
      <c r="BO293" s="44"/>
      <c r="BP293" s="242">
        <v>2</v>
      </c>
      <c r="BQ293" s="203" t="s">
        <v>952</v>
      </c>
      <c r="BR293" s="245">
        <v>0</v>
      </c>
      <c r="BS293" s="103" t="s">
        <v>106</v>
      </c>
      <c r="BT293" s="312">
        <v>0</v>
      </c>
      <c r="BU293" s="312">
        <v>0</v>
      </c>
      <c r="BV293" s="312">
        <v>0</v>
      </c>
      <c r="BW293" s="44">
        <v>0</v>
      </c>
      <c r="BX293" s="45" t="s">
        <v>101</v>
      </c>
      <c r="BY293" s="44" t="s">
        <v>1735</v>
      </c>
      <c r="BZ293" s="103"/>
      <c r="CA293" s="378" t="s">
        <v>1585</v>
      </c>
      <c r="CB293" s="378" t="s">
        <v>1357</v>
      </c>
      <c r="CC293" s="398">
        <v>14400000</v>
      </c>
      <c r="CD293" s="378" t="s">
        <v>1154</v>
      </c>
      <c r="CE293" s="378" t="s">
        <v>1349</v>
      </c>
      <c r="CF293" s="226" t="s">
        <v>101</v>
      </c>
      <c r="CG293" s="226" t="s">
        <v>101</v>
      </c>
      <c r="CH293" s="44"/>
      <c r="CI293" s="376" t="s">
        <v>1669</v>
      </c>
      <c r="CJ293" s="103" t="s">
        <v>1348</v>
      </c>
      <c r="CK293" s="243" t="s">
        <v>100</v>
      </c>
      <c r="CL293" s="44"/>
      <c r="CM293" s="103"/>
      <c r="CN293" s="44" t="s">
        <v>834</v>
      </c>
      <c r="CO293" s="7"/>
      <c r="CP293" s="7"/>
    </row>
    <row r="294" spans="1:94" ht="49.95" customHeight="1" x14ac:dyDescent="0.3">
      <c r="A294" s="44" t="s">
        <v>130</v>
      </c>
      <c r="B294" s="243" t="s">
        <v>100</v>
      </c>
      <c r="C294" s="44" t="s">
        <v>917</v>
      </c>
      <c r="D294" s="44"/>
      <c r="E294" s="44" t="s">
        <v>100</v>
      </c>
      <c r="F294" s="44" t="s">
        <v>606</v>
      </c>
      <c r="G294" s="227" t="s">
        <v>96</v>
      </c>
      <c r="H294" s="228" t="s">
        <v>187</v>
      </c>
      <c r="I294" s="227" t="s">
        <v>170</v>
      </c>
      <c r="J294" s="227" t="s">
        <v>140</v>
      </c>
      <c r="K294" s="227" t="s">
        <v>433</v>
      </c>
      <c r="L294" s="227" t="s">
        <v>141</v>
      </c>
      <c r="M294" s="229" t="s">
        <v>584</v>
      </c>
      <c r="N294" s="230" t="s">
        <v>169</v>
      </c>
      <c r="O294" s="231" t="s">
        <v>530</v>
      </c>
      <c r="P294" s="230" t="s">
        <v>143</v>
      </c>
      <c r="Q294" s="103" t="s">
        <v>838</v>
      </c>
      <c r="R294" s="44"/>
      <c r="S294" s="225">
        <v>0</v>
      </c>
      <c r="T294" s="225">
        <v>0</v>
      </c>
      <c r="U294" s="225">
        <v>0</v>
      </c>
      <c r="V294" s="175" t="s">
        <v>231</v>
      </c>
      <c r="W294" s="175" t="s">
        <v>231</v>
      </c>
      <c r="X294" s="175" t="s">
        <v>231</v>
      </c>
      <c r="Y294" s="175" t="s">
        <v>231</v>
      </c>
      <c r="Z294" s="175" t="s">
        <v>231</v>
      </c>
      <c r="AA294" s="175" t="s">
        <v>231</v>
      </c>
      <c r="AB294" s="175" t="s">
        <v>231</v>
      </c>
      <c r="AC294" s="175" t="s">
        <v>231</v>
      </c>
      <c r="AD294" s="175" t="s">
        <v>231</v>
      </c>
      <c r="AE294" s="175" t="s">
        <v>231</v>
      </c>
      <c r="AF294" s="175" t="s">
        <v>231</v>
      </c>
      <c r="AG294" s="175" t="s">
        <v>231</v>
      </c>
      <c r="AH294" s="175" t="s">
        <v>231</v>
      </c>
      <c r="AI294" s="175" t="s">
        <v>231</v>
      </c>
      <c r="AJ294" s="175" t="s">
        <v>231</v>
      </c>
      <c r="AK294" s="175" t="s">
        <v>231</v>
      </c>
      <c r="AL294" s="175" t="s">
        <v>231</v>
      </c>
      <c r="AM294" s="175" t="s">
        <v>231</v>
      </c>
      <c r="AN294" s="175" t="s">
        <v>231</v>
      </c>
      <c r="AO294" s="175" t="s">
        <v>231</v>
      </c>
      <c r="AP294" s="175" t="s">
        <v>231</v>
      </c>
      <c r="AQ294" s="225" t="s">
        <v>100</v>
      </c>
      <c r="AR294" s="225" t="s">
        <v>100</v>
      </c>
      <c r="AS294" s="225" t="s">
        <v>100</v>
      </c>
      <c r="AT294" s="225" t="s">
        <v>100</v>
      </c>
      <c r="AU294" s="225" t="s">
        <v>100</v>
      </c>
      <c r="AV294" s="225" t="s">
        <v>100</v>
      </c>
      <c r="AW294" s="225" t="s">
        <v>100</v>
      </c>
      <c r="AX294" s="225" t="s">
        <v>100</v>
      </c>
      <c r="AY294" s="225" t="s">
        <v>100</v>
      </c>
      <c r="AZ294" s="44" t="s">
        <v>121</v>
      </c>
      <c r="BA294" s="44" t="s">
        <v>121</v>
      </c>
      <c r="BB294" s="44" t="s">
        <v>121</v>
      </c>
      <c r="BC294" s="226" t="s">
        <v>100</v>
      </c>
      <c r="BD294" s="43" t="s">
        <v>103</v>
      </c>
      <c r="BE294" s="226" t="s">
        <v>100</v>
      </c>
      <c r="BF294" s="226" t="s">
        <v>100</v>
      </c>
      <c r="BG294" s="226" t="s">
        <v>100</v>
      </c>
      <c r="BH294" s="43" t="s">
        <v>103</v>
      </c>
      <c r="BI294" s="43" t="s">
        <v>101</v>
      </c>
      <c r="BJ294" s="43" t="s">
        <v>101</v>
      </c>
      <c r="BK294" s="103" t="s">
        <v>673</v>
      </c>
      <c r="BL294" s="103" t="s">
        <v>672</v>
      </c>
      <c r="BM294" s="103" t="s">
        <v>671</v>
      </c>
      <c r="BN294" s="44"/>
      <c r="BO294" s="44"/>
      <c r="BP294" s="242">
        <v>0</v>
      </c>
      <c r="BQ294" s="244" t="s">
        <v>833</v>
      </c>
      <c r="BR294" s="242">
        <v>0</v>
      </c>
      <c r="BS294" s="103" t="s">
        <v>637</v>
      </c>
      <c r="BT294" s="312">
        <v>0</v>
      </c>
      <c r="BU294" s="312">
        <v>0</v>
      </c>
      <c r="BV294" s="312">
        <v>0</v>
      </c>
      <c r="BW294" s="44">
        <v>0</v>
      </c>
      <c r="BX294" s="45" t="s">
        <v>101</v>
      </c>
      <c r="BY294" s="435" t="s">
        <v>101</v>
      </c>
      <c r="BZ294" s="103"/>
      <c r="CA294" s="103"/>
      <c r="CB294" s="103"/>
      <c r="CC294" s="103"/>
      <c r="CD294" s="103" t="s">
        <v>1154</v>
      </c>
      <c r="CE294" s="103" t="s">
        <v>1349</v>
      </c>
      <c r="CF294" s="226" t="s">
        <v>101</v>
      </c>
      <c r="CG294" s="226" t="s">
        <v>100</v>
      </c>
      <c r="CH294" s="44"/>
      <c r="CI294" s="376" t="s">
        <v>1495</v>
      </c>
      <c r="CJ294" s="103" t="s">
        <v>1348</v>
      </c>
      <c r="CK294" s="391" t="s">
        <v>100</v>
      </c>
      <c r="CL294" s="44"/>
      <c r="CM294" s="103"/>
      <c r="CN294" s="44" t="s">
        <v>834</v>
      </c>
      <c r="CO294" s="7"/>
      <c r="CP294" s="7"/>
    </row>
    <row r="295" spans="1:94" ht="99" customHeight="1" x14ac:dyDescent="0.3">
      <c r="A295" s="44" t="s">
        <v>130</v>
      </c>
      <c r="B295" s="243" t="s">
        <v>100</v>
      </c>
      <c r="C295" s="44" t="s">
        <v>917</v>
      </c>
      <c r="D295" s="49" t="s">
        <v>100</v>
      </c>
      <c r="E295" s="44" t="s">
        <v>100</v>
      </c>
      <c r="F295" s="44" t="s">
        <v>606</v>
      </c>
      <c r="G295" s="227" t="s">
        <v>1057</v>
      </c>
      <c r="H295" s="228" t="s">
        <v>187</v>
      </c>
      <c r="I295" s="227" t="s">
        <v>171</v>
      </c>
      <c r="J295" s="227" t="s">
        <v>140</v>
      </c>
      <c r="K295" s="227" t="s">
        <v>433</v>
      </c>
      <c r="L295" s="227" t="s">
        <v>141</v>
      </c>
      <c r="M295" s="229" t="s">
        <v>584</v>
      </c>
      <c r="N295" s="230" t="s">
        <v>97</v>
      </c>
      <c r="O295" s="231" t="s">
        <v>531</v>
      </c>
      <c r="P295" s="230" t="s">
        <v>143</v>
      </c>
      <c r="Q295" s="103" t="s">
        <v>1056</v>
      </c>
      <c r="R295" s="44"/>
      <c r="S295" s="225">
        <v>0</v>
      </c>
      <c r="T295" s="225">
        <v>0</v>
      </c>
      <c r="U295" s="225">
        <v>0</v>
      </c>
      <c r="V295" s="175" t="s">
        <v>231</v>
      </c>
      <c r="W295" s="175" t="s">
        <v>231</v>
      </c>
      <c r="X295" s="175" t="s">
        <v>231</v>
      </c>
      <c r="Y295" s="175" t="s">
        <v>231</v>
      </c>
      <c r="Z295" s="175" t="s">
        <v>231</v>
      </c>
      <c r="AA295" s="175" t="s">
        <v>231</v>
      </c>
      <c r="AB295" s="175" t="s">
        <v>231</v>
      </c>
      <c r="AC295" s="175" t="s">
        <v>231</v>
      </c>
      <c r="AD295" s="175" t="s">
        <v>231</v>
      </c>
      <c r="AE295" s="175" t="s">
        <v>231</v>
      </c>
      <c r="AF295" s="175" t="s">
        <v>231</v>
      </c>
      <c r="AG295" s="175" t="s">
        <v>231</v>
      </c>
      <c r="AH295" s="175" t="s">
        <v>231</v>
      </c>
      <c r="AI295" s="175" t="s">
        <v>231</v>
      </c>
      <c r="AJ295" s="175" t="s">
        <v>231</v>
      </c>
      <c r="AK295" s="175" t="s">
        <v>231</v>
      </c>
      <c r="AL295" s="175" t="s">
        <v>231</v>
      </c>
      <c r="AM295" s="175" t="s">
        <v>231</v>
      </c>
      <c r="AN295" s="175" t="s">
        <v>231</v>
      </c>
      <c r="AO295" s="175" t="s">
        <v>231</v>
      </c>
      <c r="AP295" s="175" t="s">
        <v>231</v>
      </c>
      <c r="AQ295" s="225" t="s">
        <v>100</v>
      </c>
      <c r="AR295" s="225" t="s">
        <v>100</v>
      </c>
      <c r="AS295" s="225" t="s">
        <v>100</v>
      </c>
      <c r="AT295" s="225" t="s">
        <v>100</v>
      </c>
      <c r="AU295" s="225" t="s">
        <v>100</v>
      </c>
      <c r="AV295" s="225" t="s">
        <v>100</v>
      </c>
      <c r="AW295" s="225" t="s">
        <v>100</v>
      </c>
      <c r="AX295" s="225" t="s">
        <v>100</v>
      </c>
      <c r="AY295" s="225" t="s">
        <v>100</v>
      </c>
      <c r="AZ295" s="44" t="s">
        <v>121</v>
      </c>
      <c r="BA295" s="44" t="s">
        <v>121</v>
      </c>
      <c r="BB295" s="44" t="s">
        <v>121</v>
      </c>
      <c r="BC295" s="226" t="s">
        <v>100</v>
      </c>
      <c r="BD295" s="43" t="s">
        <v>103</v>
      </c>
      <c r="BE295" s="226" t="s">
        <v>100</v>
      </c>
      <c r="BF295" s="226" t="s">
        <v>100</v>
      </c>
      <c r="BG295" s="226" t="s">
        <v>100</v>
      </c>
      <c r="BH295" s="43" t="s">
        <v>103</v>
      </c>
      <c r="BI295" s="43" t="s">
        <v>101</v>
      </c>
      <c r="BJ295" s="43" t="s">
        <v>101</v>
      </c>
      <c r="BK295" s="44"/>
      <c r="BL295" s="44"/>
      <c r="BM295" s="44"/>
      <c r="BN295" s="44"/>
      <c r="BO295" s="44"/>
      <c r="BP295" s="242">
        <v>0</v>
      </c>
      <c r="BQ295" s="244" t="s">
        <v>833</v>
      </c>
      <c r="BR295" s="242">
        <v>0</v>
      </c>
      <c r="BS295" s="103" t="s">
        <v>106</v>
      </c>
      <c r="BT295" s="312">
        <v>0</v>
      </c>
      <c r="BU295" s="312">
        <v>0</v>
      </c>
      <c r="BV295" s="312">
        <v>0</v>
      </c>
      <c r="BW295" s="44">
        <v>0</v>
      </c>
      <c r="BX295" s="45" t="s">
        <v>101</v>
      </c>
      <c r="BY295" s="435" t="s">
        <v>101</v>
      </c>
      <c r="BZ295" s="103"/>
      <c r="CA295" s="103"/>
      <c r="CB295" s="103"/>
      <c r="CC295" s="103"/>
      <c r="CD295" s="103" t="s">
        <v>1154</v>
      </c>
      <c r="CE295" s="103" t="s">
        <v>1349</v>
      </c>
      <c r="CF295" s="226" t="s">
        <v>101</v>
      </c>
      <c r="CG295" s="226" t="s">
        <v>100</v>
      </c>
      <c r="CH295" s="44"/>
      <c r="CI295" s="391" t="s">
        <v>1495</v>
      </c>
      <c r="CJ295" s="103" t="s">
        <v>1348</v>
      </c>
      <c r="CK295" s="391" t="s">
        <v>100</v>
      </c>
      <c r="CL295" s="44" t="s">
        <v>834</v>
      </c>
      <c r="CM295" s="103"/>
      <c r="CN295" s="44" t="s">
        <v>834</v>
      </c>
      <c r="CO295" s="7"/>
      <c r="CP295" s="7"/>
    </row>
    <row r="296" spans="1:94" ht="29.4" hidden="1" customHeight="1" x14ac:dyDescent="0.3">
      <c r="A296" s="44" t="s">
        <v>130</v>
      </c>
      <c r="B296" s="295" t="s">
        <v>101</v>
      </c>
      <c r="C296" s="44"/>
      <c r="D296" s="44"/>
      <c r="E296" s="44" t="s">
        <v>100</v>
      </c>
      <c r="F296" s="44" t="s">
        <v>606</v>
      </c>
      <c r="G296" s="227" t="s">
        <v>301</v>
      </c>
      <c r="H296" s="228" t="s">
        <v>187</v>
      </c>
      <c r="I296" s="227" t="s">
        <v>532</v>
      </c>
      <c r="J296" s="227" t="s">
        <v>180</v>
      </c>
      <c r="K296" s="227" t="s">
        <v>424</v>
      </c>
      <c r="L296" s="227" t="s">
        <v>128</v>
      </c>
      <c r="M296" s="229" t="s">
        <v>584</v>
      </c>
      <c r="N296" s="230" t="s">
        <v>292</v>
      </c>
      <c r="O296" s="231" t="s">
        <v>399</v>
      </c>
      <c r="P296" s="230" t="s">
        <v>143</v>
      </c>
      <c r="Q296" s="103"/>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245"/>
      <c r="BK296" s="44"/>
      <c r="BL296" s="44"/>
      <c r="BM296" s="44"/>
      <c r="BN296" s="44"/>
      <c r="BO296" s="44"/>
      <c r="BP296" s="245" t="s">
        <v>742</v>
      </c>
      <c r="BQ296" s="268" t="s">
        <v>953</v>
      </c>
      <c r="BR296" s="245">
        <v>0</v>
      </c>
      <c r="BS296" s="103"/>
      <c r="BT296" s="44"/>
      <c r="BU296" s="44"/>
      <c r="BV296" s="44"/>
      <c r="BW296" s="44"/>
      <c r="BX296" s="44"/>
      <c r="BY296" s="44"/>
      <c r="BZ296" s="103"/>
      <c r="CA296" s="103"/>
      <c r="CB296" s="103"/>
      <c r="CC296" s="103"/>
      <c r="CD296" s="103"/>
      <c r="CE296" s="103"/>
      <c r="CF296" s="226"/>
      <c r="CG296" s="226"/>
      <c r="CH296" s="44"/>
      <c r="CI296" s="376"/>
      <c r="CJ296" s="103"/>
      <c r="CK296" s="391" t="str">
        <f>Table9[[#This Row],[Congested?]]</f>
        <v>no</v>
      </c>
      <c r="CL296" s="44"/>
      <c r="CM296" s="103"/>
      <c r="CN296" s="103"/>
      <c r="CO296" s="7"/>
      <c r="CP296" s="7"/>
    </row>
    <row r="297" spans="1:94" ht="133.94999999999999" hidden="1" customHeight="1" x14ac:dyDescent="0.3">
      <c r="A297" s="44" t="s">
        <v>130</v>
      </c>
      <c r="B297" s="295" t="s">
        <v>101</v>
      </c>
      <c r="C297" s="44"/>
      <c r="D297" s="44"/>
      <c r="E297" s="44" t="s">
        <v>100</v>
      </c>
      <c r="F297" s="44" t="s">
        <v>606</v>
      </c>
      <c r="G297" s="227" t="s">
        <v>301</v>
      </c>
      <c r="H297" s="228" t="s">
        <v>187</v>
      </c>
      <c r="I297" s="227" t="s">
        <v>532</v>
      </c>
      <c r="J297" s="227" t="s">
        <v>292</v>
      </c>
      <c r="K297" s="227" t="s">
        <v>399</v>
      </c>
      <c r="L297" s="227" t="s">
        <v>143</v>
      </c>
      <c r="M297" s="229" t="s">
        <v>584</v>
      </c>
      <c r="N297" s="230" t="s">
        <v>180</v>
      </c>
      <c r="O297" s="231" t="s">
        <v>424</v>
      </c>
      <c r="P297" s="230" t="s">
        <v>128</v>
      </c>
      <c r="Q297" s="103"/>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245"/>
      <c r="BK297" s="238" t="s">
        <v>675</v>
      </c>
      <c r="BL297" s="103" t="s">
        <v>676</v>
      </c>
      <c r="BM297" s="238" t="s">
        <v>677</v>
      </c>
      <c r="BN297" s="44"/>
      <c r="BO297" s="44"/>
      <c r="BP297" s="242" t="s">
        <v>742</v>
      </c>
      <c r="BQ297" s="266" t="s">
        <v>776</v>
      </c>
      <c r="BR297" s="242">
        <v>0</v>
      </c>
      <c r="BS297" s="103"/>
      <c r="BT297" s="44"/>
      <c r="BU297" s="44"/>
      <c r="BV297" s="44"/>
      <c r="BW297" s="44"/>
      <c r="BX297" s="44"/>
      <c r="BY297" s="44"/>
      <c r="BZ297" s="103"/>
      <c r="CA297" s="103"/>
      <c r="CB297" s="103"/>
      <c r="CC297" s="103"/>
      <c r="CD297" s="103"/>
      <c r="CE297" s="103"/>
      <c r="CF297" s="226"/>
      <c r="CG297" s="226"/>
      <c r="CH297" s="44"/>
      <c r="CI297" s="376"/>
      <c r="CJ297" s="103"/>
      <c r="CK297" s="391"/>
      <c r="CL297" s="44"/>
      <c r="CM297" s="103"/>
      <c r="CN297" s="103"/>
      <c r="CO297" s="7"/>
      <c r="CP297" s="7"/>
    </row>
    <row r="298" spans="1:94" ht="81.75" hidden="1" customHeight="1" x14ac:dyDescent="0.3">
      <c r="A298" s="284" t="s">
        <v>1462</v>
      </c>
      <c r="B298" s="44"/>
      <c r="C298" s="44"/>
      <c r="D298" s="242" t="s">
        <v>100</v>
      </c>
      <c r="E298" s="242" t="s">
        <v>101</v>
      </c>
      <c r="F298" s="242" t="s">
        <v>606</v>
      </c>
      <c r="G298" s="227" t="s">
        <v>92</v>
      </c>
      <c r="H298" s="228" t="s">
        <v>187</v>
      </c>
      <c r="I298" s="227" t="s">
        <v>199</v>
      </c>
      <c r="J298" s="227" t="s">
        <v>104</v>
      </c>
      <c r="K298" s="227" t="s">
        <v>412</v>
      </c>
      <c r="L298" s="227" t="s">
        <v>131</v>
      </c>
      <c r="M298" s="229" t="s">
        <v>584</v>
      </c>
      <c r="N298" s="230" t="s">
        <v>198</v>
      </c>
      <c r="O298" s="231" t="s">
        <v>414</v>
      </c>
      <c r="P298" s="230" t="s">
        <v>132</v>
      </c>
      <c r="Q298" s="56" t="s">
        <v>1072</v>
      </c>
      <c r="R298" s="56"/>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245"/>
      <c r="BK298" s="44"/>
      <c r="BL298" s="44"/>
      <c r="BM298" s="44"/>
      <c r="BN298" s="44"/>
      <c r="BO298" s="44"/>
      <c r="BP298" s="245">
        <v>0</v>
      </c>
      <c r="BQ298" s="203" t="s">
        <v>839</v>
      </c>
      <c r="BR298" s="245">
        <v>0</v>
      </c>
      <c r="BS298" s="103"/>
      <c r="BT298" s="44"/>
      <c r="BU298" s="44"/>
      <c r="BV298" s="44"/>
      <c r="BW298" s="44"/>
      <c r="BX298" s="45"/>
      <c r="BY298" s="44"/>
      <c r="BZ298" s="103"/>
      <c r="CA298" s="376" t="s">
        <v>1352</v>
      </c>
      <c r="CB298" s="376" t="s">
        <v>1435</v>
      </c>
      <c r="CC298" s="376">
        <v>80858000</v>
      </c>
      <c r="CD298" s="376" t="s">
        <v>1417</v>
      </c>
      <c r="CE298" s="376" t="s">
        <v>1436</v>
      </c>
      <c r="CF298" s="376" t="s">
        <v>1437</v>
      </c>
      <c r="CG298" s="226"/>
      <c r="CH298" s="44"/>
      <c r="CI298" s="391" t="s">
        <v>1465</v>
      </c>
      <c r="CJ298" s="56" t="s">
        <v>1437</v>
      </c>
      <c r="CK298" s="395" t="s">
        <v>101</v>
      </c>
      <c r="CL298" s="44"/>
      <c r="CM298" s="103"/>
      <c r="CN298" s="391" t="s">
        <v>1467</v>
      </c>
      <c r="CO298" s="7"/>
      <c r="CP298" s="7"/>
    </row>
    <row r="299" spans="1:94" ht="30" hidden="1" customHeight="1" x14ac:dyDescent="0.3">
      <c r="A299" s="44" t="s">
        <v>785</v>
      </c>
      <c r="B299" s="295" t="s">
        <v>101</v>
      </c>
      <c r="C299" s="44"/>
      <c r="D299" s="44"/>
      <c r="E299" s="44" t="s">
        <v>100</v>
      </c>
      <c r="F299" s="44" t="s">
        <v>627</v>
      </c>
      <c r="G299" s="227" t="s">
        <v>172</v>
      </c>
      <c r="H299" s="228" t="s">
        <v>187</v>
      </c>
      <c r="I299" s="227" t="s">
        <v>533</v>
      </c>
      <c r="J299" s="227" t="s">
        <v>107</v>
      </c>
      <c r="K299" s="227" t="s">
        <v>447</v>
      </c>
      <c r="L299" s="227" t="s">
        <v>146</v>
      </c>
      <c r="M299" s="229" t="s">
        <v>584</v>
      </c>
      <c r="N299" s="230" t="s">
        <v>173</v>
      </c>
      <c r="O299" s="231" t="s">
        <v>447</v>
      </c>
      <c r="P299" s="230" t="s">
        <v>146</v>
      </c>
      <c r="Q299" s="103"/>
      <c r="R299" s="44"/>
      <c r="S299" s="225">
        <v>0</v>
      </c>
      <c r="T299" s="225">
        <v>0</v>
      </c>
      <c r="U299" s="225">
        <v>0</v>
      </c>
      <c r="V299" s="225" t="s">
        <v>100</v>
      </c>
      <c r="W299" s="225" t="s">
        <v>100</v>
      </c>
      <c r="X299" s="225" t="s">
        <v>100</v>
      </c>
      <c r="Y299" s="225" t="s">
        <v>100</v>
      </c>
      <c r="Z299" s="225" t="s">
        <v>100</v>
      </c>
      <c r="AA299" s="225" t="s">
        <v>100</v>
      </c>
      <c r="AB299" s="225" t="s">
        <v>100</v>
      </c>
      <c r="AC299" s="225" t="s">
        <v>100</v>
      </c>
      <c r="AD299" s="225" t="s">
        <v>100</v>
      </c>
      <c r="AE299" s="174" t="s">
        <v>103</v>
      </c>
      <c r="AF299" s="225" t="s">
        <v>100</v>
      </c>
      <c r="AG299" s="225" t="s">
        <v>100</v>
      </c>
      <c r="AH299" s="225" t="s">
        <v>100</v>
      </c>
      <c r="AI299" s="225" t="s">
        <v>100</v>
      </c>
      <c r="AJ299" s="225" t="s">
        <v>100</v>
      </c>
      <c r="AK299" s="225" t="s">
        <v>100</v>
      </c>
      <c r="AL299" s="225" t="s">
        <v>100</v>
      </c>
      <c r="AM299" s="225" t="s">
        <v>100</v>
      </c>
      <c r="AN299" s="225" t="s">
        <v>100</v>
      </c>
      <c r="AO299" s="225" t="s">
        <v>100</v>
      </c>
      <c r="AP299" s="225" t="s">
        <v>100</v>
      </c>
      <c r="AQ299" s="225" t="s">
        <v>100</v>
      </c>
      <c r="AR299" s="225" t="s">
        <v>100</v>
      </c>
      <c r="AS299" s="225" t="s">
        <v>100</v>
      </c>
      <c r="AT299" s="225" t="s">
        <v>100</v>
      </c>
      <c r="AU299" s="225" t="s">
        <v>100</v>
      </c>
      <c r="AV299" s="225" t="s">
        <v>100</v>
      </c>
      <c r="AW299" s="225" t="s">
        <v>100</v>
      </c>
      <c r="AX299" s="225" t="s">
        <v>100</v>
      </c>
      <c r="AY299" s="225" t="s">
        <v>100</v>
      </c>
      <c r="AZ299" s="225" t="s">
        <v>100</v>
      </c>
      <c r="BA299" s="225" t="s">
        <v>100</v>
      </c>
      <c r="BB299" s="225" t="s">
        <v>100</v>
      </c>
      <c r="BC299" s="226" t="s">
        <v>100</v>
      </c>
      <c r="BD299" s="226" t="s">
        <v>100</v>
      </c>
      <c r="BE299" s="174" t="s">
        <v>103</v>
      </c>
      <c r="BF299" s="226" t="s">
        <v>100</v>
      </c>
      <c r="BG299" s="226" t="s">
        <v>100</v>
      </c>
      <c r="BH299" s="174" t="s">
        <v>103</v>
      </c>
      <c r="BI299" s="43" t="s">
        <v>101</v>
      </c>
      <c r="BJ299" s="43" t="s">
        <v>101</v>
      </c>
      <c r="BK299" s="45">
        <v>7</v>
      </c>
      <c r="BL299" s="407">
        <v>45696000</v>
      </c>
      <c r="BM299" s="44" t="s">
        <v>679</v>
      </c>
      <c r="BN299" s="44"/>
      <c r="BO299" s="406" t="s">
        <v>1525</v>
      </c>
      <c r="BP299" s="245" t="s">
        <v>742</v>
      </c>
      <c r="BQ299" s="268" t="s">
        <v>863</v>
      </c>
      <c r="BR299" s="245"/>
      <c r="BS299" s="391" t="s">
        <v>1526</v>
      </c>
      <c r="BT299" s="44"/>
      <c r="BU299" s="44"/>
      <c r="BV299" s="44"/>
      <c r="BW299" s="44"/>
      <c r="BX299" s="44"/>
      <c r="BY299" s="44"/>
      <c r="BZ299" s="103"/>
      <c r="CA299" s="41" t="s">
        <v>1366</v>
      </c>
      <c r="CB299" s="373" t="s">
        <v>1367</v>
      </c>
      <c r="CC299" s="373" t="s">
        <v>1368</v>
      </c>
      <c r="CD299" s="373" t="s">
        <v>1369</v>
      </c>
      <c r="CE299" s="103"/>
      <c r="CF299" s="226"/>
      <c r="CG299" s="226"/>
      <c r="CH299" s="44"/>
      <c r="CI299" s="376"/>
      <c r="CJ299" s="103"/>
      <c r="CK299" s="391" t="s">
        <v>101</v>
      </c>
      <c r="CL299" s="44"/>
      <c r="CM299" s="103"/>
      <c r="CN299" s="103"/>
      <c r="CO299" s="7"/>
      <c r="CP299" s="7"/>
    </row>
    <row r="300" spans="1:94" ht="76.95" hidden="1" customHeight="1" x14ac:dyDescent="0.3">
      <c r="A300" s="49" t="s">
        <v>1511</v>
      </c>
      <c r="B300" s="243" t="s">
        <v>100</v>
      </c>
      <c r="C300" s="44" t="s">
        <v>956</v>
      </c>
      <c r="D300" s="49" t="s">
        <v>100</v>
      </c>
      <c r="E300" s="49" t="s">
        <v>101</v>
      </c>
      <c r="F300" s="296" t="s">
        <v>606</v>
      </c>
      <c r="G300" s="260" t="s">
        <v>236</v>
      </c>
      <c r="H300" s="261" t="s">
        <v>187</v>
      </c>
      <c r="I300" s="260" t="s">
        <v>534</v>
      </c>
      <c r="J300" s="260" t="s">
        <v>105</v>
      </c>
      <c r="K300" s="260" t="s">
        <v>403</v>
      </c>
      <c r="L300" s="260" t="s">
        <v>135</v>
      </c>
      <c r="M300" s="261" t="s">
        <v>584</v>
      </c>
      <c r="N300" s="260" t="s">
        <v>180</v>
      </c>
      <c r="O300" s="262" t="s">
        <v>424</v>
      </c>
      <c r="P300" s="260" t="s">
        <v>128</v>
      </c>
      <c r="Q300" s="56" t="s">
        <v>1509</v>
      </c>
      <c r="R300" s="44"/>
      <c r="S300" s="225" t="s">
        <v>100</v>
      </c>
      <c r="T300" s="225">
        <v>0</v>
      </c>
      <c r="U300" s="225">
        <v>0</v>
      </c>
      <c r="V300" s="174" t="s">
        <v>103</v>
      </c>
      <c r="W300" s="225" t="s">
        <v>100</v>
      </c>
      <c r="X300" s="225">
        <v>0</v>
      </c>
      <c r="Y300" s="174" t="s">
        <v>103</v>
      </c>
      <c r="Z300" s="225" t="s">
        <v>100</v>
      </c>
      <c r="AA300" s="174" t="s">
        <v>103</v>
      </c>
      <c r="AB300" s="175" t="s">
        <v>231</v>
      </c>
      <c r="AC300" s="225">
        <v>0</v>
      </c>
      <c r="AD300" s="225">
        <v>0</v>
      </c>
      <c r="AE300" s="175" t="s">
        <v>231</v>
      </c>
      <c r="AF300" s="225">
        <v>0</v>
      </c>
      <c r="AG300" s="225">
        <v>0</v>
      </c>
      <c r="AH300" s="225">
        <v>0</v>
      </c>
      <c r="AI300" s="225">
        <v>0</v>
      </c>
      <c r="AJ300" s="225">
        <v>0</v>
      </c>
      <c r="AK300" s="225">
        <v>0</v>
      </c>
      <c r="AL300" s="225">
        <v>0</v>
      </c>
      <c r="AM300" s="225">
        <v>0</v>
      </c>
      <c r="AN300" s="225">
        <v>0</v>
      </c>
      <c r="AO300" s="225">
        <v>0</v>
      </c>
      <c r="AP300" s="225">
        <v>0</v>
      </c>
      <c r="AQ300" s="225">
        <v>0</v>
      </c>
      <c r="AR300" s="225">
        <v>0</v>
      </c>
      <c r="AS300" s="225">
        <v>0</v>
      </c>
      <c r="AT300" s="225">
        <v>0</v>
      </c>
      <c r="AU300" s="225">
        <v>0</v>
      </c>
      <c r="AV300" s="225">
        <v>0</v>
      </c>
      <c r="AW300" s="225">
        <v>0</v>
      </c>
      <c r="AX300" s="44" t="s">
        <v>121</v>
      </c>
      <c r="AY300" s="44" t="s">
        <v>121</v>
      </c>
      <c r="AZ300" s="44" t="s">
        <v>121</v>
      </c>
      <c r="BA300" s="44" t="s">
        <v>121</v>
      </c>
      <c r="BB300" s="44" t="s">
        <v>121</v>
      </c>
      <c r="BC300" s="226" t="s">
        <v>101</v>
      </c>
      <c r="BD300" s="44"/>
      <c r="BE300" s="44"/>
      <c r="BF300" s="44"/>
      <c r="BG300" s="44"/>
      <c r="BH300" s="44"/>
      <c r="BI300" s="44"/>
      <c r="BJ300" s="245"/>
      <c r="BK300" s="44"/>
      <c r="BL300" s="44"/>
      <c r="BM300" s="44"/>
      <c r="BN300" s="44"/>
      <c r="BO300" s="44"/>
      <c r="BP300" s="242">
        <v>0</v>
      </c>
      <c r="BQ300" s="244" t="s">
        <v>927</v>
      </c>
      <c r="BR300" s="242">
        <v>0</v>
      </c>
      <c r="BS300" s="103"/>
      <c r="BT300" s="312">
        <v>0</v>
      </c>
      <c r="BU300" s="312">
        <v>0</v>
      </c>
      <c r="BV300" s="312">
        <v>0</v>
      </c>
      <c r="BW300" s="44">
        <v>0</v>
      </c>
      <c r="BX300" s="45" t="s">
        <v>101</v>
      </c>
      <c r="BY300" s="44"/>
      <c r="BZ300" s="103"/>
      <c r="CA300" s="41"/>
      <c r="CB300" s="373"/>
      <c r="CC300" s="373"/>
      <c r="CD300" s="373"/>
      <c r="CE300" s="103"/>
      <c r="CF300" s="226" t="s">
        <v>101</v>
      </c>
      <c r="CG300" s="226" t="s">
        <v>101</v>
      </c>
      <c r="CH300" s="44"/>
      <c r="CI300" s="376" t="s">
        <v>1486</v>
      </c>
      <c r="CJ300" s="396" t="s">
        <v>1508</v>
      </c>
      <c r="CK300" s="295" t="s">
        <v>101</v>
      </c>
      <c r="CL300" s="44"/>
      <c r="CM300" s="103"/>
      <c r="CN300" s="56" t="s">
        <v>1510</v>
      </c>
      <c r="CO300" s="7"/>
      <c r="CP300" s="7"/>
    </row>
    <row r="301" spans="1:94" ht="15" hidden="1" customHeight="1" x14ac:dyDescent="0.3">
      <c r="A301" s="44" t="s">
        <v>323</v>
      </c>
      <c r="B301" s="44"/>
      <c r="C301" s="44"/>
      <c r="D301" s="44"/>
      <c r="E301" s="44" t="s">
        <v>101</v>
      </c>
      <c r="F301" s="44" t="s">
        <v>606</v>
      </c>
      <c r="G301" s="227" t="s">
        <v>71</v>
      </c>
      <c r="H301" s="228" t="s">
        <v>187</v>
      </c>
      <c r="I301" s="227" t="s">
        <v>543</v>
      </c>
      <c r="J301" s="227" t="s">
        <v>142</v>
      </c>
      <c r="K301" s="227" t="s">
        <v>434</v>
      </c>
      <c r="L301" s="227" t="s">
        <v>143</v>
      </c>
      <c r="M301" s="229" t="s">
        <v>584</v>
      </c>
      <c r="N301" s="230" t="s">
        <v>292</v>
      </c>
      <c r="O301" s="231" t="s">
        <v>399</v>
      </c>
      <c r="P301" s="230" t="s">
        <v>143</v>
      </c>
      <c r="Q301" s="56" t="s">
        <v>319</v>
      </c>
      <c r="R301" s="49"/>
      <c r="S301" s="225">
        <v>0</v>
      </c>
      <c r="T301" s="225">
        <v>0</v>
      </c>
      <c r="U301" s="225">
        <v>0</v>
      </c>
      <c r="V301" s="225">
        <v>0</v>
      </c>
      <c r="W301" s="225">
        <v>0</v>
      </c>
      <c r="X301" s="225">
        <v>0</v>
      </c>
      <c r="Y301" s="225">
        <v>0</v>
      </c>
      <c r="Z301" s="225">
        <v>0</v>
      </c>
      <c r="AA301" s="225">
        <v>0</v>
      </c>
      <c r="AB301" s="225">
        <v>0</v>
      </c>
      <c r="AC301" s="225">
        <v>0</v>
      </c>
      <c r="AD301" s="225">
        <v>0</v>
      </c>
      <c r="AE301" s="225">
        <v>0</v>
      </c>
      <c r="AF301" s="225">
        <v>0</v>
      </c>
      <c r="AG301" s="225">
        <v>0</v>
      </c>
      <c r="AH301" s="225">
        <v>0</v>
      </c>
      <c r="AI301" s="225">
        <v>0</v>
      </c>
      <c r="AJ301" s="225">
        <v>0</v>
      </c>
      <c r="AK301" s="225">
        <v>0</v>
      </c>
      <c r="AL301" s="225">
        <v>0</v>
      </c>
      <c r="AM301" s="225">
        <v>0</v>
      </c>
      <c r="AN301" s="225">
        <v>0</v>
      </c>
      <c r="AO301" s="225">
        <v>0</v>
      </c>
      <c r="AP301" s="225">
        <v>0</v>
      </c>
      <c r="AQ301" s="225">
        <v>0</v>
      </c>
      <c r="AR301" s="225">
        <v>0</v>
      </c>
      <c r="AS301" s="225">
        <v>0</v>
      </c>
      <c r="AT301" s="225">
        <v>0</v>
      </c>
      <c r="AU301" s="225">
        <v>0</v>
      </c>
      <c r="AV301" s="225">
        <v>0</v>
      </c>
      <c r="AW301" s="225">
        <v>0</v>
      </c>
      <c r="AX301" s="225">
        <v>0</v>
      </c>
      <c r="AY301" s="225">
        <v>0</v>
      </c>
      <c r="AZ301" s="225">
        <v>0</v>
      </c>
      <c r="BA301" s="225">
        <v>0</v>
      </c>
      <c r="BB301" s="225">
        <v>0</v>
      </c>
      <c r="BC301" s="226" t="s">
        <v>100</v>
      </c>
      <c r="BD301" s="43" t="s">
        <v>103</v>
      </c>
      <c r="BE301" s="43" t="s">
        <v>101</v>
      </c>
      <c r="BF301" s="43" t="s">
        <v>101</v>
      </c>
      <c r="BG301" s="43" t="s">
        <v>101</v>
      </c>
      <c r="BH301" s="43" t="s">
        <v>101</v>
      </c>
      <c r="BI301" s="43" t="s">
        <v>101</v>
      </c>
      <c r="BJ301" s="245" t="s">
        <v>121</v>
      </c>
      <c r="BK301" s="44"/>
      <c r="BL301" s="44"/>
      <c r="BM301" s="44"/>
      <c r="BN301" s="44"/>
      <c r="BO301" s="44"/>
      <c r="BP301" s="245">
        <v>0</v>
      </c>
      <c r="BQ301" s="44"/>
      <c r="BR301" s="245">
        <v>2</v>
      </c>
      <c r="BS301" s="103" t="s">
        <v>639</v>
      </c>
      <c r="BT301" s="44"/>
      <c r="BU301" s="44"/>
      <c r="BV301" s="44"/>
      <c r="BW301" s="44"/>
      <c r="BX301" s="44"/>
      <c r="BY301" s="44"/>
      <c r="BZ301" s="103"/>
      <c r="CA301" s="103"/>
      <c r="CB301" s="103"/>
      <c r="CC301" s="103"/>
      <c r="CD301" s="103"/>
      <c r="CE301" s="103"/>
      <c r="CF301" s="226"/>
      <c r="CG301" s="226"/>
      <c r="CH301" s="44"/>
      <c r="CI301" s="376"/>
      <c r="CJ301" s="103"/>
      <c r="CK301" s="391"/>
      <c r="CL301" s="44"/>
      <c r="CM301" s="103"/>
      <c r="CN301" s="103"/>
      <c r="CO301" s="7"/>
      <c r="CP301" s="7"/>
    </row>
    <row r="302" spans="1:94" ht="15" hidden="1" customHeight="1" x14ac:dyDescent="0.3">
      <c r="A302" s="44" t="s">
        <v>323</v>
      </c>
      <c r="B302" s="44"/>
      <c r="C302" s="44"/>
      <c r="D302" s="44"/>
      <c r="E302" s="44" t="s">
        <v>101</v>
      </c>
      <c r="F302" s="44" t="s">
        <v>606</v>
      </c>
      <c r="G302" s="227" t="s">
        <v>71</v>
      </c>
      <c r="H302" s="228" t="s">
        <v>187</v>
      </c>
      <c r="I302" s="227" t="s">
        <v>543</v>
      </c>
      <c r="J302" s="227" t="s">
        <v>292</v>
      </c>
      <c r="K302" s="227" t="s">
        <v>399</v>
      </c>
      <c r="L302" s="227" t="s">
        <v>143</v>
      </c>
      <c r="M302" s="229" t="s">
        <v>584</v>
      </c>
      <c r="N302" s="230" t="s">
        <v>142</v>
      </c>
      <c r="O302" s="231" t="s">
        <v>434</v>
      </c>
      <c r="P302" s="230" t="s">
        <v>143</v>
      </c>
      <c r="Q302" s="56" t="s">
        <v>319</v>
      </c>
      <c r="R302" s="49"/>
      <c r="S302" s="225">
        <v>0</v>
      </c>
      <c r="T302" s="225">
        <v>0</v>
      </c>
      <c r="U302" s="225">
        <v>0</v>
      </c>
      <c r="V302" s="225">
        <v>0</v>
      </c>
      <c r="W302" s="225">
        <v>0</v>
      </c>
      <c r="X302" s="225">
        <v>0</v>
      </c>
      <c r="Y302" s="225">
        <v>0</v>
      </c>
      <c r="Z302" s="225">
        <v>0</v>
      </c>
      <c r="AA302" s="225">
        <v>0</v>
      </c>
      <c r="AB302" s="225">
        <v>0</v>
      </c>
      <c r="AC302" s="225">
        <v>0</v>
      </c>
      <c r="AD302" s="225">
        <v>0</v>
      </c>
      <c r="AE302" s="225">
        <v>0</v>
      </c>
      <c r="AF302" s="225">
        <v>0</v>
      </c>
      <c r="AG302" s="225">
        <v>0</v>
      </c>
      <c r="AH302" s="225">
        <v>0</v>
      </c>
      <c r="AI302" s="225">
        <v>0</v>
      </c>
      <c r="AJ302" s="225">
        <v>0</v>
      </c>
      <c r="AK302" s="225">
        <v>0</v>
      </c>
      <c r="AL302" s="225">
        <v>0</v>
      </c>
      <c r="AM302" s="225">
        <v>0</v>
      </c>
      <c r="AN302" s="225">
        <v>0</v>
      </c>
      <c r="AO302" s="225">
        <v>0</v>
      </c>
      <c r="AP302" s="225">
        <v>0</v>
      </c>
      <c r="AQ302" s="225">
        <v>0</v>
      </c>
      <c r="AR302" s="225">
        <v>0</v>
      </c>
      <c r="AS302" s="225">
        <v>0</v>
      </c>
      <c r="AT302" s="225">
        <v>0</v>
      </c>
      <c r="AU302" s="225">
        <v>0</v>
      </c>
      <c r="AV302" s="225">
        <v>0</v>
      </c>
      <c r="AW302" s="225">
        <v>0</v>
      </c>
      <c r="AX302" s="225">
        <v>0</v>
      </c>
      <c r="AY302" s="225">
        <v>0</v>
      </c>
      <c r="AZ302" s="225">
        <v>0</v>
      </c>
      <c r="BA302" s="225">
        <v>0</v>
      </c>
      <c r="BB302" s="225">
        <v>0</v>
      </c>
      <c r="BC302" s="226" t="s">
        <v>100</v>
      </c>
      <c r="BD302" s="43" t="s">
        <v>103</v>
      </c>
      <c r="BE302" s="43" t="s">
        <v>101</v>
      </c>
      <c r="BF302" s="43" t="s">
        <v>101</v>
      </c>
      <c r="BG302" s="43" t="s">
        <v>101</v>
      </c>
      <c r="BH302" s="43" t="s">
        <v>101</v>
      </c>
      <c r="BI302" s="43" t="s">
        <v>101</v>
      </c>
      <c r="BJ302" s="43" t="s">
        <v>101</v>
      </c>
      <c r="BK302" s="44"/>
      <c r="BL302" s="44"/>
      <c r="BM302" s="44"/>
      <c r="BN302" s="44"/>
      <c r="BO302" s="44"/>
      <c r="BP302" s="245">
        <v>0</v>
      </c>
      <c r="BQ302" s="44"/>
      <c r="BR302" s="245">
        <v>1</v>
      </c>
      <c r="BS302" s="103" t="s">
        <v>106</v>
      </c>
      <c r="BT302" s="44"/>
      <c r="BU302" s="44"/>
      <c r="BV302" s="44"/>
      <c r="BW302" s="44"/>
      <c r="BX302" s="44"/>
      <c r="BY302" s="44"/>
      <c r="BZ302" s="103"/>
      <c r="CA302" s="103"/>
      <c r="CB302" s="103"/>
      <c r="CC302" s="103"/>
      <c r="CD302" s="103"/>
      <c r="CE302" s="103"/>
      <c r="CF302" s="226"/>
      <c r="CG302" s="226"/>
      <c r="CH302" s="44"/>
      <c r="CI302" s="376"/>
      <c r="CJ302" s="103"/>
      <c r="CK302" s="391"/>
      <c r="CL302" s="44"/>
      <c r="CM302" s="103"/>
      <c r="CN302" s="103"/>
      <c r="CO302" s="7"/>
      <c r="CP302" s="7"/>
    </row>
    <row r="303" spans="1:94" ht="49.95" hidden="1" customHeight="1" x14ac:dyDescent="0.3">
      <c r="A303" s="44" t="s">
        <v>130</v>
      </c>
      <c r="B303" s="240" t="s">
        <v>1300</v>
      </c>
      <c r="C303" s="44" t="s">
        <v>871</v>
      </c>
      <c r="D303" s="44"/>
      <c r="E303" s="44" t="s">
        <v>1670</v>
      </c>
      <c r="F303" s="44" t="s">
        <v>606</v>
      </c>
      <c r="G303" s="227" t="s">
        <v>293</v>
      </c>
      <c r="H303" s="228" t="s">
        <v>187</v>
      </c>
      <c r="I303" s="227" t="s">
        <v>544</v>
      </c>
      <c r="J303" s="227" t="s">
        <v>138</v>
      </c>
      <c r="K303" s="227" t="s">
        <v>545</v>
      </c>
      <c r="L303" s="227" t="s">
        <v>139</v>
      </c>
      <c r="M303" s="229" t="s">
        <v>584</v>
      </c>
      <c r="N303" s="230" t="s">
        <v>292</v>
      </c>
      <c r="O303" s="231" t="s">
        <v>399</v>
      </c>
      <c r="P303" s="230" t="s">
        <v>143</v>
      </c>
      <c r="Q303" s="56" t="s">
        <v>1075</v>
      </c>
      <c r="R303" s="44"/>
      <c r="S303" s="44" t="s">
        <v>121</v>
      </c>
      <c r="T303" s="44" t="s">
        <v>121</v>
      </c>
      <c r="U303" s="44" t="s">
        <v>121</v>
      </c>
      <c r="V303" s="44" t="s">
        <v>121</v>
      </c>
      <c r="W303" s="44" t="s">
        <v>121</v>
      </c>
      <c r="X303" s="44" t="s">
        <v>121</v>
      </c>
      <c r="Y303" s="44" t="s">
        <v>121</v>
      </c>
      <c r="Z303" s="44" t="s">
        <v>121</v>
      </c>
      <c r="AA303" s="44" t="s">
        <v>121</v>
      </c>
      <c r="AB303" s="44" t="s">
        <v>121</v>
      </c>
      <c r="AC303" s="44" t="s">
        <v>121</v>
      </c>
      <c r="AD303" s="44" t="s">
        <v>121</v>
      </c>
      <c r="AE303" s="44" t="s">
        <v>121</v>
      </c>
      <c r="AF303" s="44" t="s">
        <v>121</v>
      </c>
      <c r="AG303" s="44" t="s">
        <v>121</v>
      </c>
      <c r="AH303" s="44" t="s">
        <v>121</v>
      </c>
      <c r="AI303" s="44" t="s">
        <v>121</v>
      </c>
      <c r="AJ303" s="44" t="s">
        <v>121</v>
      </c>
      <c r="AK303" s="44" t="s">
        <v>121</v>
      </c>
      <c r="AL303" s="44" t="s">
        <v>121</v>
      </c>
      <c r="AM303" s="44" t="s">
        <v>121</v>
      </c>
      <c r="AN303" s="44" t="s">
        <v>121</v>
      </c>
      <c r="AO303" s="44" t="s">
        <v>121</v>
      </c>
      <c r="AP303" s="44" t="s">
        <v>121</v>
      </c>
      <c r="AQ303" s="44" t="s">
        <v>121</v>
      </c>
      <c r="AR303" s="44" t="s">
        <v>121</v>
      </c>
      <c r="AS303" s="44" t="s">
        <v>121</v>
      </c>
      <c r="AT303" s="44" t="s">
        <v>121</v>
      </c>
      <c r="AU303" s="44" t="s">
        <v>121</v>
      </c>
      <c r="AV303" s="44" t="s">
        <v>121</v>
      </c>
      <c r="AW303" s="44" t="s">
        <v>121</v>
      </c>
      <c r="AX303" s="44" t="s">
        <v>121</v>
      </c>
      <c r="AY303" s="44" t="s">
        <v>121</v>
      </c>
      <c r="AZ303" s="44" t="s">
        <v>121</v>
      </c>
      <c r="BA303" s="44" t="s">
        <v>121</v>
      </c>
      <c r="BB303" s="44" t="s">
        <v>121</v>
      </c>
      <c r="BC303" s="44" t="s">
        <v>121</v>
      </c>
      <c r="BD303" s="44" t="s">
        <v>121</v>
      </c>
      <c r="BE303" s="44" t="s">
        <v>121</v>
      </c>
      <c r="BF303" s="44" t="s">
        <v>121</v>
      </c>
      <c r="BG303" s="44" t="s">
        <v>121</v>
      </c>
      <c r="BH303" s="44" t="s">
        <v>121</v>
      </c>
      <c r="BI303" s="44" t="s">
        <v>121</v>
      </c>
      <c r="BJ303" s="44" t="s">
        <v>121</v>
      </c>
      <c r="BK303" s="44"/>
      <c r="BL303" s="44"/>
      <c r="BM303" s="44"/>
      <c r="BN303" s="44"/>
      <c r="BO303" s="44"/>
      <c r="BP303" s="245" t="s">
        <v>742</v>
      </c>
      <c r="BQ303" s="203" t="s">
        <v>955</v>
      </c>
      <c r="BR303" s="245" t="s">
        <v>954</v>
      </c>
      <c r="BS303" s="103"/>
      <c r="BT303" s="312">
        <v>0</v>
      </c>
      <c r="BU303" s="312">
        <v>0</v>
      </c>
      <c r="BV303" s="312">
        <v>0</v>
      </c>
      <c r="BW303" s="44">
        <v>0</v>
      </c>
      <c r="BX303" s="45" t="s">
        <v>101</v>
      </c>
      <c r="BY303" s="44"/>
      <c r="BZ303" s="103"/>
      <c r="CA303" s="103"/>
      <c r="CB303" s="103"/>
      <c r="CC303" s="103"/>
      <c r="CD303" s="103"/>
      <c r="CE303" s="103"/>
      <c r="CF303" s="226" t="s">
        <v>101</v>
      </c>
      <c r="CG303" s="226" t="s">
        <v>101</v>
      </c>
      <c r="CH303" s="44"/>
      <c r="CI303" s="56" t="s">
        <v>1671</v>
      </c>
      <c r="CJ303" s="103" t="s">
        <v>626</v>
      </c>
      <c r="CK303" s="391" t="s">
        <v>65</v>
      </c>
      <c r="CL303" s="44"/>
      <c r="CM303" s="103"/>
      <c r="CN303" s="103" t="s">
        <v>626</v>
      </c>
      <c r="CO303" s="7"/>
      <c r="CP303" s="7"/>
    </row>
    <row r="304" spans="1:94" ht="15" hidden="1" customHeight="1" x14ac:dyDescent="0.3">
      <c r="A304" s="44" t="s">
        <v>323</v>
      </c>
      <c r="B304" s="44"/>
      <c r="C304" s="44"/>
      <c r="D304" s="44"/>
      <c r="E304" s="44" t="s">
        <v>101</v>
      </c>
      <c r="F304" s="44" t="s">
        <v>606</v>
      </c>
      <c r="G304" s="227" t="s">
        <v>293</v>
      </c>
      <c r="H304" s="228" t="s">
        <v>187</v>
      </c>
      <c r="I304" s="227" t="s">
        <v>544</v>
      </c>
      <c r="J304" s="227" t="s">
        <v>292</v>
      </c>
      <c r="K304" s="227" t="s">
        <v>399</v>
      </c>
      <c r="L304" s="227" t="s">
        <v>143</v>
      </c>
      <c r="M304" s="229" t="s">
        <v>584</v>
      </c>
      <c r="N304" s="230" t="s">
        <v>138</v>
      </c>
      <c r="O304" s="231" t="s">
        <v>545</v>
      </c>
      <c r="P304" s="230" t="s">
        <v>139</v>
      </c>
      <c r="Q304" s="56" t="s">
        <v>319</v>
      </c>
      <c r="R304" s="49"/>
      <c r="S304" s="225">
        <v>0</v>
      </c>
      <c r="T304" s="225">
        <v>0</v>
      </c>
      <c r="U304" s="225">
        <v>0</v>
      </c>
      <c r="V304" s="225">
        <v>0</v>
      </c>
      <c r="W304" s="225">
        <v>0</v>
      </c>
      <c r="X304" s="225">
        <v>0</v>
      </c>
      <c r="Y304" s="225">
        <v>0</v>
      </c>
      <c r="Z304" s="225">
        <v>0</v>
      </c>
      <c r="AA304" s="225">
        <v>0</v>
      </c>
      <c r="AB304" s="225">
        <v>0</v>
      </c>
      <c r="AC304" s="225">
        <v>0</v>
      </c>
      <c r="AD304" s="225">
        <v>0</v>
      </c>
      <c r="AE304" s="225">
        <v>0</v>
      </c>
      <c r="AF304" s="225">
        <v>0</v>
      </c>
      <c r="AG304" s="225">
        <v>0</v>
      </c>
      <c r="AH304" s="225">
        <v>0</v>
      </c>
      <c r="AI304" s="225">
        <v>0</v>
      </c>
      <c r="AJ304" s="225">
        <v>0</v>
      </c>
      <c r="AK304" s="225">
        <v>0</v>
      </c>
      <c r="AL304" s="225">
        <v>0</v>
      </c>
      <c r="AM304" s="225">
        <v>0</v>
      </c>
      <c r="AN304" s="225">
        <v>0</v>
      </c>
      <c r="AO304" s="225">
        <v>0</v>
      </c>
      <c r="AP304" s="225">
        <v>0</v>
      </c>
      <c r="AQ304" s="225">
        <v>0</v>
      </c>
      <c r="AR304" s="225">
        <v>0</v>
      </c>
      <c r="AS304" s="225">
        <v>0</v>
      </c>
      <c r="AT304" s="225">
        <v>0</v>
      </c>
      <c r="AU304" s="225">
        <v>0</v>
      </c>
      <c r="AV304" s="225">
        <v>0</v>
      </c>
      <c r="AW304" s="225">
        <v>0</v>
      </c>
      <c r="AX304" s="225">
        <v>0</v>
      </c>
      <c r="AY304" s="225">
        <v>0</v>
      </c>
      <c r="AZ304" s="225">
        <v>0</v>
      </c>
      <c r="BA304" s="225">
        <v>0</v>
      </c>
      <c r="BB304" s="225">
        <v>0</v>
      </c>
      <c r="BC304" s="226" t="s">
        <v>100</v>
      </c>
      <c r="BD304" s="43" t="s">
        <v>103</v>
      </c>
      <c r="BE304" s="43" t="s">
        <v>103</v>
      </c>
      <c r="BF304" s="43" t="s">
        <v>103</v>
      </c>
      <c r="BG304" s="43" t="s">
        <v>101</v>
      </c>
      <c r="BH304" s="43" t="s">
        <v>101</v>
      </c>
      <c r="BI304" s="43" t="s">
        <v>101</v>
      </c>
      <c r="BJ304" s="43" t="s">
        <v>101</v>
      </c>
      <c r="BK304" s="44"/>
      <c r="BL304" s="44"/>
      <c r="BM304" s="44"/>
      <c r="BN304" s="44"/>
      <c r="BO304" s="44"/>
      <c r="BP304" s="245">
        <v>0</v>
      </c>
      <c r="BQ304" s="44"/>
      <c r="BR304" s="245">
        <v>1</v>
      </c>
      <c r="BS304" s="103"/>
      <c r="BT304" s="44"/>
      <c r="BU304" s="44"/>
      <c r="BV304" s="44"/>
      <c r="BW304" s="44"/>
      <c r="BX304" s="44"/>
      <c r="BY304" s="44"/>
      <c r="BZ304" s="103"/>
      <c r="CA304" s="103"/>
      <c r="CB304" s="103"/>
      <c r="CC304" s="103"/>
      <c r="CD304" s="103"/>
      <c r="CE304" s="103"/>
      <c r="CF304" s="226"/>
      <c r="CG304" s="226"/>
      <c r="CH304" s="44"/>
      <c r="CI304" s="376"/>
      <c r="CJ304" s="103"/>
      <c r="CK304" s="391"/>
      <c r="CL304" s="44"/>
      <c r="CM304" s="103"/>
      <c r="CN304" s="103"/>
      <c r="CO304" s="7"/>
      <c r="CP304" s="7"/>
    </row>
    <row r="305" spans="1:94" ht="49.95" hidden="1" customHeight="1" x14ac:dyDescent="0.3">
      <c r="A305" s="44" t="s">
        <v>130</v>
      </c>
      <c r="B305" s="51" t="s">
        <v>889</v>
      </c>
      <c r="C305" s="44" t="s">
        <v>871</v>
      </c>
      <c r="D305" s="44"/>
      <c r="E305" s="44" t="s">
        <v>100</v>
      </c>
      <c r="F305" s="44" t="s">
        <v>606</v>
      </c>
      <c r="G305" s="227" t="s">
        <v>117</v>
      </c>
      <c r="H305" s="228" t="s">
        <v>187</v>
      </c>
      <c r="I305" s="227" t="s">
        <v>546</v>
      </c>
      <c r="J305" s="227" t="s">
        <v>295</v>
      </c>
      <c r="K305" s="227" t="s">
        <v>461</v>
      </c>
      <c r="L305" s="227" t="s">
        <v>339</v>
      </c>
      <c r="M305" s="229" t="s">
        <v>584</v>
      </c>
      <c r="N305" s="230" t="s">
        <v>294</v>
      </c>
      <c r="O305" s="231" t="s">
        <v>483</v>
      </c>
      <c r="P305" s="230" t="s">
        <v>338</v>
      </c>
      <c r="Q305" s="103"/>
      <c r="R305" s="44"/>
      <c r="S305" s="225" t="s">
        <v>100</v>
      </c>
      <c r="T305" s="225" t="s">
        <v>100</v>
      </c>
      <c r="U305" s="225" t="s">
        <v>100</v>
      </c>
      <c r="V305" s="225" t="s">
        <v>100</v>
      </c>
      <c r="W305" s="225" t="s">
        <v>100</v>
      </c>
      <c r="X305" s="225" t="s">
        <v>100</v>
      </c>
      <c r="Y305" s="225" t="s">
        <v>100</v>
      </c>
      <c r="Z305" s="225" t="s">
        <v>100</v>
      </c>
      <c r="AA305" s="225" t="s">
        <v>100</v>
      </c>
      <c r="AB305" s="225" t="s">
        <v>100</v>
      </c>
      <c r="AC305" s="225" t="s">
        <v>100</v>
      </c>
      <c r="AD305" s="225">
        <v>0</v>
      </c>
      <c r="AE305" s="225" t="s">
        <v>100</v>
      </c>
      <c r="AF305" s="225" t="s">
        <v>100</v>
      </c>
      <c r="AG305" s="225" t="s">
        <v>100</v>
      </c>
      <c r="AH305" s="225" t="s">
        <v>100</v>
      </c>
      <c r="AI305" s="225" t="s">
        <v>100</v>
      </c>
      <c r="AJ305" s="225" t="s">
        <v>100</v>
      </c>
      <c r="AK305" s="225" t="s">
        <v>100</v>
      </c>
      <c r="AL305" s="225" t="s">
        <v>100</v>
      </c>
      <c r="AM305" s="225" t="s">
        <v>100</v>
      </c>
      <c r="AN305" s="225" t="s">
        <v>100</v>
      </c>
      <c r="AO305" s="225" t="s">
        <v>100</v>
      </c>
      <c r="AP305" s="225" t="s">
        <v>100</v>
      </c>
      <c r="AQ305" s="225" t="s">
        <v>100</v>
      </c>
      <c r="AR305" s="225" t="s">
        <v>100</v>
      </c>
      <c r="AS305" s="225" t="s">
        <v>100</v>
      </c>
      <c r="AT305" s="225" t="s">
        <v>100</v>
      </c>
      <c r="AU305" s="225" t="s">
        <v>100</v>
      </c>
      <c r="AV305" s="225" t="s">
        <v>100</v>
      </c>
      <c r="AW305" s="225" t="s">
        <v>100</v>
      </c>
      <c r="AX305" s="225" t="s">
        <v>100</v>
      </c>
      <c r="AY305" s="44" t="s">
        <v>121</v>
      </c>
      <c r="AZ305" s="44" t="s">
        <v>121</v>
      </c>
      <c r="BA305" s="44" t="s">
        <v>121</v>
      </c>
      <c r="BB305" s="44" t="s">
        <v>121</v>
      </c>
      <c r="BC305" s="226" t="s">
        <v>100</v>
      </c>
      <c r="BD305" s="43" t="s">
        <v>101</v>
      </c>
      <c r="BE305" s="43" t="s">
        <v>101</v>
      </c>
      <c r="BF305" s="43" t="s">
        <v>101</v>
      </c>
      <c r="BG305" s="43" t="s">
        <v>103</v>
      </c>
      <c r="BH305" s="43" t="s">
        <v>101</v>
      </c>
      <c r="BI305" s="43" t="s">
        <v>101</v>
      </c>
      <c r="BJ305" s="245" t="s">
        <v>121</v>
      </c>
      <c r="BK305" s="44"/>
      <c r="BL305" s="44"/>
      <c r="BM305" s="44"/>
      <c r="BN305" s="44"/>
      <c r="BO305" s="44"/>
      <c r="BP305" s="245">
        <v>2</v>
      </c>
      <c r="BQ305" s="203" t="s">
        <v>952</v>
      </c>
      <c r="BR305" s="245">
        <v>0</v>
      </c>
      <c r="BS305" s="103"/>
      <c r="BT305" s="44"/>
      <c r="BU305" s="44"/>
      <c r="BV305" s="44"/>
      <c r="BW305" s="44"/>
      <c r="BX305" s="44"/>
      <c r="BY305" s="44"/>
      <c r="BZ305" s="103"/>
      <c r="CA305" s="103"/>
      <c r="CB305" s="103"/>
      <c r="CC305" s="103"/>
      <c r="CD305" s="103"/>
      <c r="CE305" s="103"/>
      <c r="CF305" s="226"/>
      <c r="CG305" s="226"/>
      <c r="CH305" s="44"/>
      <c r="CI305" s="376"/>
      <c r="CJ305" s="103"/>
      <c r="CK305" s="391"/>
      <c r="CL305" s="44"/>
      <c r="CM305" s="103"/>
      <c r="CN305" s="103"/>
      <c r="CO305" s="7"/>
      <c r="CP305" s="7"/>
    </row>
    <row r="306" spans="1:94" ht="49.95" hidden="1" customHeight="1" x14ac:dyDescent="0.3">
      <c r="A306" s="44" t="s">
        <v>130</v>
      </c>
      <c r="B306" s="240" t="s">
        <v>1300</v>
      </c>
      <c r="C306" s="44" t="s">
        <v>956</v>
      </c>
      <c r="D306" s="44"/>
      <c r="E306" s="44" t="s">
        <v>1699</v>
      </c>
      <c r="F306" s="44" t="s">
        <v>741</v>
      </c>
      <c r="G306" s="227" t="s">
        <v>174</v>
      </c>
      <c r="H306" s="228" t="s">
        <v>187</v>
      </c>
      <c r="I306" s="227" t="s">
        <v>547</v>
      </c>
      <c r="J306" s="227" t="s">
        <v>115</v>
      </c>
      <c r="K306" s="227" t="s">
        <v>449</v>
      </c>
      <c r="L306" s="227" t="s">
        <v>150</v>
      </c>
      <c r="M306" s="229" t="s">
        <v>584</v>
      </c>
      <c r="N306" s="230" t="s">
        <v>110</v>
      </c>
      <c r="O306" s="231" t="s">
        <v>502</v>
      </c>
      <c r="P306" s="230" t="s">
        <v>157</v>
      </c>
      <c r="Q306" s="103" t="s">
        <v>760</v>
      </c>
      <c r="R306" s="44"/>
      <c r="S306" s="44" t="s">
        <v>121</v>
      </c>
      <c r="T306" s="44" t="s">
        <v>121</v>
      </c>
      <c r="U306" s="44" t="s">
        <v>121</v>
      </c>
      <c r="V306" s="44" t="s">
        <v>121</v>
      </c>
      <c r="W306" s="44" t="s">
        <v>121</v>
      </c>
      <c r="X306" s="44" t="s">
        <v>121</v>
      </c>
      <c r="Y306" s="44" t="s">
        <v>121</v>
      </c>
      <c r="Z306" s="44" t="s">
        <v>121</v>
      </c>
      <c r="AA306" s="44" t="s">
        <v>121</v>
      </c>
      <c r="AB306" s="44" t="s">
        <v>121</v>
      </c>
      <c r="AC306" s="44" t="s">
        <v>121</v>
      </c>
      <c r="AD306" s="44" t="s">
        <v>121</v>
      </c>
      <c r="AE306" s="44" t="s">
        <v>121</v>
      </c>
      <c r="AF306" s="44" t="s">
        <v>121</v>
      </c>
      <c r="AG306" s="44" t="s">
        <v>121</v>
      </c>
      <c r="AH306" s="44" t="s">
        <v>121</v>
      </c>
      <c r="AI306" s="44" t="s">
        <v>121</v>
      </c>
      <c r="AJ306" s="44" t="s">
        <v>121</v>
      </c>
      <c r="AK306" s="44" t="s">
        <v>121</v>
      </c>
      <c r="AL306" s="44" t="s">
        <v>121</v>
      </c>
      <c r="AM306" s="44" t="s">
        <v>121</v>
      </c>
      <c r="AN306" s="44" t="s">
        <v>121</v>
      </c>
      <c r="AO306" s="44" t="s">
        <v>121</v>
      </c>
      <c r="AP306" s="44" t="s">
        <v>121</v>
      </c>
      <c r="AQ306" s="44" t="s">
        <v>121</v>
      </c>
      <c r="AR306" s="44" t="s">
        <v>121</v>
      </c>
      <c r="AS306" s="44" t="s">
        <v>121</v>
      </c>
      <c r="AT306" s="44" t="s">
        <v>121</v>
      </c>
      <c r="AU306" s="44" t="s">
        <v>121</v>
      </c>
      <c r="AV306" s="44" t="s">
        <v>121</v>
      </c>
      <c r="AW306" s="44" t="s">
        <v>121</v>
      </c>
      <c r="AX306" s="44" t="s">
        <v>121</v>
      </c>
      <c r="AY306" s="44" t="s">
        <v>121</v>
      </c>
      <c r="AZ306" s="44" t="s">
        <v>121</v>
      </c>
      <c r="BA306" s="44" t="s">
        <v>121</v>
      </c>
      <c r="BB306" s="44" t="s">
        <v>121</v>
      </c>
      <c r="BC306" s="44"/>
      <c r="BD306" s="44"/>
      <c r="BE306" s="44"/>
      <c r="BF306" s="44"/>
      <c r="BG306" s="44"/>
      <c r="BH306" s="44"/>
      <c r="BI306" s="44"/>
      <c r="BJ306" s="245"/>
      <c r="BK306" s="44"/>
      <c r="BL306" s="44"/>
      <c r="BM306" s="44"/>
      <c r="BN306" s="44"/>
      <c r="BO306" s="44"/>
      <c r="BP306" s="245">
        <v>0</v>
      </c>
      <c r="BQ306" s="244" t="s">
        <v>749</v>
      </c>
      <c r="BR306" s="245"/>
      <c r="BS306" s="103"/>
      <c r="BT306" s="312">
        <v>0</v>
      </c>
      <c r="BU306" s="312">
        <v>0</v>
      </c>
      <c r="BV306" s="312">
        <v>0</v>
      </c>
      <c r="BW306" s="44">
        <v>0</v>
      </c>
      <c r="BX306" s="45" t="s">
        <v>101</v>
      </c>
      <c r="BY306" s="44"/>
      <c r="BZ306" s="103"/>
      <c r="CA306" s="103"/>
      <c r="CB306" s="391" t="s">
        <v>101</v>
      </c>
      <c r="CC306" s="103"/>
      <c r="CD306" s="103"/>
      <c r="CE306" s="391" t="s">
        <v>101</v>
      </c>
      <c r="CF306" s="226" t="s">
        <v>101</v>
      </c>
      <c r="CG306" s="226" t="s">
        <v>101</v>
      </c>
      <c r="CH306" s="44"/>
      <c r="CI306" s="378" t="s">
        <v>1500</v>
      </c>
      <c r="CJ306" s="399" t="s">
        <v>1499</v>
      </c>
      <c r="CK306" s="391" t="str">
        <f>Table9[[#This Row],[Congested?]]</f>
        <v>potentially (no data)</v>
      </c>
      <c r="CL306" s="44"/>
      <c r="CM306" s="103"/>
      <c r="CN306" s="103" t="s">
        <v>1637</v>
      </c>
      <c r="CO306" s="7"/>
      <c r="CP306" s="7"/>
    </row>
    <row r="307" spans="1:94" ht="49.95" hidden="1" customHeight="1" x14ac:dyDescent="0.3">
      <c r="A307" s="44" t="s">
        <v>130</v>
      </c>
      <c r="B307" s="240" t="s">
        <v>1300</v>
      </c>
      <c r="C307" s="44" t="s">
        <v>956</v>
      </c>
      <c r="D307" s="44"/>
      <c r="E307" s="44" t="s">
        <v>1699</v>
      </c>
      <c r="F307" s="44" t="s">
        <v>751</v>
      </c>
      <c r="G307" s="227" t="s">
        <v>174</v>
      </c>
      <c r="H307" s="228" t="s">
        <v>187</v>
      </c>
      <c r="I307" s="227" t="s">
        <v>547</v>
      </c>
      <c r="J307" s="227" t="s">
        <v>110</v>
      </c>
      <c r="K307" s="227" t="s">
        <v>502</v>
      </c>
      <c r="L307" s="227" t="s">
        <v>157</v>
      </c>
      <c r="M307" s="229" t="s">
        <v>584</v>
      </c>
      <c r="N307" s="230" t="s">
        <v>115</v>
      </c>
      <c r="O307" s="231" t="s">
        <v>449</v>
      </c>
      <c r="P307" s="230" t="s">
        <v>150</v>
      </c>
      <c r="Q307" s="56" t="s">
        <v>1073</v>
      </c>
      <c r="R307" s="44"/>
      <c r="S307" s="44" t="s">
        <v>121</v>
      </c>
      <c r="T307" s="44" t="s">
        <v>121</v>
      </c>
      <c r="U307" s="44" t="s">
        <v>121</v>
      </c>
      <c r="V307" s="44" t="s">
        <v>121</v>
      </c>
      <c r="W307" s="44" t="s">
        <v>121</v>
      </c>
      <c r="X307" s="44" t="s">
        <v>121</v>
      </c>
      <c r="Y307" s="44" t="s">
        <v>121</v>
      </c>
      <c r="Z307" s="44" t="s">
        <v>121</v>
      </c>
      <c r="AA307" s="44" t="s">
        <v>121</v>
      </c>
      <c r="AB307" s="44" t="s">
        <v>121</v>
      </c>
      <c r="AC307" s="44" t="s">
        <v>121</v>
      </c>
      <c r="AD307" s="44" t="s">
        <v>121</v>
      </c>
      <c r="AE307" s="44" t="s">
        <v>121</v>
      </c>
      <c r="AF307" s="44" t="s">
        <v>121</v>
      </c>
      <c r="AG307" s="44" t="s">
        <v>121</v>
      </c>
      <c r="AH307" s="44" t="s">
        <v>121</v>
      </c>
      <c r="AI307" s="44" t="s">
        <v>121</v>
      </c>
      <c r="AJ307" s="44" t="s">
        <v>121</v>
      </c>
      <c r="AK307" s="44" t="s">
        <v>121</v>
      </c>
      <c r="AL307" s="44" t="s">
        <v>121</v>
      </c>
      <c r="AM307" s="44" t="s">
        <v>121</v>
      </c>
      <c r="AN307" s="44" t="s">
        <v>121</v>
      </c>
      <c r="AO307" s="44" t="s">
        <v>121</v>
      </c>
      <c r="AP307" s="44" t="s">
        <v>121</v>
      </c>
      <c r="AQ307" s="44" t="s">
        <v>121</v>
      </c>
      <c r="AR307" s="44" t="s">
        <v>121</v>
      </c>
      <c r="AS307" s="44" t="s">
        <v>121</v>
      </c>
      <c r="AT307" s="44" t="s">
        <v>121</v>
      </c>
      <c r="AU307" s="44" t="s">
        <v>121</v>
      </c>
      <c r="AV307" s="44" t="s">
        <v>121</v>
      </c>
      <c r="AW307" s="44" t="s">
        <v>121</v>
      </c>
      <c r="AX307" s="44" t="s">
        <v>121</v>
      </c>
      <c r="AY307" s="44" t="s">
        <v>121</v>
      </c>
      <c r="AZ307" s="44" t="s">
        <v>121</v>
      </c>
      <c r="BA307" s="44" t="s">
        <v>121</v>
      </c>
      <c r="BB307" s="44" t="s">
        <v>121</v>
      </c>
      <c r="BC307" s="44" t="s">
        <v>121</v>
      </c>
      <c r="BD307" s="44" t="s">
        <v>121</v>
      </c>
      <c r="BE307" s="44" t="s">
        <v>121</v>
      </c>
      <c r="BF307" s="44" t="s">
        <v>121</v>
      </c>
      <c r="BG307" s="44" t="s">
        <v>121</v>
      </c>
      <c r="BH307" s="44" t="s">
        <v>121</v>
      </c>
      <c r="BI307" s="44" t="s">
        <v>121</v>
      </c>
      <c r="BJ307" s="245"/>
      <c r="BK307" s="44"/>
      <c r="BL307" s="44"/>
      <c r="BM307" s="44"/>
      <c r="BN307" s="44"/>
      <c r="BO307" s="44"/>
      <c r="BP307" s="245">
        <v>0</v>
      </c>
      <c r="BQ307" s="244" t="s">
        <v>749</v>
      </c>
      <c r="BR307" s="245"/>
      <c r="BS307" s="103"/>
      <c r="BT307" s="312">
        <v>0</v>
      </c>
      <c r="BU307" s="312">
        <v>0</v>
      </c>
      <c r="BV307" s="312">
        <v>0</v>
      </c>
      <c r="BW307" s="44">
        <v>0</v>
      </c>
      <c r="BX307" s="45" t="s">
        <v>101</v>
      </c>
      <c r="BY307" s="44"/>
      <c r="BZ307" s="103"/>
      <c r="CA307" s="103" t="s">
        <v>101</v>
      </c>
      <c r="CB307" s="103"/>
      <c r="CC307" s="103"/>
      <c r="CD307" s="103"/>
      <c r="CE307" s="391" t="s">
        <v>101</v>
      </c>
      <c r="CF307" s="226" t="s">
        <v>101</v>
      </c>
      <c r="CG307" s="226" t="s">
        <v>101</v>
      </c>
      <c r="CH307" s="44"/>
      <c r="CI307" s="376"/>
      <c r="CJ307" s="391" t="s">
        <v>1459</v>
      </c>
      <c r="CK307" s="391" t="s">
        <v>1454</v>
      </c>
      <c r="CL307" s="44"/>
      <c r="CM307" s="103"/>
      <c r="CN307" s="103" t="s">
        <v>1673</v>
      </c>
      <c r="CO307" s="7"/>
      <c r="CP307" s="7"/>
    </row>
    <row r="308" spans="1:94" ht="27" hidden="1" customHeight="1" x14ac:dyDescent="0.3">
      <c r="A308" s="44" t="s">
        <v>130</v>
      </c>
      <c r="B308" s="295" t="s">
        <v>101</v>
      </c>
      <c r="C308" s="44"/>
      <c r="D308" s="44"/>
      <c r="E308" s="44" t="s">
        <v>100</v>
      </c>
      <c r="F308" s="44" t="s">
        <v>606</v>
      </c>
      <c r="G308" s="227" t="s">
        <v>185</v>
      </c>
      <c r="H308" s="228" t="s">
        <v>187</v>
      </c>
      <c r="I308" s="227" t="s">
        <v>186</v>
      </c>
      <c r="J308" s="227" t="s">
        <v>105</v>
      </c>
      <c r="K308" s="227" t="s">
        <v>403</v>
      </c>
      <c r="L308" s="227" t="s">
        <v>135</v>
      </c>
      <c r="M308" s="229" t="s">
        <v>584</v>
      </c>
      <c r="N308" s="230" t="s">
        <v>180</v>
      </c>
      <c r="O308" s="231" t="s">
        <v>424</v>
      </c>
      <c r="P308" s="230" t="s">
        <v>128</v>
      </c>
      <c r="Q308" s="103"/>
      <c r="R308" s="44"/>
      <c r="S308" s="175" t="s">
        <v>231</v>
      </c>
      <c r="T308" s="175" t="s">
        <v>231</v>
      </c>
      <c r="U308" s="175" t="s">
        <v>231</v>
      </c>
      <c r="V308" s="225" t="s">
        <v>100</v>
      </c>
      <c r="W308" s="225" t="s">
        <v>100</v>
      </c>
      <c r="X308" s="225" t="s">
        <v>100</v>
      </c>
      <c r="Y308" s="225" t="s">
        <v>100</v>
      </c>
      <c r="Z308" s="225" t="s">
        <v>100</v>
      </c>
      <c r="AA308" s="225" t="s">
        <v>100</v>
      </c>
      <c r="AB308" s="225" t="s">
        <v>100</v>
      </c>
      <c r="AC308" s="225" t="s">
        <v>100</v>
      </c>
      <c r="AD308" s="225" t="s">
        <v>100</v>
      </c>
      <c r="AE308" s="225" t="s">
        <v>100</v>
      </c>
      <c r="AF308" s="225" t="s">
        <v>100</v>
      </c>
      <c r="AG308" s="225" t="s">
        <v>100</v>
      </c>
      <c r="AH308" s="225" t="s">
        <v>100</v>
      </c>
      <c r="AI308" s="225" t="s">
        <v>100</v>
      </c>
      <c r="AJ308" s="225" t="s">
        <v>100</v>
      </c>
      <c r="AK308" s="225" t="s">
        <v>100</v>
      </c>
      <c r="AL308" s="225" t="s">
        <v>100</v>
      </c>
      <c r="AM308" s="225" t="s">
        <v>100</v>
      </c>
      <c r="AN308" s="225" t="s">
        <v>100</v>
      </c>
      <c r="AO308" s="225" t="s">
        <v>100</v>
      </c>
      <c r="AP308" s="225" t="s">
        <v>100</v>
      </c>
      <c r="AQ308" s="225" t="s">
        <v>100</v>
      </c>
      <c r="AR308" s="225" t="s">
        <v>100</v>
      </c>
      <c r="AS308" s="225" t="s">
        <v>100</v>
      </c>
      <c r="AT308" s="225" t="s">
        <v>100</v>
      </c>
      <c r="AU308" s="225" t="s">
        <v>100</v>
      </c>
      <c r="AV308" s="225" t="s">
        <v>100</v>
      </c>
      <c r="AW308" s="225" t="s">
        <v>100</v>
      </c>
      <c r="AX308" s="225" t="s">
        <v>100</v>
      </c>
      <c r="AY308" s="225" t="s">
        <v>100</v>
      </c>
      <c r="AZ308" s="225" t="s">
        <v>100</v>
      </c>
      <c r="BA308" s="225" t="s">
        <v>100</v>
      </c>
      <c r="BB308" s="225" t="s">
        <v>100</v>
      </c>
      <c r="BC308" s="226" t="s">
        <v>101</v>
      </c>
      <c r="BD308" s="44"/>
      <c r="BE308" s="44"/>
      <c r="BF308" s="44"/>
      <c r="BG308" s="44"/>
      <c r="BH308" s="44"/>
      <c r="BI308" s="44"/>
      <c r="BJ308" s="245"/>
      <c r="BK308" s="44"/>
      <c r="BL308" s="44"/>
      <c r="BM308" s="44"/>
      <c r="BN308" s="44"/>
      <c r="BO308" s="44"/>
      <c r="BP308" s="245" t="s">
        <v>742</v>
      </c>
      <c r="BQ308" s="268" t="s">
        <v>776</v>
      </c>
      <c r="BR308" s="245">
        <v>0</v>
      </c>
      <c r="BS308" s="103" t="s">
        <v>106</v>
      </c>
      <c r="BT308" s="44"/>
      <c r="BU308" s="44"/>
      <c r="BV308" s="44"/>
      <c r="BW308" s="44"/>
      <c r="BX308" s="44"/>
      <c r="BY308" s="44"/>
      <c r="BZ308" s="103"/>
      <c r="CA308" s="103"/>
      <c r="CB308" s="103"/>
      <c r="CC308" s="103"/>
      <c r="CD308" s="103"/>
      <c r="CE308" s="103"/>
      <c r="CF308" s="226"/>
      <c r="CG308" s="226"/>
      <c r="CH308" s="44"/>
      <c r="CI308" s="376"/>
      <c r="CJ308" s="103"/>
      <c r="CK308" s="391" t="s">
        <v>101</v>
      </c>
      <c r="CL308" s="44"/>
      <c r="CM308" s="103"/>
      <c r="CN308" s="103"/>
      <c r="CO308" s="7"/>
      <c r="CP308" s="7"/>
    </row>
    <row r="309" spans="1:94" ht="27" hidden="1" customHeight="1" x14ac:dyDescent="0.3">
      <c r="A309" s="49" t="s">
        <v>323</v>
      </c>
      <c r="B309" s="44"/>
      <c r="C309" s="44"/>
      <c r="D309" s="44"/>
      <c r="E309" s="44" t="s">
        <v>101</v>
      </c>
      <c r="F309" s="44" t="s">
        <v>606</v>
      </c>
      <c r="G309" s="227" t="s">
        <v>185</v>
      </c>
      <c r="H309" s="228" t="s">
        <v>187</v>
      </c>
      <c r="I309" s="227" t="s">
        <v>186</v>
      </c>
      <c r="J309" s="227" t="s">
        <v>180</v>
      </c>
      <c r="K309" s="227" t="s">
        <v>424</v>
      </c>
      <c r="L309" s="227" t="s">
        <v>128</v>
      </c>
      <c r="M309" s="229" t="s">
        <v>584</v>
      </c>
      <c r="N309" s="230" t="s">
        <v>105</v>
      </c>
      <c r="O309" s="231" t="s">
        <v>403</v>
      </c>
      <c r="P309" s="230" t="s">
        <v>135</v>
      </c>
      <c r="Q309" s="56" t="s">
        <v>777</v>
      </c>
      <c r="R309" s="49"/>
      <c r="S309" s="225" t="s">
        <v>100</v>
      </c>
      <c r="T309" s="225" t="s">
        <v>100</v>
      </c>
      <c r="U309" s="225" t="s">
        <v>100</v>
      </c>
      <c r="V309" s="225" t="s">
        <v>100</v>
      </c>
      <c r="W309" s="225" t="s">
        <v>100</v>
      </c>
      <c r="X309" s="175" t="s">
        <v>231</v>
      </c>
      <c r="Y309" s="225" t="s">
        <v>100</v>
      </c>
      <c r="Z309" s="225" t="s">
        <v>100</v>
      </c>
      <c r="AA309" s="225" t="s">
        <v>100</v>
      </c>
      <c r="AB309" s="225" t="s">
        <v>100</v>
      </c>
      <c r="AC309" s="225" t="s">
        <v>100</v>
      </c>
      <c r="AD309" s="225" t="s">
        <v>100</v>
      </c>
      <c r="AE309" s="225" t="s">
        <v>100</v>
      </c>
      <c r="AF309" s="225" t="s">
        <v>100</v>
      </c>
      <c r="AG309" s="225" t="s">
        <v>100</v>
      </c>
      <c r="AH309" s="225" t="s">
        <v>100</v>
      </c>
      <c r="AI309" s="225">
        <v>0</v>
      </c>
      <c r="AJ309" s="225">
        <v>0</v>
      </c>
      <c r="AK309" s="225">
        <v>0</v>
      </c>
      <c r="AL309" s="225">
        <v>0</v>
      </c>
      <c r="AM309" s="225">
        <v>0</v>
      </c>
      <c r="AN309" s="225">
        <v>0</v>
      </c>
      <c r="AO309" s="225">
        <v>0</v>
      </c>
      <c r="AP309" s="225">
        <v>0</v>
      </c>
      <c r="AQ309" s="225">
        <v>0</v>
      </c>
      <c r="AR309" s="225">
        <v>0</v>
      </c>
      <c r="AS309" s="225">
        <v>0</v>
      </c>
      <c r="AT309" s="225">
        <v>0</v>
      </c>
      <c r="AU309" s="225">
        <v>0</v>
      </c>
      <c r="AV309" s="225">
        <v>0</v>
      </c>
      <c r="AW309" s="225">
        <v>0</v>
      </c>
      <c r="AX309" s="225">
        <v>0</v>
      </c>
      <c r="AY309" s="225">
        <v>0</v>
      </c>
      <c r="AZ309" s="225">
        <v>0</v>
      </c>
      <c r="BA309" s="225">
        <v>0</v>
      </c>
      <c r="BB309" s="225">
        <v>0</v>
      </c>
      <c r="BC309" s="226" t="s">
        <v>100</v>
      </c>
      <c r="BD309" s="226" t="s">
        <v>100</v>
      </c>
      <c r="BE309" s="226" t="s">
        <v>100</v>
      </c>
      <c r="BF309" s="226" t="s">
        <v>100</v>
      </c>
      <c r="BG309" s="43" t="s">
        <v>101</v>
      </c>
      <c r="BH309" s="43" t="s">
        <v>101</v>
      </c>
      <c r="BI309" s="43" t="s">
        <v>101</v>
      </c>
      <c r="BJ309" s="43" t="s">
        <v>101</v>
      </c>
      <c r="BK309" s="44"/>
      <c r="BL309" s="44"/>
      <c r="BM309" s="44"/>
      <c r="BN309" s="44"/>
      <c r="BO309" s="44"/>
      <c r="BP309" s="242">
        <v>0</v>
      </c>
      <c r="BQ309" s="244" t="s">
        <v>957</v>
      </c>
      <c r="BR309" s="242">
        <v>4</v>
      </c>
      <c r="BS309" s="103" t="s">
        <v>661</v>
      </c>
      <c r="BT309" s="44"/>
      <c r="BU309" s="44"/>
      <c r="BV309" s="44"/>
      <c r="BW309" s="44"/>
      <c r="BX309" s="44"/>
      <c r="BY309" s="44"/>
      <c r="BZ309" s="103"/>
      <c r="CA309" s="103"/>
      <c r="CB309" s="103"/>
      <c r="CC309" s="103"/>
      <c r="CD309" s="103"/>
      <c r="CE309" s="103"/>
      <c r="CF309" s="226"/>
      <c r="CG309" s="226"/>
      <c r="CH309" s="44"/>
      <c r="CI309" s="376"/>
      <c r="CJ309" s="103"/>
      <c r="CK309" s="391"/>
      <c r="CL309" s="44"/>
      <c r="CM309" s="103"/>
      <c r="CN309" s="103"/>
      <c r="CO309" s="7"/>
      <c r="CP309" s="7"/>
    </row>
    <row r="310" spans="1:94" ht="49.95" hidden="1" customHeight="1" x14ac:dyDescent="0.3">
      <c r="A310" s="44" t="s">
        <v>785</v>
      </c>
      <c r="B310" s="51" t="s">
        <v>889</v>
      </c>
      <c r="C310" s="44" t="s">
        <v>956</v>
      </c>
      <c r="D310" s="44"/>
      <c r="E310" s="44" t="s">
        <v>100</v>
      </c>
      <c r="F310" s="44" t="s">
        <v>606</v>
      </c>
      <c r="G310" s="227" t="s">
        <v>176</v>
      </c>
      <c r="H310" s="228" t="s">
        <v>187</v>
      </c>
      <c r="I310" s="227" t="s">
        <v>177</v>
      </c>
      <c r="J310" s="227" t="s">
        <v>548</v>
      </c>
      <c r="K310" s="227" t="s">
        <v>549</v>
      </c>
      <c r="L310" s="227" t="s">
        <v>125</v>
      </c>
      <c r="M310" s="229" t="s">
        <v>584</v>
      </c>
      <c r="N310" s="230" t="s">
        <v>511</v>
      </c>
      <c r="O310" s="231" t="s">
        <v>512</v>
      </c>
      <c r="P310" s="230" t="s">
        <v>164</v>
      </c>
      <c r="Q310" s="103"/>
      <c r="R310" s="44"/>
      <c r="S310" s="225" t="s">
        <v>100</v>
      </c>
      <c r="T310" s="225" t="s">
        <v>100</v>
      </c>
      <c r="U310" s="225" t="s">
        <v>100</v>
      </c>
      <c r="V310" s="225" t="s">
        <v>100</v>
      </c>
      <c r="W310" s="225" t="s">
        <v>100</v>
      </c>
      <c r="X310" s="225" t="s">
        <v>100</v>
      </c>
      <c r="Y310" s="225" t="s">
        <v>100</v>
      </c>
      <c r="Z310" s="225" t="s">
        <v>100</v>
      </c>
      <c r="AA310" s="225" t="s">
        <v>100</v>
      </c>
      <c r="AB310" s="225" t="s">
        <v>100</v>
      </c>
      <c r="AC310" s="225" t="s">
        <v>100</v>
      </c>
      <c r="AD310" s="225" t="s">
        <v>100</v>
      </c>
      <c r="AE310" s="225" t="s">
        <v>100</v>
      </c>
      <c r="AF310" s="225" t="s">
        <v>100</v>
      </c>
      <c r="AG310" s="225" t="s">
        <v>100</v>
      </c>
      <c r="AH310" s="225" t="s">
        <v>100</v>
      </c>
      <c r="AI310" s="225" t="s">
        <v>100</v>
      </c>
      <c r="AJ310" s="225" t="s">
        <v>100</v>
      </c>
      <c r="AK310" s="225" t="s">
        <v>100</v>
      </c>
      <c r="AL310" s="225" t="s">
        <v>100</v>
      </c>
      <c r="AM310" s="225" t="s">
        <v>100</v>
      </c>
      <c r="AN310" s="225" t="s">
        <v>100</v>
      </c>
      <c r="AO310" s="225" t="s">
        <v>100</v>
      </c>
      <c r="AP310" s="225" t="s">
        <v>100</v>
      </c>
      <c r="AQ310" s="225" t="s">
        <v>100</v>
      </c>
      <c r="AR310" s="225" t="s">
        <v>100</v>
      </c>
      <c r="AS310" s="225" t="s">
        <v>100</v>
      </c>
      <c r="AT310" s="225" t="s">
        <v>100</v>
      </c>
      <c r="AU310" s="225" t="s">
        <v>100</v>
      </c>
      <c r="AV310" s="225" t="s">
        <v>100</v>
      </c>
      <c r="AW310" s="225" t="s">
        <v>100</v>
      </c>
      <c r="AX310" s="225" t="s">
        <v>100</v>
      </c>
      <c r="AY310" s="225" t="s">
        <v>100</v>
      </c>
      <c r="AZ310" s="225" t="s">
        <v>100</v>
      </c>
      <c r="BA310" s="225" t="s">
        <v>100</v>
      </c>
      <c r="BB310" s="225" t="s">
        <v>100</v>
      </c>
      <c r="BC310" s="226" t="s">
        <v>101</v>
      </c>
      <c r="BD310" s="44"/>
      <c r="BE310" s="44"/>
      <c r="BF310" s="44"/>
      <c r="BG310" s="44"/>
      <c r="BH310" s="44"/>
      <c r="BI310" s="44"/>
      <c r="BJ310" s="245"/>
      <c r="BK310" s="44"/>
      <c r="BL310" s="44"/>
      <c r="BM310" s="44"/>
      <c r="BN310" s="44"/>
      <c r="BO310" s="44"/>
      <c r="BP310" s="245">
        <v>0</v>
      </c>
      <c r="BQ310" s="244" t="s">
        <v>822</v>
      </c>
      <c r="BR310" s="245">
        <v>0</v>
      </c>
      <c r="BS310" s="103"/>
      <c r="BT310" s="44"/>
      <c r="BU310" s="44"/>
      <c r="BV310" s="44"/>
      <c r="BW310" s="44"/>
      <c r="BX310" s="44"/>
      <c r="BY310" s="44"/>
      <c r="BZ310" s="103"/>
      <c r="CA310" s="103"/>
      <c r="CB310" s="103"/>
      <c r="CC310" s="103"/>
      <c r="CD310" s="103"/>
      <c r="CE310" s="103"/>
      <c r="CF310" s="226"/>
      <c r="CG310" s="226"/>
      <c r="CH310" s="44"/>
      <c r="CI310" s="376"/>
      <c r="CJ310" s="103"/>
      <c r="CK310" s="391"/>
      <c r="CL310" s="44"/>
      <c r="CM310" s="103"/>
      <c r="CN310" s="103"/>
      <c r="CO310" s="7"/>
      <c r="CP310" s="7"/>
    </row>
    <row r="311" spans="1:94" ht="49.95" customHeight="1" x14ac:dyDescent="0.3">
      <c r="A311" s="44" t="s">
        <v>785</v>
      </c>
      <c r="B311" s="243" t="s">
        <v>100</v>
      </c>
      <c r="C311" s="44" t="s">
        <v>1039</v>
      </c>
      <c r="D311" s="44"/>
      <c r="E311" s="44" t="s">
        <v>100</v>
      </c>
      <c r="F311" s="44" t="s">
        <v>606</v>
      </c>
      <c r="G311" s="227" t="s">
        <v>296</v>
      </c>
      <c r="H311" s="228" t="s">
        <v>187</v>
      </c>
      <c r="I311" s="227" t="s">
        <v>550</v>
      </c>
      <c r="J311" s="227" t="s">
        <v>292</v>
      </c>
      <c r="K311" s="227" t="s">
        <v>399</v>
      </c>
      <c r="L311" s="227" t="s">
        <v>143</v>
      </c>
      <c r="M311" s="229" t="s">
        <v>584</v>
      </c>
      <c r="N311" s="230" t="s">
        <v>118</v>
      </c>
      <c r="O311" s="231" t="s">
        <v>485</v>
      </c>
      <c r="P311" s="230" t="s">
        <v>143</v>
      </c>
      <c r="Q311" s="103"/>
      <c r="R311" s="44"/>
      <c r="S311" s="225">
        <v>0</v>
      </c>
      <c r="T311" s="225">
        <v>0</v>
      </c>
      <c r="U311" s="225">
        <v>0</v>
      </c>
      <c r="V311" s="225">
        <v>0</v>
      </c>
      <c r="W311" s="225">
        <v>0</v>
      </c>
      <c r="X311" s="225">
        <v>0</v>
      </c>
      <c r="Y311" s="225">
        <v>0</v>
      </c>
      <c r="Z311" s="225">
        <v>0</v>
      </c>
      <c r="AA311" s="225">
        <v>0</v>
      </c>
      <c r="AB311" s="225">
        <v>0</v>
      </c>
      <c r="AC311" s="225">
        <v>0</v>
      </c>
      <c r="AD311" s="225">
        <v>0</v>
      </c>
      <c r="AE311" s="225">
        <v>0</v>
      </c>
      <c r="AF311" s="225">
        <v>0</v>
      </c>
      <c r="AG311" s="225">
        <v>0</v>
      </c>
      <c r="AH311" s="225">
        <v>0</v>
      </c>
      <c r="AI311" s="225">
        <v>0</v>
      </c>
      <c r="AJ311" s="225">
        <v>0</v>
      </c>
      <c r="AK311" s="225">
        <v>0</v>
      </c>
      <c r="AL311" s="225">
        <v>0</v>
      </c>
      <c r="AM311" s="225">
        <v>0</v>
      </c>
      <c r="AN311" s="225">
        <v>0</v>
      </c>
      <c r="AO311" s="225">
        <v>0</v>
      </c>
      <c r="AP311" s="225">
        <v>0</v>
      </c>
      <c r="AQ311" s="225">
        <v>0</v>
      </c>
      <c r="AR311" s="225">
        <v>0</v>
      </c>
      <c r="AS311" s="225">
        <v>0</v>
      </c>
      <c r="AT311" s="225">
        <v>0</v>
      </c>
      <c r="AU311" s="225">
        <v>0</v>
      </c>
      <c r="AV311" s="225">
        <v>0</v>
      </c>
      <c r="AW311" s="225">
        <v>0</v>
      </c>
      <c r="AX311" s="225">
        <v>0</v>
      </c>
      <c r="AY311" s="225">
        <v>0</v>
      </c>
      <c r="AZ311" s="225">
        <v>0</v>
      </c>
      <c r="BA311" s="225">
        <v>0</v>
      </c>
      <c r="BB311" s="225">
        <v>0</v>
      </c>
      <c r="BC311" s="226" t="s">
        <v>100</v>
      </c>
      <c r="BD311" s="226" t="s">
        <v>100</v>
      </c>
      <c r="BE311" s="226" t="s">
        <v>100</v>
      </c>
      <c r="BF311" s="226" t="s">
        <v>100</v>
      </c>
      <c r="BG311" s="226" t="s">
        <v>100</v>
      </c>
      <c r="BH311" s="43" t="s">
        <v>103</v>
      </c>
      <c r="BI311" s="43" t="s">
        <v>101</v>
      </c>
      <c r="BJ311" s="236" t="s">
        <v>778</v>
      </c>
      <c r="BK311" s="44"/>
      <c r="BL311" s="44"/>
      <c r="BM311" s="44"/>
      <c r="BN311" s="44"/>
      <c r="BO311" s="44"/>
      <c r="BP311" s="245">
        <v>0</v>
      </c>
      <c r="BQ311" s="56" t="s">
        <v>934</v>
      </c>
      <c r="BR311" s="245">
        <v>1</v>
      </c>
      <c r="BS311" s="103" t="s">
        <v>106</v>
      </c>
      <c r="BT311" s="312">
        <v>0</v>
      </c>
      <c r="BU311" s="312">
        <v>0</v>
      </c>
      <c r="BV311" s="312">
        <v>0</v>
      </c>
      <c r="BW311" s="44">
        <v>0</v>
      </c>
      <c r="BX311" s="45" t="s">
        <v>101</v>
      </c>
      <c r="BY311" s="435" t="s">
        <v>101</v>
      </c>
      <c r="BZ311" s="103"/>
      <c r="CA311" s="103"/>
      <c r="CB311" s="103"/>
      <c r="CC311" s="103"/>
      <c r="CD311" s="103"/>
      <c r="CE311" s="103"/>
      <c r="CF311" s="226" t="s">
        <v>100</v>
      </c>
      <c r="CG311" s="226" t="s">
        <v>101</v>
      </c>
      <c r="CH311" s="44" t="s">
        <v>100</v>
      </c>
      <c r="CI311" s="376" t="s">
        <v>1672</v>
      </c>
      <c r="CJ311" s="103"/>
      <c r="CK311" s="391" t="s">
        <v>100</v>
      </c>
      <c r="CL311" s="44"/>
      <c r="CM311" s="103"/>
      <c r="CN311" s="103" t="s">
        <v>1646</v>
      </c>
      <c r="CO311" s="7"/>
      <c r="CP311" s="7"/>
    </row>
    <row r="312" spans="1:94" ht="15" hidden="1" customHeight="1" x14ac:dyDescent="0.3">
      <c r="A312" s="44" t="s">
        <v>785</v>
      </c>
      <c r="B312" s="295" t="s">
        <v>101</v>
      </c>
      <c r="C312" s="44"/>
      <c r="D312" s="44"/>
      <c r="E312" s="44" t="s">
        <v>100</v>
      </c>
      <c r="F312" s="44" t="s">
        <v>606</v>
      </c>
      <c r="G312" s="227" t="s">
        <v>296</v>
      </c>
      <c r="H312" s="228" t="s">
        <v>187</v>
      </c>
      <c r="I312" s="227" t="s">
        <v>550</v>
      </c>
      <c r="J312" s="227" t="s">
        <v>118</v>
      </c>
      <c r="K312" s="227" t="s">
        <v>485</v>
      </c>
      <c r="L312" s="227" t="s">
        <v>143</v>
      </c>
      <c r="M312" s="229" t="s">
        <v>584</v>
      </c>
      <c r="N312" s="230" t="s">
        <v>292</v>
      </c>
      <c r="O312" s="231" t="s">
        <v>399</v>
      </c>
      <c r="P312" s="230" t="s">
        <v>143</v>
      </c>
      <c r="Q312" s="103"/>
      <c r="R312" s="44"/>
      <c r="S312" s="225" t="s">
        <v>100</v>
      </c>
      <c r="T312" s="225" t="s">
        <v>100</v>
      </c>
      <c r="U312" s="225" t="s">
        <v>100</v>
      </c>
      <c r="V312" s="225" t="s">
        <v>100</v>
      </c>
      <c r="W312" s="225" t="s">
        <v>100</v>
      </c>
      <c r="X312" s="225" t="s">
        <v>100</v>
      </c>
      <c r="Y312" s="225" t="s">
        <v>100</v>
      </c>
      <c r="Z312" s="225" t="s">
        <v>100</v>
      </c>
      <c r="AA312" s="225" t="s">
        <v>100</v>
      </c>
      <c r="AB312" s="225" t="s">
        <v>100</v>
      </c>
      <c r="AC312" s="225" t="s">
        <v>100</v>
      </c>
      <c r="AD312" s="225" t="s">
        <v>100</v>
      </c>
      <c r="AE312" s="225" t="s">
        <v>100</v>
      </c>
      <c r="AF312" s="225" t="s">
        <v>100</v>
      </c>
      <c r="AG312" s="225" t="s">
        <v>100</v>
      </c>
      <c r="AH312" s="225" t="s">
        <v>100</v>
      </c>
      <c r="AI312" s="225" t="s">
        <v>100</v>
      </c>
      <c r="AJ312" s="225" t="s">
        <v>100</v>
      </c>
      <c r="AK312" s="225" t="s">
        <v>100</v>
      </c>
      <c r="AL312" s="225" t="s">
        <v>100</v>
      </c>
      <c r="AM312" s="225" t="s">
        <v>100</v>
      </c>
      <c r="AN312" s="225" t="s">
        <v>100</v>
      </c>
      <c r="AO312" s="225" t="s">
        <v>100</v>
      </c>
      <c r="AP312" s="225" t="s">
        <v>100</v>
      </c>
      <c r="AQ312" s="225" t="s">
        <v>100</v>
      </c>
      <c r="AR312" s="225" t="s">
        <v>100</v>
      </c>
      <c r="AS312" s="225" t="s">
        <v>100</v>
      </c>
      <c r="AT312" s="225" t="s">
        <v>100</v>
      </c>
      <c r="AU312" s="225" t="s">
        <v>100</v>
      </c>
      <c r="AV312" s="225" t="s">
        <v>100</v>
      </c>
      <c r="AW312" s="225" t="s">
        <v>100</v>
      </c>
      <c r="AX312" s="225" t="s">
        <v>100</v>
      </c>
      <c r="AY312" s="225" t="s">
        <v>100</v>
      </c>
      <c r="AZ312" s="225" t="s">
        <v>100</v>
      </c>
      <c r="BA312" s="225" t="s">
        <v>100</v>
      </c>
      <c r="BB312" s="225" t="s">
        <v>100</v>
      </c>
      <c r="BC312" s="44"/>
      <c r="BD312" s="44"/>
      <c r="BE312" s="44"/>
      <c r="BF312" s="44"/>
      <c r="BG312" s="44"/>
      <c r="BH312" s="44"/>
      <c r="BI312" s="44"/>
      <c r="BJ312" s="245"/>
      <c r="BK312" s="44"/>
      <c r="BL312" s="44"/>
      <c r="BM312" s="44"/>
      <c r="BN312" s="44"/>
      <c r="BO312" s="44"/>
      <c r="BP312" s="242" t="s">
        <v>742</v>
      </c>
      <c r="BQ312" s="266" t="s">
        <v>776</v>
      </c>
      <c r="BR312" s="245">
        <v>2</v>
      </c>
      <c r="BS312" s="103" t="s">
        <v>653</v>
      </c>
      <c r="BT312" s="44"/>
      <c r="BU312" s="44"/>
      <c r="BV312" s="44"/>
      <c r="BW312" s="44"/>
      <c r="BX312" s="44"/>
      <c r="BY312" s="44"/>
      <c r="BZ312" s="103"/>
      <c r="CA312" s="103"/>
      <c r="CB312" s="103"/>
      <c r="CC312" s="103"/>
      <c r="CD312" s="103"/>
      <c r="CE312" s="103"/>
      <c r="CF312" s="226"/>
      <c r="CG312" s="226"/>
      <c r="CH312" s="44"/>
      <c r="CI312" s="376"/>
      <c r="CJ312" s="103"/>
      <c r="CK312" s="391"/>
      <c r="CL312" s="44"/>
      <c r="CM312" s="103"/>
      <c r="CN312" s="103"/>
      <c r="CO312" s="7"/>
      <c r="CP312" s="7"/>
    </row>
    <row r="313" spans="1:94" ht="15" hidden="1" customHeight="1" x14ac:dyDescent="0.3">
      <c r="A313" s="44" t="s">
        <v>130</v>
      </c>
      <c r="B313" s="295" t="s">
        <v>101</v>
      </c>
      <c r="C313" s="44"/>
      <c r="D313" s="44"/>
      <c r="E313" s="44" t="s">
        <v>100</v>
      </c>
      <c r="F313" s="44" t="s">
        <v>606</v>
      </c>
      <c r="G313" s="227" t="s">
        <v>551</v>
      </c>
      <c r="H313" s="228" t="s">
        <v>187</v>
      </c>
      <c r="I313" s="227" t="s">
        <v>552</v>
      </c>
      <c r="J313" s="227" t="s">
        <v>480</v>
      </c>
      <c r="K313" s="227" t="s">
        <v>481</v>
      </c>
      <c r="L313" s="227" t="s">
        <v>482</v>
      </c>
      <c r="M313" s="229" t="s">
        <v>584</v>
      </c>
      <c r="N313" s="230" t="s">
        <v>416</v>
      </c>
      <c r="O313" s="231" t="s">
        <v>417</v>
      </c>
      <c r="P313" s="230" t="s">
        <v>132</v>
      </c>
      <c r="Q313" s="103"/>
      <c r="R313" s="44"/>
      <c r="S313" s="225" t="s">
        <v>100</v>
      </c>
      <c r="T313" s="225" t="s">
        <v>100</v>
      </c>
      <c r="U313" s="225" t="s">
        <v>100</v>
      </c>
      <c r="V313" s="225" t="s">
        <v>100</v>
      </c>
      <c r="W313" s="225" t="s">
        <v>100</v>
      </c>
      <c r="X313" s="225" t="s">
        <v>100</v>
      </c>
      <c r="Y313" s="225" t="s">
        <v>100</v>
      </c>
      <c r="Z313" s="225" t="s">
        <v>100</v>
      </c>
      <c r="AA313" s="225" t="s">
        <v>100</v>
      </c>
      <c r="AB313" s="225" t="s">
        <v>100</v>
      </c>
      <c r="AC313" s="225" t="s">
        <v>100</v>
      </c>
      <c r="AD313" s="174" t="s">
        <v>103</v>
      </c>
      <c r="AE313" s="225" t="s">
        <v>100</v>
      </c>
      <c r="AF313" s="225" t="s">
        <v>100</v>
      </c>
      <c r="AG313" s="225" t="s">
        <v>100</v>
      </c>
      <c r="AH313" s="225" t="s">
        <v>100</v>
      </c>
      <c r="AI313" s="225" t="s">
        <v>100</v>
      </c>
      <c r="AJ313" s="225" t="s">
        <v>100</v>
      </c>
      <c r="AK313" s="225" t="s">
        <v>100</v>
      </c>
      <c r="AL313" s="225" t="s">
        <v>100</v>
      </c>
      <c r="AM313" s="225" t="s">
        <v>100</v>
      </c>
      <c r="AN313" s="225" t="s">
        <v>100</v>
      </c>
      <c r="AO313" s="225" t="s">
        <v>100</v>
      </c>
      <c r="AP313" s="225" t="s">
        <v>100</v>
      </c>
      <c r="AQ313" s="225" t="s">
        <v>100</v>
      </c>
      <c r="AR313" s="225" t="s">
        <v>100</v>
      </c>
      <c r="AS313" s="225" t="s">
        <v>100</v>
      </c>
      <c r="AT313" s="225" t="s">
        <v>100</v>
      </c>
      <c r="AU313" s="225" t="s">
        <v>100</v>
      </c>
      <c r="AV313" s="225" t="s">
        <v>100</v>
      </c>
      <c r="AW313" s="225" t="s">
        <v>100</v>
      </c>
      <c r="AX313" s="225" t="s">
        <v>100</v>
      </c>
      <c r="AY313" s="225" t="s">
        <v>100</v>
      </c>
      <c r="AZ313" s="225" t="s">
        <v>100</v>
      </c>
      <c r="BA313" s="225" t="s">
        <v>100</v>
      </c>
      <c r="BB313" s="225" t="s">
        <v>100</v>
      </c>
      <c r="BC313" s="226" t="s">
        <v>100</v>
      </c>
      <c r="BD313" s="43" t="s">
        <v>103</v>
      </c>
      <c r="BE313" s="43" t="s">
        <v>101</v>
      </c>
      <c r="BF313" s="43" t="s">
        <v>103</v>
      </c>
      <c r="BG313" s="43" t="s">
        <v>103</v>
      </c>
      <c r="BH313" s="43" t="s">
        <v>101</v>
      </c>
      <c r="BI313" s="43" t="s">
        <v>101</v>
      </c>
      <c r="BJ313" s="236" t="s">
        <v>779</v>
      </c>
      <c r="BK313" s="44"/>
      <c r="BL313" s="44"/>
      <c r="BM313" s="44"/>
      <c r="BN313" s="44"/>
      <c r="BO313" s="44"/>
      <c r="BP313" s="242" t="s">
        <v>742</v>
      </c>
      <c r="BQ313" s="268" t="s">
        <v>776</v>
      </c>
      <c r="BR313" s="245">
        <v>0</v>
      </c>
      <c r="BS313" s="103"/>
      <c r="BT313" s="44"/>
      <c r="BU313" s="44"/>
      <c r="BV313" s="44"/>
      <c r="BW313" s="44"/>
      <c r="BX313" s="44"/>
      <c r="BY313" s="44"/>
      <c r="BZ313" s="103"/>
      <c r="CA313" s="103"/>
      <c r="CB313" s="103"/>
      <c r="CC313" s="103"/>
      <c r="CD313" s="103"/>
      <c r="CE313" s="103"/>
      <c r="CF313" s="226"/>
      <c r="CG313" s="226"/>
      <c r="CH313" s="44"/>
      <c r="CI313" s="376"/>
      <c r="CJ313" s="103"/>
      <c r="CK313" s="391" t="str">
        <f>Table9[[#This Row],[Congested?]]</f>
        <v>no</v>
      </c>
      <c r="CL313" s="44"/>
      <c r="CM313" s="103"/>
      <c r="CN313" s="103"/>
      <c r="CO313" s="7"/>
      <c r="CP313" s="7"/>
    </row>
    <row r="314" spans="1:94" ht="77.25" hidden="1" customHeight="1" x14ac:dyDescent="0.3">
      <c r="A314" s="44" t="s">
        <v>130</v>
      </c>
      <c r="B314" s="51" t="s">
        <v>889</v>
      </c>
      <c r="C314" s="44" t="s">
        <v>907</v>
      </c>
      <c r="D314" s="44"/>
      <c r="E314" s="44" t="s">
        <v>100</v>
      </c>
      <c r="F314" s="44" t="s">
        <v>606</v>
      </c>
      <c r="G314" s="227" t="s">
        <v>551</v>
      </c>
      <c r="H314" s="228" t="s">
        <v>187</v>
      </c>
      <c r="I314" s="227" t="s">
        <v>552</v>
      </c>
      <c r="J314" s="227" t="s">
        <v>416</v>
      </c>
      <c r="K314" s="227" t="s">
        <v>417</v>
      </c>
      <c r="L314" s="227" t="s">
        <v>132</v>
      </c>
      <c r="M314" s="229" t="s">
        <v>584</v>
      </c>
      <c r="N314" s="230" t="s">
        <v>480</v>
      </c>
      <c r="O314" s="231" t="s">
        <v>481</v>
      </c>
      <c r="P314" s="230" t="s">
        <v>482</v>
      </c>
      <c r="Q314" s="103" t="s">
        <v>1048</v>
      </c>
      <c r="R314" s="44"/>
      <c r="S314" s="225" t="s">
        <v>100</v>
      </c>
      <c r="T314" s="225" t="s">
        <v>100</v>
      </c>
      <c r="U314" s="225" t="s">
        <v>100</v>
      </c>
      <c r="V314" s="225" t="s">
        <v>100</v>
      </c>
      <c r="W314" s="225" t="s">
        <v>100</v>
      </c>
      <c r="X314" s="225" t="s">
        <v>100</v>
      </c>
      <c r="Y314" s="225" t="s">
        <v>100</v>
      </c>
      <c r="Z314" s="225" t="s">
        <v>100</v>
      </c>
      <c r="AA314" s="225" t="s">
        <v>100</v>
      </c>
      <c r="AB314" s="225" t="s">
        <v>100</v>
      </c>
      <c r="AC314" s="225" t="s">
        <v>100</v>
      </c>
      <c r="AD314" s="225" t="s">
        <v>100</v>
      </c>
      <c r="AE314" s="225" t="s">
        <v>100</v>
      </c>
      <c r="AF314" s="225" t="s">
        <v>100</v>
      </c>
      <c r="AG314" s="225" t="s">
        <v>100</v>
      </c>
      <c r="AH314" s="225" t="s">
        <v>100</v>
      </c>
      <c r="AI314" s="225" t="s">
        <v>100</v>
      </c>
      <c r="AJ314" s="225" t="s">
        <v>100</v>
      </c>
      <c r="AK314" s="225" t="s">
        <v>100</v>
      </c>
      <c r="AL314" s="225" t="s">
        <v>100</v>
      </c>
      <c r="AM314" s="225" t="s">
        <v>100</v>
      </c>
      <c r="AN314" s="225" t="s">
        <v>100</v>
      </c>
      <c r="AO314" s="225" t="s">
        <v>100</v>
      </c>
      <c r="AP314" s="225" t="s">
        <v>100</v>
      </c>
      <c r="AQ314" s="225" t="s">
        <v>100</v>
      </c>
      <c r="AR314" s="225" t="s">
        <v>100</v>
      </c>
      <c r="AS314" s="225" t="s">
        <v>100</v>
      </c>
      <c r="AT314" s="225" t="s">
        <v>100</v>
      </c>
      <c r="AU314" s="225" t="s">
        <v>100</v>
      </c>
      <c r="AV314" s="225" t="s">
        <v>100</v>
      </c>
      <c r="AW314" s="225" t="s">
        <v>100</v>
      </c>
      <c r="AX314" s="225" t="s">
        <v>100</v>
      </c>
      <c r="AY314" s="225" t="s">
        <v>100</v>
      </c>
      <c r="AZ314" s="225" t="s">
        <v>100</v>
      </c>
      <c r="BA314" s="225" t="s">
        <v>100</v>
      </c>
      <c r="BB314" s="225" t="s">
        <v>100</v>
      </c>
      <c r="BC314" s="226" t="s">
        <v>100</v>
      </c>
      <c r="BD314" s="43" t="s">
        <v>101</v>
      </c>
      <c r="BE314" s="43" t="s">
        <v>101</v>
      </c>
      <c r="BF314" s="43" t="s">
        <v>101</v>
      </c>
      <c r="BG314" s="43" t="s">
        <v>101</v>
      </c>
      <c r="BH314" s="43" t="s">
        <v>101</v>
      </c>
      <c r="BI314" s="43" t="s">
        <v>101</v>
      </c>
      <c r="BJ314" s="43" t="s">
        <v>101</v>
      </c>
      <c r="BK314" s="44"/>
      <c r="BL314" s="44"/>
      <c r="BM314" s="44"/>
      <c r="BN314" s="44"/>
      <c r="BO314" s="44"/>
      <c r="BP314" s="245" t="s">
        <v>742</v>
      </c>
      <c r="BQ314" s="203" t="s">
        <v>1047</v>
      </c>
      <c r="BR314" s="245" t="s">
        <v>100</v>
      </c>
      <c r="BS314" s="103"/>
      <c r="BT314" s="44"/>
      <c r="BU314" s="44"/>
      <c r="BV314" s="44"/>
      <c r="BW314" s="44"/>
      <c r="BX314" s="44"/>
      <c r="BY314" s="44"/>
      <c r="BZ314" s="103"/>
      <c r="CA314" s="42" t="s">
        <v>1424</v>
      </c>
      <c r="CB314" s="42" t="s">
        <v>620</v>
      </c>
      <c r="CC314" s="41" t="s">
        <v>620</v>
      </c>
      <c r="CD314" s="42" t="s">
        <v>1391</v>
      </c>
      <c r="CE314" s="103"/>
      <c r="CF314" s="226"/>
      <c r="CG314" s="226"/>
      <c r="CH314" s="44" t="s">
        <v>100</v>
      </c>
      <c r="CI314" s="376"/>
      <c r="CJ314" s="103"/>
      <c r="CK314" s="384" t="str">
        <f>Table9[[#This Row],[Congested?]]</f>
        <v>likely not</v>
      </c>
      <c r="CL314" s="44"/>
      <c r="CM314" s="103"/>
      <c r="CN314" s="103"/>
      <c r="CO314" s="7"/>
      <c r="CP314" s="7"/>
    </row>
    <row r="315" spans="1:94" ht="15" hidden="1" customHeight="1" x14ac:dyDescent="0.3">
      <c r="A315" s="49" t="s">
        <v>323</v>
      </c>
      <c r="B315" s="44"/>
      <c r="C315" s="44"/>
      <c r="D315" s="44"/>
      <c r="E315" s="44" t="s">
        <v>101</v>
      </c>
      <c r="F315" s="44" t="s">
        <v>606</v>
      </c>
      <c r="G315" s="227" t="s">
        <v>72</v>
      </c>
      <c r="H315" s="228" t="s">
        <v>187</v>
      </c>
      <c r="I315" s="227" t="s">
        <v>553</v>
      </c>
      <c r="J315" s="227" t="s">
        <v>180</v>
      </c>
      <c r="K315" s="227" t="s">
        <v>424</v>
      </c>
      <c r="L315" s="227" t="s">
        <v>128</v>
      </c>
      <c r="M315" s="229" t="s">
        <v>584</v>
      </c>
      <c r="N315" s="230" t="s">
        <v>292</v>
      </c>
      <c r="O315" s="231" t="s">
        <v>399</v>
      </c>
      <c r="P315" s="230" t="s">
        <v>143</v>
      </c>
      <c r="Q315" s="56" t="s">
        <v>319</v>
      </c>
      <c r="R315" s="49"/>
      <c r="S315" s="225">
        <v>0</v>
      </c>
      <c r="T315" s="225">
        <v>0</v>
      </c>
      <c r="U315" s="225" t="s">
        <v>100</v>
      </c>
      <c r="V315" s="225" t="s">
        <v>100</v>
      </c>
      <c r="W315" s="225">
        <v>0</v>
      </c>
      <c r="X315" s="225" t="s">
        <v>100</v>
      </c>
      <c r="Y315" s="225">
        <v>0</v>
      </c>
      <c r="Z315" s="225">
        <v>0</v>
      </c>
      <c r="AA315" s="225">
        <v>0</v>
      </c>
      <c r="AB315" s="225">
        <v>0</v>
      </c>
      <c r="AC315" s="174" t="s">
        <v>103</v>
      </c>
      <c r="AD315" s="225" t="s">
        <v>100</v>
      </c>
      <c r="AE315" s="225" t="s">
        <v>100</v>
      </c>
      <c r="AF315" s="225" t="s">
        <v>100</v>
      </c>
      <c r="AG315" s="225" t="s">
        <v>100</v>
      </c>
      <c r="AH315" s="225" t="s">
        <v>100</v>
      </c>
      <c r="AI315" s="225">
        <v>0</v>
      </c>
      <c r="AJ315" s="225">
        <v>0</v>
      </c>
      <c r="AK315" s="225">
        <v>0</v>
      </c>
      <c r="AL315" s="225">
        <v>0</v>
      </c>
      <c r="AM315" s="225">
        <v>0</v>
      </c>
      <c r="AN315" s="225">
        <v>0</v>
      </c>
      <c r="AO315" s="225">
        <v>0</v>
      </c>
      <c r="AP315" s="225">
        <v>0</v>
      </c>
      <c r="AQ315" s="225">
        <v>0</v>
      </c>
      <c r="AR315" s="225">
        <v>0</v>
      </c>
      <c r="AS315" s="225">
        <v>0</v>
      </c>
      <c r="AT315" s="225">
        <v>0</v>
      </c>
      <c r="AU315" s="225">
        <v>0</v>
      </c>
      <c r="AV315" s="225">
        <v>0</v>
      </c>
      <c r="AW315" s="225">
        <v>0</v>
      </c>
      <c r="AX315" s="225">
        <v>0</v>
      </c>
      <c r="AY315" s="225">
        <v>0</v>
      </c>
      <c r="AZ315" s="225">
        <v>0</v>
      </c>
      <c r="BA315" s="225">
        <v>0</v>
      </c>
      <c r="BB315" s="225">
        <v>0</v>
      </c>
      <c r="BC315" s="226" t="s">
        <v>101</v>
      </c>
      <c r="BD315" s="44"/>
      <c r="BE315" s="44"/>
      <c r="BF315" s="44"/>
      <c r="BG315" s="44"/>
      <c r="BH315" s="44"/>
      <c r="BI315" s="44"/>
      <c r="BJ315" s="245"/>
      <c r="BK315" s="44"/>
      <c r="BL315" s="44"/>
      <c r="BM315" s="44"/>
      <c r="BN315" s="44"/>
      <c r="BO315" s="44"/>
      <c r="BP315" s="245">
        <v>0</v>
      </c>
      <c r="BQ315" s="244" t="s">
        <v>934</v>
      </c>
      <c r="BR315" s="245" t="s">
        <v>742</v>
      </c>
      <c r="BS315" s="103"/>
      <c r="BT315" s="44"/>
      <c r="BU315" s="44"/>
      <c r="BV315" s="44"/>
      <c r="BW315" s="44"/>
      <c r="BX315" s="44"/>
      <c r="BY315" s="44"/>
      <c r="BZ315" s="103"/>
      <c r="CA315" s="103" t="s">
        <v>617</v>
      </c>
      <c r="CB315" s="103"/>
      <c r="CC315" s="103"/>
      <c r="CD315" s="103"/>
      <c r="CE315" s="103"/>
      <c r="CF315" s="226"/>
      <c r="CG315" s="226"/>
      <c r="CH315" s="44"/>
      <c r="CI315" s="376"/>
      <c r="CJ315" s="103"/>
      <c r="CK315" s="391"/>
      <c r="CL315" s="44"/>
      <c r="CM315" s="103"/>
      <c r="CN315" s="103"/>
      <c r="CO315" s="7"/>
      <c r="CP315" s="7"/>
    </row>
    <row r="316" spans="1:94" ht="15" hidden="1" customHeight="1" x14ac:dyDescent="0.3">
      <c r="A316" s="44" t="s">
        <v>323</v>
      </c>
      <c r="B316" s="44"/>
      <c r="C316" s="44"/>
      <c r="D316" s="44"/>
      <c r="E316" s="44" t="s">
        <v>101</v>
      </c>
      <c r="F316" s="44" t="s">
        <v>606</v>
      </c>
      <c r="G316" s="227" t="s">
        <v>72</v>
      </c>
      <c r="H316" s="228" t="s">
        <v>187</v>
      </c>
      <c r="I316" s="227" t="s">
        <v>553</v>
      </c>
      <c r="J316" s="227" t="s">
        <v>292</v>
      </c>
      <c r="K316" s="227" t="s">
        <v>399</v>
      </c>
      <c r="L316" s="227" t="s">
        <v>143</v>
      </c>
      <c r="M316" s="229" t="s">
        <v>584</v>
      </c>
      <c r="N316" s="230" t="s">
        <v>180</v>
      </c>
      <c r="O316" s="231" t="s">
        <v>424</v>
      </c>
      <c r="P316" s="230" t="s">
        <v>128</v>
      </c>
      <c r="Q316" s="56" t="s">
        <v>319</v>
      </c>
      <c r="R316" s="49"/>
      <c r="S316" s="225">
        <v>0</v>
      </c>
      <c r="T316" s="225">
        <v>0</v>
      </c>
      <c r="U316" s="225">
        <v>0</v>
      </c>
      <c r="V316" s="225">
        <v>0</v>
      </c>
      <c r="W316" s="225">
        <v>0</v>
      </c>
      <c r="X316" s="225">
        <v>0</v>
      </c>
      <c r="Y316" s="225">
        <v>0</v>
      </c>
      <c r="Z316" s="225">
        <v>0</v>
      </c>
      <c r="AA316" s="225">
        <v>0</v>
      </c>
      <c r="AB316" s="225">
        <v>0</v>
      </c>
      <c r="AC316" s="225">
        <v>0</v>
      </c>
      <c r="AD316" s="225">
        <v>0</v>
      </c>
      <c r="AE316" s="225">
        <v>0</v>
      </c>
      <c r="AF316" s="225">
        <v>0</v>
      </c>
      <c r="AG316" s="225">
        <v>0</v>
      </c>
      <c r="AH316" s="225">
        <v>0</v>
      </c>
      <c r="AI316" s="225">
        <v>0</v>
      </c>
      <c r="AJ316" s="225">
        <v>0</v>
      </c>
      <c r="AK316" s="225">
        <v>0</v>
      </c>
      <c r="AL316" s="225">
        <v>0</v>
      </c>
      <c r="AM316" s="225">
        <v>0</v>
      </c>
      <c r="AN316" s="225">
        <v>0</v>
      </c>
      <c r="AO316" s="225">
        <v>0</v>
      </c>
      <c r="AP316" s="225">
        <v>0</v>
      </c>
      <c r="AQ316" s="225">
        <v>0</v>
      </c>
      <c r="AR316" s="225">
        <v>0</v>
      </c>
      <c r="AS316" s="225">
        <v>0</v>
      </c>
      <c r="AT316" s="225">
        <v>0</v>
      </c>
      <c r="AU316" s="225">
        <v>0</v>
      </c>
      <c r="AV316" s="225">
        <v>0</v>
      </c>
      <c r="AW316" s="225">
        <v>0</v>
      </c>
      <c r="AX316" s="225">
        <v>0</v>
      </c>
      <c r="AY316" s="225">
        <v>0</v>
      </c>
      <c r="AZ316" s="225">
        <v>0</v>
      </c>
      <c r="BA316" s="225">
        <v>0</v>
      </c>
      <c r="BB316" s="225">
        <v>0</v>
      </c>
      <c r="BC316" s="226" t="s">
        <v>100</v>
      </c>
      <c r="BD316" s="226" t="s">
        <v>100</v>
      </c>
      <c r="BE316" s="43" t="s">
        <v>101</v>
      </c>
      <c r="BF316" s="43" t="s">
        <v>101</v>
      </c>
      <c r="BG316" s="43" t="s">
        <v>103</v>
      </c>
      <c r="BH316" s="43" t="s">
        <v>103</v>
      </c>
      <c r="BI316" s="43" t="s">
        <v>101</v>
      </c>
      <c r="BJ316" s="43" t="s">
        <v>101</v>
      </c>
      <c r="BK316" s="44"/>
      <c r="BL316" s="44"/>
      <c r="BM316" s="44"/>
      <c r="BN316" s="44"/>
      <c r="BO316" s="44"/>
      <c r="BP316" s="245">
        <v>0</v>
      </c>
      <c r="BQ316" s="44"/>
      <c r="BR316" s="245">
        <v>1</v>
      </c>
      <c r="BS316" s="103"/>
      <c r="BT316" s="44"/>
      <c r="BU316" s="44"/>
      <c r="BV316" s="44"/>
      <c r="BW316" s="44"/>
      <c r="BX316" s="44"/>
      <c r="BY316" s="44"/>
      <c r="BZ316" s="103"/>
      <c r="CA316" s="103"/>
      <c r="CB316" s="103"/>
      <c r="CC316" s="103"/>
      <c r="CD316" s="103"/>
      <c r="CE316" s="103"/>
      <c r="CF316" s="226"/>
      <c r="CG316" s="226"/>
      <c r="CH316" s="44"/>
      <c r="CI316" s="376"/>
      <c r="CJ316" s="103"/>
      <c r="CK316" s="391"/>
      <c r="CL316" s="44"/>
      <c r="CM316" s="103"/>
      <c r="CN316" s="103"/>
      <c r="CO316" s="7"/>
      <c r="CP316" s="7"/>
    </row>
    <row r="317" spans="1:94" ht="49.95" hidden="1" customHeight="1" x14ac:dyDescent="0.3">
      <c r="A317" s="51" t="s">
        <v>784</v>
      </c>
      <c r="B317" s="243" t="s">
        <v>100</v>
      </c>
      <c r="C317" s="44" t="s">
        <v>958</v>
      </c>
      <c r="D317" s="44"/>
      <c r="E317" s="44" t="s">
        <v>1308</v>
      </c>
      <c r="F317" s="44" t="s">
        <v>627</v>
      </c>
      <c r="G317" s="227" t="s">
        <v>200</v>
      </c>
      <c r="H317" s="228" t="s">
        <v>187</v>
      </c>
      <c r="I317" s="227" t="s">
        <v>201</v>
      </c>
      <c r="J317" s="227" t="s">
        <v>107</v>
      </c>
      <c r="K317" s="227" t="s">
        <v>447</v>
      </c>
      <c r="L317" s="227" t="s">
        <v>146</v>
      </c>
      <c r="M317" s="229" t="s">
        <v>584</v>
      </c>
      <c r="N317" s="230" t="s">
        <v>192</v>
      </c>
      <c r="O317" s="231" t="s">
        <v>495</v>
      </c>
      <c r="P317" s="230" t="s">
        <v>193</v>
      </c>
      <c r="Q317" s="56" t="s">
        <v>771</v>
      </c>
      <c r="R317" s="49"/>
      <c r="S317" s="225">
        <v>0</v>
      </c>
      <c r="T317" s="225">
        <v>0</v>
      </c>
      <c r="U317" s="225">
        <v>0</v>
      </c>
      <c r="V317" s="225">
        <v>0</v>
      </c>
      <c r="W317" s="225">
        <v>0</v>
      </c>
      <c r="X317" s="225">
        <v>0</v>
      </c>
      <c r="Y317" s="225">
        <v>0</v>
      </c>
      <c r="Z317" s="225">
        <v>0</v>
      </c>
      <c r="AA317" s="225">
        <v>0</v>
      </c>
      <c r="AB317" s="225">
        <v>0</v>
      </c>
      <c r="AC317" s="225">
        <v>0</v>
      </c>
      <c r="AD317" s="225">
        <v>0</v>
      </c>
      <c r="AE317" s="225">
        <v>0</v>
      </c>
      <c r="AF317" s="225">
        <v>0</v>
      </c>
      <c r="AG317" s="225">
        <v>0</v>
      </c>
      <c r="AH317" s="225">
        <v>0</v>
      </c>
      <c r="AI317" s="225">
        <v>0</v>
      </c>
      <c r="AJ317" s="225">
        <v>0</v>
      </c>
      <c r="AK317" s="225">
        <v>0</v>
      </c>
      <c r="AL317" s="225">
        <v>0</v>
      </c>
      <c r="AM317" s="225">
        <v>0</v>
      </c>
      <c r="AN317" s="225">
        <v>0</v>
      </c>
      <c r="AO317" s="225">
        <v>0</v>
      </c>
      <c r="AP317" s="225">
        <v>0</v>
      </c>
      <c r="AQ317" s="225">
        <v>0</v>
      </c>
      <c r="AR317" s="225">
        <v>0</v>
      </c>
      <c r="AS317" s="225">
        <v>0</v>
      </c>
      <c r="AT317" s="225">
        <v>0</v>
      </c>
      <c r="AU317" s="225">
        <v>0</v>
      </c>
      <c r="AV317" s="225">
        <v>0</v>
      </c>
      <c r="AW317" s="225">
        <v>0</v>
      </c>
      <c r="AX317" s="225">
        <v>0</v>
      </c>
      <c r="AY317" s="225">
        <v>0</v>
      </c>
      <c r="AZ317" s="225" t="s">
        <v>100</v>
      </c>
      <c r="BA317" s="225" t="s">
        <v>100</v>
      </c>
      <c r="BB317" s="225" t="s">
        <v>100</v>
      </c>
      <c r="BC317" s="226" t="s">
        <v>100</v>
      </c>
      <c r="BD317" s="226" t="s">
        <v>100</v>
      </c>
      <c r="BE317" s="43" t="s">
        <v>101</v>
      </c>
      <c r="BF317" s="43" t="s">
        <v>101</v>
      </c>
      <c r="BG317" s="43" t="s">
        <v>101</v>
      </c>
      <c r="BH317" s="43" t="s">
        <v>101</v>
      </c>
      <c r="BI317" s="43" t="s">
        <v>101</v>
      </c>
      <c r="BJ317" s="43" t="s">
        <v>101</v>
      </c>
      <c r="BK317" s="44"/>
      <c r="BL317" s="44"/>
      <c r="BM317" s="44"/>
      <c r="BN317" s="44"/>
      <c r="BO317" s="44"/>
      <c r="BP317" s="242">
        <v>0</v>
      </c>
      <c r="BQ317" s="244" t="s">
        <v>748</v>
      </c>
      <c r="BR317" s="384" t="s">
        <v>1518</v>
      </c>
      <c r="BS317" s="404" t="s">
        <v>1515</v>
      </c>
      <c r="BT317" s="312">
        <v>0</v>
      </c>
      <c r="BU317" s="312">
        <v>0</v>
      </c>
      <c r="BV317" s="312">
        <v>0</v>
      </c>
      <c r="BW317" s="44">
        <v>0</v>
      </c>
      <c r="BX317" s="45" t="s">
        <v>101</v>
      </c>
      <c r="BY317" s="44"/>
      <c r="BZ317" s="103"/>
      <c r="CA317" s="404" t="s">
        <v>1365</v>
      </c>
      <c r="CB317" s="103"/>
      <c r="CC317" s="103"/>
      <c r="CD317" s="103"/>
      <c r="CE317" s="103"/>
      <c r="CF317" s="226" t="s">
        <v>101</v>
      </c>
      <c r="CG317" s="226" t="s">
        <v>100</v>
      </c>
      <c r="CH317" s="44"/>
      <c r="CI317" s="376" t="s">
        <v>1533</v>
      </c>
      <c r="CJ317" s="103"/>
      <c r="CK317" s="297" t="s">
        <v>1516</v>
      </c>
      <c r="CL317" s="44"/>
      <c r="CM317" s="103"/>
      <c r="CN317" s="391" t="s">
        <v>1517</v>
      </c>
      <c r="CO317" s="7"/>
      <c r="CP317" s="7"/>
    </row>
    <row r="318" spans="1:94" ht="27" hidden="1" customHeight="1" x14ac:dyDescent="0.3">
      <c r="A318" s="44" t="s">
        <v>130</v>
      </c>
      <c r="B318" s="295" t="s">
        <v>101</v>
      </c>
      <c r="C318" s="44"/>
      <c r="D318" s="44"/>
      <c r="E318" s="44" t="s">
        <v>100</v>
      </c>
      <c r="F318" s="44" t="s">
        <v>606</v>
      </c>
      <c r="G318" s="227" t="s">
        <v>235</v>
      </c>
      <c r="H318" s="228" t="s">
        <v>187</v>
      </c>
      <c r="I318" s="227" t="s">
        <v>554</v>
      </c>
      <c r="J318" s="227" t="s">
        <v>297</v>
      </c>
      <c r="K318" s="227" t="s">
        <v>555</v>
      </c>
      <c r="L318" s="227" t="s">
        <v>143</v>
      </c>
      <c r="M318" s="229" t="s">
        <v>584</v>
      </c>
      <c r="N318" s="230" t="s">
        <v>198</v>
      </c>
      <c r="O318" s="231" t="s">
        <v>414</v>
      </c>
      <c r="P318" s="230" t="s">
        <v>132</v>
      </c>
      <c r="Q318" s="103"/>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245"/>
      <c r="BK318" s="44"/>
      <c r="BL318" s="44"/>
      <c r="BM318" s="44"/>
      <c r="BN318" s="44"/>
      <c r="BO318" s="44"/>
      <c r="BP318" s="245" t="s">
        <v>742</v>
      </c>
      <c r="BQ318" s="103" t="s">
        <v>1049</v>
      </c>
      <c r="BR318" s="245"/>
      <c r="BS318" s="103" t="s">
        <v>658</v>
      </c>
      <c r="BT318" s="44"/>
      <c r="BU318" s="44"/>
      <c r="BV318" s="44"/>
      <c r="BW318" s="44"/>
      <c r="BX318" s="44"/>
      <c r="BY318" s="44"/>
      <c r="BZ318" s="103"/>
      <c r="CA318" s="103" t="s">
        <v>101</v>
      </c>
      <c r="CB318" s="103"/>
      <c r="CC318" s="103"/>
      <c r="CD318" s="103"/>
      <c r="CE318" s="103" t="s">
        <v>1313</v>
      </c>
      <c r="CF318" s="226"/>
      <c r="CG318" s="226"/>
      <c r="CH318" s="44"/>
      <c r="CI318" s="376"/>
      <c r="CJ318" s="103"/>
      <c r="CK318" s="391" t="s">
        <v>101</v>
      </c>
      <c r="CL318" s="44"/>
      <c r="CM318" s="103"/>
      <c r="CN318" s="103"/>
      <c r="CO318" s="7"/>
      <c r="CP318" s="7"/>
    </row>
    <row r="319" spans="1:94" ht="15" hidden="1" customHeight="1" x14ac:dyDescent="0.3">
      <c r="A319" s="44" t="s">
        <v>323</v>
      </c>
      <c r="B319" s="44"/>
      <c r="C319" s="44"/>
      <c r="D319" s="44"/>
      <c r="E319" s="44" t="s">
        <v>101</v>
      </c>
      <c r="F319" s="44" t="s">
        <v>606</v>
      </c>
      <c r="G319" s="227" t="s">
        <v>556</v>
      </c>
      <c r="H319" s="228" t="s">
        <v>187</v>
      </c>
      <c r="I319" s="227" t="s">
        <v>554</v>
      </c>
      <c r="J319" s="227" t="s">
        <v>292</v>
      </c>
      <c r="K319" s="227" t="s">
        <v>399</v>
      </c>
      <c r="L319" s="227" t="s">
        <v>143</v>
      </c>
      <c r="M319" s="229" t="s">
        <v>584</v>
      </c>
      <c r="N319" s="230" t="s">
        <v>198</v>
      </c>
      <c r="O319" s="231" t="s">
        <v>414</v>
      </c>
      <c r="P319" s="230" t="s">
        <v>132</v>
      </c>
      <c r="Q319" s="56" t="s">
        <v>319</v>
      </c>
      <c r="R319" s="49"/>
      <c r="S319" s="225">
        <v>0</v>
      </c>
      <c r="T319" s="225">
        <v>0</v>
      </c>
      <c r="U319" s="225">
        <v>0</v>
      </c>
      <c r="V319" s="225">
        <v>0</v>
      </c>
      <c r="W319" s="225">
        <v>0</v>
      </c>
      <c r="X319" s="225">
        <v>0</v>
      </c>
      <c r="Y319" s="225">
        <v>0</v>
      </c>
      <c r="Z319" s="225">
        <v>0</v>
      </c>
      <c r="AA319" s="225">
        <v>0</v>
      </c>
      <c r="AB319" s="225">
        <v>0</v>
      </c>
      <c r="AC319" s="225">
        <v>0</v>
      </c>
      <c r="AD319" s="225">
        <v>0</v>
      </c>
      <c r="AE319" s="225">
        <v>0</v>
      </c>
      <c r="AF319" s="225">
        <v>0</v>
      </c>
      <c r="AG319" s="225">
        <v>0</v>
      </c>
      <c r="AH319" s="225">
        <v>0</v>
      </c>
      <c r="AI319" s="225">
        <v>0</v>
      </c>
      <c r="AJ319" s="225">
        <v>0</v>
      </c>
      <c r="AK319" s="225">
        <v>0</v>
      </c>
      <c r="AL319" s="225">
        <v>0</v>
      </c>
      <c r="AM319" s="225">
        <v>0</v>
      </c>
      <c r="AN319" s="225">
        <v>0</v>
      </c>
      <c r="AO319" s="225">
        <v>0</v>
      </c>
      <c r="AP319" s="225">
        <v>0</v>
      </c>
      <c r="AQ319" s="225">
        <v>0</v>
      </c>
      <c r="AR319" s="225">
        <v>0</v>
      </c>
      <c r="AS319" s="225">
        <v>0</v>
      </c>
      <c r="AT319" s="225">
        <v>0</v>
      </c>
      <c r="AU319" s="225">
        <v>0</v>
      </c>
      <c r="AV319" s="225">
        <v>0</v>
      </c>
      <c r="AW319" s="225">
        <v>0</v>
      </c>
      <c r="AX319" s="225">
        <v>0</v>
      </c>
      <c r="AY319" s="225">
        <v>0</v>
      </c>
      <c r="AZ319" s="225">
        <v>0</v>
      </c>
      <c r="BA319" s="225">
        <v>0</v>
      </c>
      <c r="BB319" s="225">
        <v>0</v>
      </c>
      <c r="BC319" s="44"/>
      <c r="BD319" s="44"/>
      <c r="BE319" s="44"/>
      <c r="BF319" s="44"/>
      <c r="BG319" s="44"/>
      <c r="BH319" s="44"/>
      <c r="BI319" s="44"/>
      <c r="BJ319" s="245"/>
      <c r="BK319" s="44"/>
      <c r="BL319" s="44"/>
      <c r="BM319" s="44"/>
      <c r="BN319" s="44"/>
      <c r="BO319" s="44"/>
      <c r="BP319" s="245">
        <v>0</v>
      </c>
      <c r="BQ319" s="44"/>
      <c r="BR319" s="245">
        <v>1</v>
      </c>
      <c r="BS319" s="103" t="s">
        <v>106</v>
      </c>
      <c r="BT319" s="44"/>
      <c r="BU319" s="44"/>
      <c r="BV319" s="44"/>
      <c r="BW319" s="44"/>
      <c r="BX319" s="44"/>
      <c r="BY319" s="44"/>
      <c r="BZ319" s="103"/>
      <c r="CA319" s="103"/>
      <c r="CB319" s="103"/>
      <c r="CC319" s="103"/>
      <c r="CD319" s="103"/>
      <c r="CE319" s="103"/>
      <c r="CF319" s="226"/>
      <c r="CG319" s="226"/>
      <c r="CH319" s="44"/>
      <c r="CI319" s="376"/>
      <c r="CJ319" s="103"/>
      <c r="CK319" s="391"/>
      <c r="CL319" s="44"/>
      <c r="CM319" s="103"/>
      <c r="CN319" s="103"/>
      <c r="CO319" s="7"/>
      <c r="CP319" s="7"/>
    </row>
    <row r="320" spans="1:94" ht="31.2" hidden="1" customHeight="1" x14ac:dyDescent="0.3">
      <c r="A320" s="44" t="s">
        <v>130</v>
      </c>
      <c r="B320" s="295" t="s">
        <v>101</v>
      </c>
      <c r="C320" s="44"/>
      <c r="D320" s="49" t="s">
        <v>100</v>
      </c>
      <c r="E320" s="44" t="s">
        <v>100</v>
      </c>
      <c r="F320" s="44" t="s">
        <v>606</v>
      </c>
      <c r="G320" s="227" t="s">
        <v>1101</v>
      </c>
      <c r="H320" s="228" t="s">
        <v>187</v>
      </c>
      <c r="I320" s="227" t="s">
        <v>554</v>
      </c>
      <c r="J320" s="227" t="s">
        <v>198</v>
      </c>
      <c r="K320" s="227" t="s">
        <v>414</v>
      </c>
      <c r="L320" s="227" t="s">
        <v>132</v>
      </c>
      <c r="M320" s="229" t="s">
        <v>584</v>
      </c>
      <c r="N320" s="230" t="s">
        <v>292</v>
      </c>
      <c r="O320" s="231" t="s">
        <v>399</v>
      </c>
      <c r="P320" s="230" t="s">
        <v>143</v>
      </c>
      <c r="Q320" s="56" t="s">
        <v>1095</v>
      </c>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245"/>
      <c r="BK320" s="44"/>
      <c r="BL320" s="44"/>
      <c r="BM320" s="44"/>
      <c r="BN320" s="44"/>
      <c r="BO320" s="44"/>
      <c r="BP320" s="245" t="s">
        <v>742</v>
      </c>
      <c r="BQ320" s="103" t="s">
        <v>1050</v>
      </c>
      <c r="BR320" s="245" t="s">
        <v>100</v>
      </c>
      <c r="BS320" s="103" t="s">
        <v>646</v>
      </c>
      <c r="BT320" s="44"/>
      <c r="BU320" s="44"/>
      <c r="BV320" s="44"/>
      <c r="BW320" s="44"/>
      <c r="BX320" s="44"/>
      <c r="BY320" s="44"/>
      <c r="BZ320" s="103"/>
      <c r="CA320" s="103"/>
      <c r="CB320" s="103"/>
      <c r="CC320" s="103"/>
      <c r="CD320" s="103"/>
      <c r="CE320" s="103"/>
      <c r="CF320" s="226"/>
      <c r="CG320" s="226"/>
      <c r="CH320" s="44"/>
      <c r="CI320" s="376"/>
      <c r="CJ320" s="103"/>
      <c r="CK320" s="391"/>
      <c r="CL320" s="44"/>
      <c r="CM320" s="103"/>
      <c r="CN320" s="103"/>
      <c r="CO320" s="7"/>
      <c r="CP320" s="7"/>
    </row>
    <row r="321" spans="1:94" ht="27" hidden="1" customHeight="1" x14ac:dyDescent="0.3">
      <c r="A321" s="44" t="s">
        <v>130</v>
      </c>
      <c r="B321" s="295" t="s">
        <v>101</v>
      </c>
      <c r="C321" s="44"/>
      <c r="D321" s="44"/>
      <c r="E321" s="44" t="s">
        <v>100</v>
      </c>
      <c r="F321" s="44" t="s">
        <v>606</v>
      </c>
      <c r="G321" s="227" t="s">
        <v>243</v>
      </c>
      <c r="H321" s="228" t="s">
        <v>187</v>
      </c>
      <c r="I321" s="227" t="s">
        <v>557</v>
      </c>
      <c r="J321" s="227" t="s">
        <v>297</v>
      </c>
      <c r="K321" s="227" t="s">
        <v>555</v>
      </c>
      <c r="L321" s="227" t="s">
        <v>143</v>
      </c>
      <c r="M321" s="229" t="s">
        <v>584</v>
      </c>
      <c r="N321" s="230" t="s">
        <v>198</v>
      </c>
      <c r="O321" s="231" t="s">
        <v>414</v>
      </c>
      <c r="P321" s="230" t="s">
        <v>132</v>
      </c>
      <c r="Q321" s="103" t="s">
        <v>780</v>
      </c>
      <c r="R321" s="44"/>
      <c r="S321" s="225" t="s">
        <v>100</v>
      </c>
      <c r="T321" s="225" t="s">
        <v>100</v>
      </c>
      <c r="U321" s="225" t="s">
        <v>100</v>
      </c>
      <c r="V321" s="225" t="s">
        <v>100</v>
      </c>
      <c r="W321" s="225" t="s">
        <v>100</v>
      </c>
      <c r="X321" s="225" t="s">
        <v>100</v>
      </c>
      <c r="Y321" s="225" t="s">
        <v>100</v>
      </c>
      <c r="Z321" s="225" t="s">
        <v>100</v>
      </c>
      <c r="AA321" s="225" t="s">
        <v>100</v>
      </c>
      <c r="AB321" s="174" t="s">
        <v>103</v>
      </c>
      <c r="AC321" s="225" t="s">
        <v>100</v>
      </c>
      <c r="AD321" s="225" t="s">
        <v>100</v>
      </c>
      <c r="AE321" s="225" t="s">
        <v>100</v>
      </c>
      <c r="AF321" s="225" t="s">
        <v>100</v>
      </c>
      <c r="AG321" s="174" t="s">
        <v>103</v>
      </c>
      <c r="AH321" s="225" t="s">
        <v>100</v>
      </c>
      <c r="AI321" s="225" t="s">
        <v>100</v>
      </c>
      <c r="AJ321" s="225" t="s">
        <v>100</v>
      </c>
      <c r="AK321" s="225" t="s">
        <v>100</v>
      </c>
      <c r="AL321" s="225" t="s">
        <v>100</v>
      </c>
      <c r="AM321" s="225" t="s">
        <v>100</v>
      </c>
      <c r="AN321" s="225" t="s">
        <v>100</v>
      </c>
      <c r="AO321" s="225" t="s">
        <v>100</v>
      </c>
      <c r="AP321" s="225" t="s">
        <v>100</v>
      </c>
      <c r="AQ321" s="225" t="s">
        <v>100</v>
      </c>
      <c r="AR321" s="225" t="s">
        <v>100</v>
      </c>
      <c r="AS321" s="225" t="s">
        <v>100</v>
      </c>
      <c r="AT321" s="225" t="s">
        <v>100</v>
      </c>
      <c r="AU321" s="225" t="s">
        <v>100</v>
      </c>
      <c r="AV321" s="225" t="s">
        <v>100</v>
      </c>
      <c r="AW321" s="225" t="s">
        <v>100</v>
      </c>
      <c r="AX321" s="225" t="s">
        <v>100</v>
      </c>
      <c r="AY321" s="225" t="s">
        <v>100</v>
      </c>
      <c r="AZ321" s="225" t="s">
        <v>100</v>
      </c>
      <c r="BA321" s="225" t="s">
        <v>100</v>
      </c>
      <c r="BB321" s="225" t="s">
        <v>100</v>
      </c>
      <c r="BC321" s="226" t="s">
        <v>100</v>
      </c>
      <c r="BD321" s="226" t="s">
        <v>100</v>
      </c>
      <c r="BE321" s="226" t="s">
        <v>100</v>
      </c>
      <c r="BF321" s="226" t="s">
        <v>100</v>
      </c>
      <c r="BG321" s="226" t="s">
        <v>100</v>
      </c>
      <c r="BH321" s="43" t="s">
        <v>103</v>
      </c>
      <c r="BI321" s="43" t="s">
        <v>101</v>
      </c>
      <c r="BJ321" s="43" t="s">
        <v>101</v>
      </c>
      <c r="BK321" s="44"/>
      <c r="BL321" s="44"/>
      <c r="BM321" s="44"/>
      <c r="BN321" s="44"/>
      <c r="BO321" s="44"/>
      <c r="BP321" s="242" t="s">
        <v>742</v>
      </c>
      <c r="BQ321" s="103" t="s">
        <v>798</v>
      </c>
      <c r="BR321" s="242">
        <v>3</v>
      </c>
      <c r="BS321" s="103" t="s">
        <v>244</v>
      </c>
      <c r="BT321" s="44"/>
      <c r="BU321" s="44"/>
      <c r="BV321" s="44"/>
      <c r="BW321" s="44"/>
      <c r="BX321" s="44"/>
      <c r="BY321" s="44"/>
      <c r="BZ321" s="103"/>
      <c r="CA321" s="103" t="s">
        <v>101</v>
      </c>
      <c r="CB321" s="103"/>
      <c r="CC321" s="103"/>
      <c r="CD321" s="103"/>
      <c r="CE321" s="103" t="s">
        <v>1313</v>
      </c>
      <c r="CF321" s="226"/>
      <c r="CG321" s="226"/>
      <c r="CH321" s="44"/>
      <c r="CI321" s="376"/>
      <c r="CJ321" s="103"/>
      <c r="CK321" s="391" t="s">
        <v>101</v>
      </c>
      <c r="CL321" s="44"/>
      <c r="CM321" s="103"/>
      <c r="CN321" s="103"/>
      <c r="CO321" s="7"/>
      <c r="CP321" s="7"/>
    </row>
    <row r="322" spans="1:94" ht="64.5" customHeight="1" x14ac:dyDescent="0.3">
      <c r="A322" s="44" t="s">
        <v>130</v>
      </c>
      <c r="B322" s="243" t="s">
        <v>100</v>
      </c>
      <c r="C322" s="44" t="s">
        <v>842</v>
      </c>
      <c r="D322" s="49" t="s">
        <v>100</v>
      </c>
      <c r="E322" s="44" t="s">
        <v>100</v>
      </c>
      <c r="F322" s="44" t="s">
        <v>606</v>
      </c>
      <c r="G322" s="227" t="s">
        <v>1097</v>
      </c>
      <c r="H322" s="228" t="s">
        <v>187</v>
      </c>
      <c r="I322" s="227" t="s">
        <v>557</v>
      </c>
      <c r="J322" s="227" t="s">
        <v>198</v>
      </c>
      <c r="K322" s="227" t="s">
        <v>414</v>
      </c>
      <c r="L322" s="227" t="s">
        <v>132</v>
      </c>
      <c r="M322" s="229" t="s">
        <v>584</v>
      </c>
      <c r="N322" s="230" t="s">
        <v>297</v>
      </c>
      <c r="O322" s="231" t="s">
        <v>555</v>
      </c>
      <c r="P322" s="230" t="s">
        <v>143</v>
      </c>
      <c r="Q322" s="56" t="s">
        <v>1095</v>
      </c>
      <c r="R322" s="44"/>
      <c r="S322" s="225">
        <v>0</v>
      </c>
      <c r="T322" s="174" t="s">
        <v>103</v>
      </c>
      <c r="U322" s="174" t="s">
        <v>103</v>
      </c>
      <c r="V322" s="174" t="s">
        <v>103</v>
      </c>
      <c r="W322" s="225" t="s">
        <v>100</v>
      </c>
      <c r="X322" s="225" t="s">
        <v>100</v>
      </c>
      <c r="Y322" s="225" t="s">
        <v>100</v>
      </c>
      <c r="Z322" s="225" t="s">
        <v>100</v>
      </c>
      <c r="AA322" s="225" t="s">
        <v>100</v>
      </c>
      <c r="AB322" s="225" t="s">
        <v>100</v>
      </c>
      <c r="AC322" s="225" t="s">
        <v>100</v>
      </c>
      <c r="AD322" s="225" t="s">
        <v>100</v>
      </c>
      <c r="AE322" s="225" t="s">
        <v>100</v>
      </c>
      <c r="AF322" s="225" t="s">
        <v>100</v>
      </c>
      <c r="AG322" s="225" t="s">
        <v>100</v>
      </c>
      <c r="AH322" s="225" t="s">
        <v>100</v>
      </c>
      <c r="AI322" s="225" t="s">
        <v>100</v>
      </c>
      <c r="AJ322" s="225" t="s">
        <v>100</v>
      </c>
      <c r="AK322" s="225" t="s">
        <v>100</v>
      </c>
      <c r="AL322" s="225" t="s">
        <v>100</v>
      </c>
      <c r="AM322" s="225" t="s">
        <v>100</v>
      </c>
      <c r="AN322" s="225" t="s">
        <v>100</v>
      </c>
      <c r="AO322" s="225" t="s">
        <v>100</v>
      </c>
      <c r="AP322" s="225" t="s">
        <v>100</v>
      </c>
      <c r="AQ322" s="225" t="s">
        <v>100</v>
      </c>
      <c r="AR322" s="225" t="s">
        <v>100</v>
      </c>
      <c r="AS322" s="225" t="s">
        <v>100</v>
      </c>
      <c r="AT322" s="225" t="s">
        <v>100</v>
      </c>
      <c r="AU322" s="225" t="s">
        <v>100</v>
      </c>
      <c r="AV322" s="225" t="s">
        <v>100</v>
      </c>
      <c r="AW322" s="225" t="s">
        <v>100</v>
      </c>
      <c r="AX322" s="225" t="s">
        <v>100</v>
      </c>
      <c r="AY322" s="225" t="s">
        <v>100</v>
      </c>
      <c r="AZ322" s="225" t="s">
        <v>100</v>
      </c>
      <c r="BA322" s="225" t="s">
        <v>100</v>
      </c>
      <c r="BB322" s="225" t="s">
        <v>100</v>
      </c>
      <c r="BC322" s="226" t="s">
        <v>100</v>
      </c>
      <c r="BD322" s="226" t="s">
        <v>100</v>
      </c>
      <c r="BE322" s="226" t="s">
        <v>100</v>
      </c>
      <c r="BF322" s="226" t="s">
        <v>100</v>
      </c>
      <c r="BG322" s="226" t="s">
        <v>100</v>
      </c>
      <c r="BH322" s="226" t="s">
        <v>100</v>
      </c>
      <c r="BI322" s="226" t="s">
        <v>100</v>
      </c>
      <c r="BJ322" s="237" t="s">
        <v>666</v>
      </c>
      <c r="BK322" s="336">
        <v>1</v>
      </c>
      <c r="BL322" s="336">
        <v>2880000</v>
      </c>
      <c r="BM322" s="336" t="s">
        <v>244</v>
      </c>
      <c r="BN322" s="44"/>
      <c r="BO322" s="103" t="s">
        <v>615</v>
      </c>
      <c r="BP322" s="203" t="s">
        <v>742</v>
      </c>
      <c r="BQ322" s="203" t="s">
        <v>854</v>
      </c>
      <c r="BR322" s="203" t="s">
        <v>100</v>
      </c>
      <c r="BS322" s="103" t="s">
        <v>646</v>
      </c>
      <c r="BT322" s="312">
        <v>0</v>
      </c>
      <c r="BU322" s="312">
        <v>10765474.317808218</v>
      </c>
      <c r="BV322" s="312">
        <v>0</v>
      </c>
      <c r="BW322" s="44">
        <v>0</v>
      </c>
      <c r="BX322" s="45" t="s">
        <v>100</v>
      </c>
      <c r="BY322" s="435" t="s">
        <v>101</v>
      </c>
      <c r="BZ322" s="103"/>
      <c r="CA322" s="103"/>
      <c r="CB322" s="103"/>
      <c r="CC322" s="103"/>
      <c r="CD322" s="103"/>
      <c r="CE322" s="103"/>
      <c r="CF322" s="226" t="s">
        <v>100</v>
      </c>
      <c r="CG322" s="226" t="s">
        <v>100</v>
      </c>
      <c r="CH322" s="44" t="s">
        <v>100</v>
      </c>
      <c r="CI322" s="56" t="s">
        <v>1674</v>
      </c>
      <c r="CJ322" s="415" t="s">
        <v>1576</v>
      </c>
      <c r="CK322" s="391" t="s">
        <v>100</v>
      </c>
      <c r="CL322" s="44"/>
      <c r="CM322" s="103"/>
      <c r="CN322" s="103" t="s">
        <v>1646</v>
      </c>
      <c r="CO322" s="7"/>
      <c r="CP322" s="7"/>
    </row>
    <row r="323" spans="1:94" ht="49.95" hidden="1" customHeight="1" x14ac:dyDescent="0.3">
      <c r="A323" s="44" t="s">
        <v>130</v>
      </c>
      <c r="B323" s="240" t="s">
        <v>1300</v>
      </c>
      <c r="C323" s="44" t="s">
        <v>834</v>
      </c>
      <c r="D323" s="44" t="s">
        <v>100</v>
      </c>
      <c r="E323" s="44" t="s">
        <v>100</v>
      </c>
      <c r="F323" s="44" t="s">
        <v>741</v>
      </c>
      <c r="G323" s="227" t="s">
        <v>558</v>
      </c>
      <c r="H323" s="228" t="s">
        <v>187</v>
      </c>
      <c r="I323" s="227" t="s">
        <v>409</v>
      </c>
      <c r="J323" s="227" t="s">
        <v>410</v>
      </c>
      <c r="K323" s="227" t="s">
        <v>411</v>
      </c>
      <c r="L323" s="227" t="s">
        <v>149</v>
      </c>
      <c r="M323" s="229" t="s">
        <v>584</v>
      </c>
      <c r="N323" s="230" t="s">
        <v>104</v>
      </c>
      <c r="O323" s="231" t="s">
        <v>412</v>
      </c>
      <c r="P323" s="230" t="s">
        <v>131</v>
      </c>
      <c r="Q323" s="103"/>
      <c r="R323" s="44"/>
      <c r="S323" s="44" t="s">
        <v>121</v>
      </c>
      <c r="T323" s="44" t="s">
        <v>121</v>
      </c>
      <c r="U323" s="44" t="s">
        <v>121</v>
      </c>
      <c r="V323" s="44" t="s">
        <v>121</v>
      </c>
      <c r="W323" s="44" t="s">
        <v>121</v>
      </c>
      <c r="X323" s="44" t="s">
        <v>121</v>
      </c>
      <c r="Y323" s="44" t="s">
        <v>121</v>
      </c>
      <c r="Z323" s="44" t="s">
        <v>121</v>
      </c>
      <c r="AA323" s="44" t="s">
        <v>121</v>
      </c>
      <c r="AB323" s="44" t="s">
        <v>121</v>
      </c>
      <c r="AC323" s="44" t="s">
        <v>121</v>
      </c>
      <c r="AD323" s="44" t="s">
        <v>121</v>
      </c>
      <c r="AE323" s="44" t="s">
        <v>121</v>
      </c>
      <c r="AF323" s="44" t="s">
        <v>121</v>
      </c>
      <c r="AG323" s="44" t="s">
        <v>121</v>
      </c>
      <c r="AH323" s="44" t="s">
        <v>121</v>
      </c>
      <c r="AI323" s="44" t="s">
        <v>121</v>
      </c>
      <c r="AJ323" s="44" t="s">
        <v>121</v>
      </c>
      <c r="AK323" s="44" t="s">
        <v>121</v>
      </c>
      <c r="AL323" s="44" t="s">
        <v>121</v>
      </c>
      <c r="AM323" s="44" t="s">
        <v>121</v>
      </c>
      <c r="AN323" s="44" t="s">
        <v>121</v>
      </c>
      <c r="AO323" s="44" t="s">
        <v>121</v>
      </c>
      <c r="AP323" s="44" t="s">
        <v>121</v>
      </c>
      <c r="AQ323" s="44" t="s">
        <v>121</v>
      </c>
      <c r="AR323" s="44" t="s">
        <v>121</v>
      </c>
      <c r="AS323" s="44" t="s">
        <v>121</v>
      </c>
      <c r="AT323" s="44" t="s">
        <v>121</v>
      </c>
      <c r="AU323" s="44" t="s">
        <v>121</v>
      </c>
      <c r="AV323" s="44" t="s">
        <v>121</v>
      </c>
      <c r="AW323" s="44" t="s">
        <v>121</v>
      </c>
      <c r="AX323" s="44" t="s">
        <v>121</v>
      </c>
      <c r="AY323" s="44" t="s">
        <v>121</v>
      </c>
      <c r="AZ323" s="44" t="s">
        <v>121</v>
      </c>
      <c r="BA323" s="44" t="s">
        <v>121</v>
      </c>
      <c r="BB323" s="44" t="s">
        <v>121</v>
      </c>
      <c r="BC323" s="44"/>
      <c r="BD323" s="44"/>
      <c r="BE323" s="44"/>
      <c r="BF323" s="44"/>
      <c r="BG323" s="44"/>
      <c r="BH323" s="44"/>
      <c r="BI323" s="44"/>
      <c r="BJ323" s="245"/>
      <c r="BK323" s="44"/>
      <c r="BL323" s="44"/>
      <c r="BM323" s="44"/>
      <c r="BN323" s="44"/>
      <c r="BO323" s="44"/>
      <c r="BP323" s="245">
        <v>2</v>
      </c>
      <c r="BQ323" s="203" t="s">
        <v>959</v>
      </c>
      <c r="BR323" s="245"/>
      <c r="BS323" s="103"/>
      <c r="BT323" s="312">
        <v>0</v>
      </c>
      <c r="BU323" s="312">
        <v>0</v>
      </c>
      <c r="BV323" s="312">
        <v>0</v>
      </c>
      <c r="BW323" s="44">
        <v>0</v>
      </c>
      <c r="BX323" s="45" t="s">
        <v>101</v>
      </c>
      <c r="BY323" s="44"/>
      <c r="BZ323" s="103"/>
      <c r="CA323" s="103"/>
      <c r="CB323" s="103"/>
      <c r="CC323" s="103"/>
      <c r="CD323" s="103"/>
      <c r="CE323" s="103"/>
      <c r="CF323" s="226" t="s">
        <v>101</v>
      </c>
      <c r="CG323" s="226" t="s">
        <v>101</v>
      </c>
      <c r="CH323" s="44"/>
      <c r="CI323" s="56" t="s">
        <v>1472</v>
      </c>
      <c r="CJ323" s="103"/>
      <c r="CK323" s="241" t="s">
        <v>826</v>
      </c>
      <c r="CL323" s="44"/>
      <c r="CM323" s="103"/>
      <c r="CN323" s="103" t="s">
        <v>1601</v>
      </c>
      <c r="CO323" s="7"/>
      <c r="CP323" s="7"/>
    </row>
    <row r="324" spans="1:94" ht="49.95" hidden="1" customHeight="1" x14ac:dyDescent="0.3">
      <c r="A324" s="44" t="s">
        <v>1113</v>
      </c>
      <c r="B324" s="309" t="s">
        <v>1149</v>
      </c>
      <c r="C324" s="44" t="s">
        <v>961</v>
      </c>
      <c r="D324" s="44"/>
      <c r="E324" s="44" t="s">
        <v>100</v>
      </c>
      <c r="F324" s="44" t="s">
        <v>606</v>
      </c>
      <c r="G324" s="227" t="s">
        <v>559</v>
      </c>
      <c r="H324" s="228" t="s">
        <v>187</v>
      </c>
      <c r="I324" s="227" t="s">
        <v>560</v>
      </c>
      <c r="J324" s="227" t="s">
        <v>562</v>
      </c>
      <c r="K324" s="227" t="s">
        <v>563</v>
      </c>
      <c r="L324" s="227" t="s">
        <v>564</v>
      </c>
      <c r="M324" s="229" t="s">
        <v>584</v>
      </c>
      <c r="N324" s="230" t="s">
        <v>287</v>
      </c>
      <c r="O324" s="231" t="s">
        <v>561</v>
      </c>
      <c r="P324" s="230" t="s">
        <v>340</v>
      </c>
      <c r="Q324" s="56" t="s">
        <v>1148</v>
      </c>
      <c r="R324" s="44"/>
      <c r="S324" s="225" t="s">
        <v>100</v>
      </c>
      <c r="T324" s="225" t="s">
        <v>100</v>
      </c>
      <c r="U324" s="225" t="s">
        <v>100</v>
      </c>
      <c r="V324" s="225" t="s">
        <v>100</v>
      </c>
      <c r="W324" s="225" t="s">
        <v>100</v>
      </c>
      <c r="X324" s="225" t="s">
        <v>100</v>
      </c>
      <c r="Y324" s="225" t="s">
        <v>100</v>
      </c>
      <c r="Z324" s="225" t="s">
        <v>100</v>
      </c>
      <c r="AA324" s="225" t="s">
        <v>100</v>
      </c>
      <c r="AB324" s="225" t="s">
        <v>100</v>
      </c>
      <c r="AC324" s="225" t="s">
        <v>100</v>
      </c>
      <c r="AD324" s="225" t="s">
        <v>100</v>
      </c>
      <c r="AE324" s="225" t="s">
        <v>100</v>
      </c>
      <c r="AF324" s="225" t="s">
        <v>100</v>
      </c>
      <c r="AG324" s="225" t="s">
        <v>100</v>
      </c>
      <c r="AH324" s="225" t="s">
        <v>100</v>
      </c>
      <c r="AI324" s="225" t="s">
        <v>100</v>
      </c>
      <c r="AJ324" s="225" t="s">
        <v>100</v>
      </c>
      <c r="AK324" s="225" t="s">
        <v>100</v>
      </c>
      <c r="AL324" s="225" t="s">
        <v>100</v>
      </c>
      <c r="AM324" s="225" t="s">
        <v>100</v>
      </c>
      <c r="AN324" s="44" t="s">
        <v>121</v>
      </c>
      <c r="AO324" s="44" t="s">
        <v>121</v>
      </c>
      <c r="AP324" s="44" t="s">
        <v>121</v>
      </c>
      <c r="AQ324" s="44" t="s">
        <v>121</v>
      </c>
      <c r="AR324" s="44" t="s">
        <v>121</v>
      </c>
      <c r="AS324" s="44" t="s">
        <v>121</v>
      </c>
      <c r="AT324" s="44" t="s">
        <v>121</v>
      </c>
      <c r="AU324" s="44" t="s">
        <v>121</v>
      </c>
      <c r="AV324" s="44" t="s">
        <v>121</v>
      </c>
      <c r="AW324" s="44" t="s">
        <v>121</v>
      </c>
      <c r="AX324" s="44" t="s">
        <v>121</v>
      </c>
      <c r="AY324" s="44" t="s">
        <v>121</v>
      </c>
      <c r="AZ324" s="44" t="s">
        <v>121</v>
      </c>
      <c r="BA324" s="44" t="s">
        <v>121</v>
      </c>
      <c r="BB324" s="44" t="s">
        <v>121</v>
      </c>
      <c r="BC324" s="226" t="s">
        <v>101</v>
      </c>
      <c r="BD324" s="44"/>
      <c r="BE324" s="44"/>
      <c r="BF324" s="44"/>
      <c r="BG324" s="44"/>
      <c r="BH324" s="44"/>
      <c r="BI324" s="44"/>
      <c r="BJ324" s="245"/>
      <c r="BK324" s="44"/>
      <c r="BL324" s="44"/>
      <c r="BM324" s="44"/>
      <c r="BN324" s="44"/>
      <c r="BO324" s="44"/>
      <c r="BP324" s="245" t="s">
        <v>742</v>
      </c>
      <c r="BQ324" s="268" t="s">
        <v>960</v>
      </c>
      <c r="BR324" s="245">
        <v>0</v>
      </c>
      <c r="BS324" s="103"/>
      <c r="BT324" s="44"/>
      <c r="BU324" s="44"/>
      <c r="BV324" s="44"/>
      <c r="BW324" s="44"/>
      <c r="BX324" s="44"/>
      <c r="BY324" s="44"/>
      <c r="BZ324" s="103"/>
      <c r="CA324" s="103"/>
      <c r="CB324" s="103"/>
      <c r="CC324" s="103"/>
      <c r="CD324" s="103"/>
      <c r="CE324" s="103"/>
      <c r="CF324" s="44"/>
      <c r="CG324" s="44"/>
      <c r="CH324" s="44"/>
      <c r="CI324" s="376"/>
      <c r="CJ324" s="103"/>
      <c r="CK324" s="391"/>
      <c r="CL324" s="44"/>
      <c r="CM324" s="103"/>
      <c r="CN324" s="103"/>
      <c r="CO324" s="7"/>
      <c r="CP324" s="7"/>
    </row>
    <row r="325" spans="1:94" ht="86.25" hidden="1" customHeight="1" x14ac:dyDescent="0.3">
      <c r="A325" s="44" t="s">
        <v>1113</v>
      </c>
      <c r="B325" s="309" t="s">
        <v>1149</v>
      </c>
      <c r="C325" s="44" t="s">
        <v>961</v>
      </c>
      <c r="D325" s="44"/>
      <c r="E325" s="44" t="s">
        <v>100</v>
      </c>
      <c r="F325" s="44" t="s">
        <v>606</v>
      </c>
      <c r="G325" s="227" t="s">
        <v>559</v>
      </c>
      <c r="H325" s="228" t="s">
        <v>187</v>
      </c>
      <c r="I325" s="227" t="s">
        <v>560</v>
      </c>
      <c r="J325" s="227" t="s">
        <v>287</v>
      </c>
      <c r="K325" s="227" t="s">
        <v>561</v>
      </c>
      <c r="L325" s="227" t="s">
        <v>340</v>
      </c>
      <c r="M325" s="229" t="s">
        <v>584</v>
      </c>
      <c r="N325" s="230" t="s">
        <v>562</v>
      </c>
      <c r="O325" s="231" t="s">
        <v>563</v>
      </c>
      <c r="P325" s="230" t="s">
        <v>564</v>
      </c>
      <c r="Q325" s="56" t="s">
        <v>1148</v>
      </c>
      <c r="R325" s="49"/>
      <c r="S325" s="225" t="s">
        <v>100</v>
      </c>
      <c r="T325" s="225" t="s">
        <v>100</v>
      </c>
      <c r="U325" s="225" t="s">
        <v>100</v>
      </c>
      <c r="V325" s="225" t="s">
        <v>100</v>
      </c>
      <c r="W325" s="225" t="s">
        <v>100</v>
      </c>
      <c r="X325" s="225" t="s">
        <v>100</v>
      </c>
      <c r="Y325" s="225" t="s">
        <v>100</v>
      </c>
      <c r="Z325" s="225" t="s">
        <v>100</v>
      </c>
      <c r="AA325" s="225" t="s">
        <v>100</v>
      </c>
      <c r="AB325" s="225" t="s">
        <v>100</v>
      </c>
      <c r="AC325" s="225" t="s">
        <v>100</v>
      </c>
      <c r="AD325" s="225" t="s">
        <v>100</v>
      </c>
      <c r="AE325" s="225" t="s">
        <v>100</v>
      </c>
      <c r="AF325" s="225" t="s">
        <v>100</v>
      </c>
      <c r="AG325" s="225" t="s">
        <v>100</v>
      </c>
      <c r="AH325" s="225" t="s">
        <v>100</v>
      </c>
      <c r="AI325" s="225" t="s">
        <v>100</v>
      </c>
      <c r="AJ325" s="44" t="s">
        <v>121</v>
      </c>
      <c r="AK325" s="44" t="s">
        <v>121</v>
      </c>
      <c r="AL325" s="44" t="s">
        <v>121</v>
      </c>
      <c r="AM325" s="44" t="s">
        <v>121</v>
      </c>
      <c r="AN325" s="44" t="s">
        <v>121</v>
      </c>
      <c r="AO325" s="44" t="s">
        <v>121</v>
      </c>
      <c r="AP325" s="44" t="s">
        <v>121</v>
      </c>
      <c r="AQ325" s="44" t="s">
        <v>121</v>
      </c>
      <c r="AR325" s="44" t="s">
        <v>121</v>
      </c>
      <c r="AS325" s="44" t="s">
        <v>121</v>
      </c>
      <c r="AT325" s="44" t="s">
        <v>121</v>
      </c>
      <c r="AU325" s="44" t="s">
        <v>121</v>
      </c>
      <c r="AV325" s="44" t="s">
        <v>121</v>
      </c>
      <c r="AW325" s="44" t="s">
        <v>121</v>
      </c>
      <c r="AX325" s="44" t="s">
        <v>121</v>
      </c>
      <c r="AY325" s="44" t="s">
        <v>121</v>
      </c>
      <c r="AZ325" s="44" t="s">
        <v>121</v>
      </c>
      <c r="BA325" s="44" t="s">
        <v>121</v>
      </c>
      <c r="BB325" s="44" t="s">
        <v>121</v>
      </c>
      <c r="BC325" s="226" t="s">
        <v>101</v>
      </c>
      <c r="BD325" s="44"/>
      <c r="BE325" s="44"/>
      <c r="BF325" s="44"/>
      <c r="BG325" s="44"/>
      <c r="BH325" s="44"/>
      <c r="BI325" s="44"/>
      <c r="BJ325" s="245"/>
      <c r="BK325" s="44"/>
      <c r="BL325" s="44"/>
      <c r="BM325" s="44"/>
      <c r="BN325" s="44"/>
      <c r="BO325" s="44"/>
      <c r="BP325" s="242" t="s">
        <v>742</v>
      </c>
      <c r="BQ325" s="268" t="s">
        <v>960</v>
      </c>
      <c r="BR325" s="245">
        <v>0</v>
      </c>
      <c r="BS325" s="103"/>
      <c r="BT325" s="44"/>
      <c r="BU325" s="44"/>
      <c r="BV325" s="44"/>
      <c r="BW325" s="44"/>
      <c r="BX325" s="44"/>
      <c r="BY325" s="44"/>
      <c r="BZ325" s="103"/>
      <c r="CA325" s="415" t="s">
        <v>303</v>
      </c>
      <c r="CB325" s="415" t="s">
        <v>620</v>
      </c>
      <c r="CC325" s="416" t="s">
        <v>620</v>
      </c>
      <c r="CD325" s="415" t="s">
        <v>1574</v>
      </c>
      <c r="CE325" s="103"/>
      <c r="CF325" s="44"/>
      <c r="CG325" s="44"/>
      <c r="CH325" s="44"/>
      <c r="CI325" s="376"/>
      <c r="CJ325" s="103" t="s">
        <v>1573</v>
      </c>
      <c r="CK325" s="391"/>
      <c r="CL325" s="44"/>
      <c r="CM325" s="103"/>
      <c r="CN325" s="103"/>
      <c r="CO325" s="7"/>
      <c r="CP325" s="7"/>
    </row>
    <row r="326" spans="1:94" ht="57" hidden="1" customHeight="1" x14ac:dyDescent="0.3">
      <c r="A326" s="44" t="s">
        <v>1113</v>
      </c>
      <c r="B326" s="295" t="s">
        <v>101</v>
      </c>
      <c r="C326" s="44"/>
      <c r="D326" s="44"/>
      <c r="E326" s="44" t="s">
        <v>100</v>
      </c>
      <c r="F326" s="44" t="s">
        <v>606</v>
      </c>
      <c r="G326" s="227" t="s">
        <v>242</v>
      </c>
      <c r="H326" s="228" t="s">
        <v>187</v>
      </c>
      <c r="I326" s="227" t="s">
        <v>569</v>
      </c>
      <c r="J326" s="227" t="s">
        <v>287</v>
      </c>
      <c r="K326" s="227" t="s">
        <v>561</v>
      </c>
      <c r="L326" s="227" t="s">
        <v>340</v>
      </c>
      <c r="M326" s="229" t="s">
        <v>584</v>
      </c>
      <c r="N326" s="230" t="s">
        <v>288</v>
      </c>
      <c r="O326" s="231" t="s">
        <v>570</v>
      </c>
      <c r="P326" s="230" t="s">
        <v>136</v>
      </c>
      <c r="Q326" s="103"/>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245"/>
      <c r="BK326" s="44"/>
      <c r="BL326" s="44"/>
      <c r="BM326" s="44"/>
      <c r="BN326" s="44"/>
      <c r="BO326" s="44"/>
      <c r="BP326" s="245" t="s">
        <v>742</v>
      </c>
      <c r="BQ326" s="268" t="s">
        <v>772</v>
      </c>
      <c r="BR326" s="245"/>
      <c r="BS326" s="103"/>
      <c r="BT326" s="44"/>
      <c r="BU326" s="44"/>
      <c r="BV326" s="44"/>
      <c r="BW326" s="44"/>
      <c r="BX326" s="44"/>
      <c r="BY326" s="44"/>
      <c r="BZ326" s="103"/>
      <c r="CA326" s="103"/>
      <c r="CB326" s="103"/>
      <c r="CC326" s="103"/>
      <c r="CD326" s="103"/>
      <c r="CE326" s="103"/>
      <c r="CF326" s="44"/>
      <c r="CG326" s="44"/>
      <c r="CH326" s="44"/>
      <c r="CI326" s="376"/>
      <c r="CJ326" s="103"/>
      <c r="CK326" s="391"/>
      <c r="CL326" s="44"/>
      <c r="CM326" s="103"/>
      <c r="CN326" s="103"/>
      <c r="CO326" s="7"/>
      <c r="CP326" s="7"/>
    </row>
    <row r="327" spans="1:94" ht="129.75" hidden="1" customHeight="1" x14ac:dyDescent="0.3">
      <c r="A327" s="44" t="s">
        <v>1113</v>
      </c>
      <c r="B327" s="295" t="s">
        <v>101</v>
      </c>
      <c r="C327" s="44"/>
      <c r="D327" s="44"/>
      <c r="E327" s="44" t="s">
        <v>100</v>
      </c>
      <c r="F327" s="44" t="s">
        <v>606</v>
      </c>
      <c r="G327" s="227" t="s">
        <v>242</v>
      </c>
      <c r="H327" s="228" t="s">
        <v>187</v>
      </c>
      <c r="I327" s="227" t="s">
        <v>569</v>
      </c>
      <c r="J327" s="227" t="s">
        <v>288</v>
      </c>
      <c r="K327" s="227" t="s">
        <v>570</v>
      </c>
      <c r="L327" s="227" t="s">
        <v>136</v>
      </c>
      <c r="M327" s="229" t="s">
        <v>584</v>
      </c>
      <c r="N327" s="230" t="s">
        <v>287</v>
      </c>
      <c r="O327" s="231" t="s">
        <v>561</v>
      </c>
      <c r="P327" s="230" t="s">
        <v>340</v>
      </c>
      <c r="Q327" s="103"/>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245"/>
      <c r="BK327" s="44"/>
      <c r="BL327" s="44"/>
      <c r="BM327" s="44"/>
      <c r="BN327" s="44"/>
      <c r="BO327" s="44"/>
      <c r="BP327" s="242" t="s">
        <v>742</v>
      </c>
      <c r="BQ327" s="268" t="s">
        <v>772</v>
      </c>
      <c r="BR327" s="245">
        <v>0</v>
      </c>
      <c r="BS327" s="103"/>
      <c r="BT327" s="44"/>
      <c r="BU327" s="44"/>
      <c r="BV327" s="44"/>
      <c r="BW327" s="44"/>
      <c r="BX327" s="44"/>
      <c r="BY327" s="44"/>
      <c r="BZ327" s="103"/>
      <c r="CA327" s="41" t="s">
        <v>1352</v>
      </c>
      <c r="CB327" s="377" t="s">
        <v>1431</v>
      </c>
      <c r="CC327" s="377" t="s">
        <v>1432</v>
      </c>
      <c r="CD327" s="377" t="s">
        <v>1417</v>
      </c>
      <c r="CE327" s="103"/>
      <c r="CF327" s="44"/>
      <c r="CG327" s="44"/>
      <c r="CH327" s="44"/>
      <c r="CI327" s="376"/>
      <c r="CJ327" s="103"/>
      <c r="CK327" s="391" t="str">
        <f>Table9[[#This Row],[Congested?]]</f>
        <v>no</v>
      </c>
      <c r="CL327" s="44"/>
      <c r="CM327" s="103"/>
      <c r="CN327" s="103"/>
      <c r="CO327" s="7"/>
      <c r="CP327" s="7"/>
    </row>
    <row r="328" spans="1:94" ht="33.6" hidden="1" customHeight="1" x14ac:dyDescent="0.3">
      <c r="A328" s="44" t="s">
        <v>130</v>
      </c>
      <c r="B328" s="295" t="s">
        <v>101</v>
      </c>
      <c r="C328" s="44"/>
      <c r="D328" s="44"/>
      <c r="E328" s="44" t="s">
        <v>100</v>
      </c>
      <c r="F328" s="44" t="s">
        <v>606</v>
      </c>
      <c r="G328" s="227" t="s">
        <v>298</v>
      </c>
      <c r="H328" s="228" t="s">
        <v>187</v>
      </c>
      <c r="I328" s="227" t="s">
        <v>571</v>
      </c>
      <c r="J328" s="227" t="s">
        <v>476</v>
      </c>
      <c r="K328" s="227" t="s">
        <v>477</v>
      </c>
      <c r="L328" s="227" t="s">
        <v>143</v>
      </c>
      <c r="M328" s="229" t="s">
        <v>584</v>
      </c>
      <c r="N328" s="230" t="s">
        <v>140</v>
      </c>
      <c r="O328" s="231" t="s">
        <v>433</v>
      </c>
      <c r="P328" s="230" t="s">
        <v>141</v>
      </c>
      <c r="Q328" s="103"/>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245"/>
      <c r="BK328" s="44"/>
      <c r="BL328" s="44"/>
      <c r="BM328" s="44"/>
      <c r="BN328" s="44"/>
      <c r="BO328" s="44"/>
      <c r="BP328" s="245" t="s">
        <v>742</v>
      </c>
      <c r="BQ328" s="266" t="s">
        <v>966</v>
      </c>
      <c r="BR328" s="245" t="s">
        <v>967</v>
      </c>
      <c r="BS328" s="103" t="s">
        <v>244</v>
      </c>
      <c r="BT328" s="44"/>
      <c r="BU328" s="44"/>
      <c r="BV328" s="44"/>
      <c r="BW328" s="44"/>
      <c r="BX328" s="44"/>
      <c r="BY328" s="44"/>
      <c r="BZ328" s="103"/>
      <c r="CA328" s="391" t="s">
        <v>318</v>
      </c>
      <c r="CB328" s="56" t="s">
        <v>1556</v>
      </c>
      <c r="CC328" s="391" t="s">
        <v>1557</v>
      </c>
      <c r="CD328" s="391" t="s">
        <v>1417</v>
      </c>
      <c r="CE328" s="103"/>
      <c r="CF328" s="44"/>
      <c r="CG328" s="44"/>
      <c r="CH328" s="44"/>
      <c r="CI328" s="376"/>
      <c r="CJ328" s="103"/>
      <c r="CK328" s="391" t="s">
        <v>101</v>
      </c>
      <c r="CL328" s="44"/>
      <c r="CM328" s="103"/>
      <c r="CN328" s="103"/>
      <c r="CO328" s="7"/>
      <c r="CP328" s="7"/>
    </row>
    <row r="329" spans="1:94" ht="110.4" hidden="1" customHeight="1" x14ac:dyDescent="0.3">
      <c r="A329" s="44" t="s">
        <v>130</v>
      </c>
      <c r="B329" s="295" t="s">
        <v>101</v>
      </c>
      <c r="C329" s="44"/>
      <c r="D329" s="44"/>
      <c r="E329" s="44" t="s">
        <v>100</v>
      </c>
      <c r="F329" s="44" t="s">
        <v>606</v>
      </c>
      <c r="G329" s="227" t="s">
        <v>298</v>
      </c>
      <c r="H329" s="228" t="s">
        <v>187</v>
      </c>
      <c r="I329" s="227" t="s">
        <v>572</v>
      </c>
      <c r="J329" s="227" t="s">
        <v>292</v>
      </c>
      <c r="K329" s="227" t="s">
        <v>399</v>
      </c>
      <c r="L329" s="227" t="s">
        <v>143</v>
      </c>
      <c r="M329" s="229" t="s">
        <v>584</v>
      </c>
      <c r="N329" s="230" t="s">
        <v>140</v>
      </c>
      <c r="O329" s="231" t="s">
        <v>433</v>
      </c>
      <c r="P329" s="230" t="s">
        <v>141</v>
      </c>
      <c r="Q329" s="103"/>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245"/>
      <c r="BK329" s="103" t="s">
        <v>726</v>
      </c>
      <c r="BL329" s="103" t="s">
        <v>727</v>
      </c>
      <c r="BM329" s="103" t="s">
        <v>728</v>
      </c>
      <c r="BN329" s="44"/>
      <c r="BO329" s="44"/>
      <c r="BP329" s="245" t="s">
        <v>742</v>
      </c>
      <c r="BQ329" s="266" t="s">
        <v>968</v>
      </c>
      <c r="BR329" s="245" t="s">
        <v>100</v>
      </c>
      <c r="BS329" s="103" t="s">
        <v>106</v>
      </c>
      <c r="BT329" s="44"/>
      <c r="BU329" s="44"/>
      <c r="BV329" s="44"/>
      <c r="BW329" s="44"/>
      <c r="BX329" s="44"/>
      <c r="BY329" s="44"/>
      <c r="BZ329" s="103"/>
      <c r="CA329" s="103"/>
      <c r="CB329" s="103"/>
      <c r="CC329" s="103"/>
      <c r="CD329" s="103"/>
      <c r="CE329" s="103"/>
      <c r="CF329" s="44"/>
      <c r="CG329" s="44"/>
      <c r="CH329" s="44"/>
      <c r="CI329" s="376"/>
      <c r="CJ329" s="103"/>
      <c r="CK329" s="391"/>
      <c r="CL329" s="44"/>
      <c r="CM329" s="103"/>
      <c r="CN329" s="103"/>
      <c r="CO329" s="7"/>
      <c r="CP329" s="7"/>
    </row>
    <row r="330" spans="1:94" ht="49.95" hidden="1" customHeight="1" x14ac:dyDescent="0.3">
      <c r="A330" s="44" t="s">
        <v>130</v>
      </c>
      <c r="B330" s="51" t="s">
        <v>889</v>
      </c>
      <c r="C330" s="44" t="s">
        <v>857</v>
      </c>
      <c r="D330" s="44"/>
      <c r="E330" s="44" t="s">
        <v>100</v>
      </c>
      <c r="F330" s="44" t="s">
        <v>606</v>
      </c>
      <c r="G330" s="227" t="s">
        <v>298</v>
      </c>
      <c r="H330" s="228" t="s">
        <v>187</v>
      </c>
      <c r="I330" s="227" t="s">
        <v>572</v>
      </c>
      <c r="J330" s="227" t="s">
        <v>140</v>
      </c>
      <c r="K330" s="227" t="s">
        <v>433</v>
      </c>
      <c r="L330" s="227" t="s">
        <v>141</v>
      </c>
      <c r="M330" s="229" t="s">
        <v>584</v>
      </c>
      <c r="N330" s="230" t="s">
        <v>292</v>
      </c>
      <c r="O330" s="231" t="s">
        <v>399</v>
      </c>
      <c r="P330" s="230" t="s">
        <v>143</v>
      </c>
      <c r="Q330" s="103" t="s">
        <v>931</v>
      </c>
      <c r="R330" s="44"/>
      <c r="S330" s="225" t="s">
        <v>100</v>
      </c>
      <c r="T330" s="225" t="s">
        <v>100</v>
      </c>
      <c r="U330" s="225" t="s">
        <v>100</v>
      </c>
      <c r="V330" s="225" t="s">
        <v>100</v>
      </c>
      <c r="W330" s="225" t="s">
        <v>100</v>
      </c>
      <c r="X330" s="225" t="s">
        <v>100</v>
      </c>
      <c r="Y330" s="225" t="s">
        <v>100</v>
      </c>
      <c r="Z330" s="225" t="s">
        <v>100</v>
      </c>
      <c r="AA330" s="225" t="s">
        <v>100</v>
      </c>
      <c r="AB330" s="225" t="s">
        <v>100</v>
      </c>
      <c r="AC330" s="225" t="s">
        <v>100</v>
      </c>
      <c r="AD330" s="225" t="s">
        <v>100</v>
      </c>
      <c r="AE330" s="174" t="s">
        <v>103</v>
      </c>
      <c r="AF330" s="225" t="s">
        <v>100</v>
      </c>
      <c r="AG330" s="225" t="s">
        <v>100</v>
      </c>
      <c r="AH330" s="225" t="s">
        <v>100</v>
      </c>
      <c r="AI330" s="225">
        <v>0</v>
      </c>
      <c r="AJ330" s="225" t="s">
        <v>100</v>
      </c>
      <c r="AK330" s="225" t="s">
        <v>100</v>
      </c>
      <c r="AL330" s="225" t="s">
        <v>100</v>
      </c>
      <c r="AM330" s="225" t="s">
        <v>100</v>
      </c>
      <c r="AN330" s="225" t="s">
        <v>100</v>
      </c>
      <c r="AO330" s="225" t="s">
        <v>100</v>
      </c>
      <c r="AP330" s="225" t="s">
        <v>100</v>
      </c>
      <c r="AQ330" s="225" t="s">
        <v>100</v>
      </c>
      <c r="AR330" s="225" t="s">
        <v>100</v>
      </c>
      <c r="AS330" s="225" t="s">
        <v>100</v>
      </c>
      <c r="AT330" s="225" t="s">
        <v>100</v>
      </c>
      <c r="AU330" s="225" t="s">
        <v>100</v>
      </c>
      <c r="AV330" s="225" t="s">
        <v>100</v>
      </c>
      <c r="AW330" s="225" t="s">
        <v>100</v>
      </c>
      <c r="AX330" s="225" t="s">
        <v>100</v>
      </c>
      <c r="AY330" s="225" t="s">
        <v>100</v>
      </c>
      <c r="AZ330" s="225" t="s">
        <v>100</v>
      </c>
      <c r="BA330" s="44" t="s">
        <v>121</v>
      </c>
      <c r="BB330" s="44" t="s">
        <v>121</v>
      </c>
      <c r="BC330" s="226" t="s">
        <v>100</v>
      </c>
      <c r="BD330" s="43" t="s">
        <v>101</v>
      </c>
      <c r="BE330" s="43" t="s">
        <v>103</v>
      </c>
      <c r="BF330" s="43" t="s">
        <v>103</v>
      </c>
      <c r="BG330" s="43" t="s">
        <v>101</v>
      </c>
      <c r="BH330" s="43" t="s">
        <v>103</v>
      </c>
      <c r="BI330" s="43" t="s">
        <v>101</v>
      </c>
      <c r="BJ330" s="43" t="s">
        <v>101</v>
      </c>
      <c r="BK330" s="44"/>
      <c r="BL330" s="44"/>
      <c r="BM330" s="44"/>
      <c r="BN330" s="44"/>
      <c r="BO330" s="44"/>
      <c r="BP330" s="245">
        <v>2</v>
      </c>
      <c r="BQ330" s="203" t="s">
        <v>962</v>
      </c>
      <c r="BR330" s="245">
        <v>0</v>
      </c>
      <c r="BS330" s="103" t="s">
        <v>106</v>
      </c>
      <c r="BT330" s="44"/>
      <c r="BU330" s="44"/>
      <c r="BV330" s="44"/>
      <c r="BW330" s="44"/>
      <c r="BX330" s="44"/>
      <c r="BY330" s="44"/>
      <c r="BZ330" s="103"/>
      <c r="CA330" s="103"/>
      <c r="CB330" s="103"/>
      <c r="CC330" s="103"/>
      <c r="CD330" s="103" t="s">
        <v>1154</v>
      </c>
      <c r="CE330" s="103" t="s">
        <v>1349</v>
      </c>
      <c r="CF330" s="44"/>
      <c r="CG330" s="44"/>
      <c r="CH330" s="44"/>
      <c r="CI330" s="376" t="s">
        <v>1496</v>
      </c>
      <c r="CJ330" s="103" t="s">
        <v>1348</v>
      </c>
      <c r="CK330" s="299" t="s">
        <v>1704</v>
      </c>
      <c r="CL330" s="44"/>
      <c r="CM330" s="103"/>
      <c r="CN330" s="44" t="s">
        <v>1497</v>
      </c>
      <c r="CO330" s="7"/>
      <c r="CP330" s="7"/>
    </row>
    <row r="331" spans="1:94" ht="15" hidden="1" customHeight="1" x14ac:dyDescent="0.3">
      <c r="A331" s="44" t="s">
        <v>323</v>
      </c>
      <c r="B331" s="44"/>
      <c r="C331" s="44"/>
      <c r="D331" s="44"/>
      <c r="E331" s="44" t="s">
        <v>101</v>
      </c>
      <c r="F331" s="44" t="s">
        <v>606</v>
      </c>
      <c r="G331" s="227" t="s">
        <v>119</v>
      </c>
      <c r="H331" s="228" t="s">
        <v>187</v>
      </c>
      <c r="I331" s="227" t="s">
        <v>574</v>
      </c>
      <c r="J331" s="227" t="s">
        <v>292</v>
      </c>
      <c r="K331" s="227" t="s">
        <v>399</v>
      </c>
      <c r="L331" s="227" t="s">
        <v>143</v>
      </c>
      <c r="M331" s="229" t="s">
        <v>584</v>
      </c>
      <c r="N331" s="230" t="s">
        <v>527</v>
      </c>
      <c r="O331" s="231" t="s">
        <v>495</v>
      </c>
      <c r="P331" s="230" t="s">
        <v>337</v>
      </c>
      <c r="Q331" s="56" t="s">
        <v>319</v>
      </c>
      <c r="R331" s="49"/>
      <c r="S331" s="225">
        <v>0</v>
      </c>
      <c r="T331" s="225">
        <v>0</v>
      </c>
      <c r="U331" s="225">
        <v>0</v>
      </c>
      <c r="V331" s="225">
        <v>0</v>
      </c>
      <c r="W331" s="225">
        <v>0</v>
      </c>
      <c r="X331" s="225">
        <v>0</v>
      </c>
      <c r="Y331" s="225">
        <v>0</v>
      </c>
      <c r="Z331" s="225">
        <v>0</v>
      </c>
      <c r="AA331" s="225">
        <v>0</v>
      </c>
      <c r="AB331" s="225">
        <v>0</v>
      </c>
      <c r="AC331" s="225">
        <v>0</v>
      </c>
      <c r="AD331" s="225">
        <v>0</v>
      </c>
      <c r="AE331" s="225">
        <v>0</v>
      </c>
      <c r="AF331" s="225">
        <v>0</v>
      </c>
      <c r="AG331" s="225">
        <v>0</v>
      </c>
      <c r="AH331" s="225">
        <v>0</v>
      </c>
      <c r="AI331" s="225">
        <v>0</v>
      </c>
      <c r="AJ331" s="225">
        <v>0</v>
      </c>
      <c r="AK331" s="225">
        <v>0</v>
      </c>
      <c r="AL331" s="225">
        <v>0</v>
      </c>
      <c r="AM331" s="225">
        <v>0</v>
      </c>
      <c r="AN331" s="225">
        <v>0</v>
      </c>
      <c r="AO331" s="225">
        <v>0</v>
      </c>
      <c r="AP331" s="225">
        <v>0</v>
      </c>
      <c r="AQ331" s="225">
        <v>0</v>
      </c>
      <c r="AR331" s="225">
        <v>0</v>
      </c>
      <c r="AS331" s="225">
        <v>0</v>
      </c>
      <c r="AT331" s="225">
        <v>0</v>
      </c>
      <c r="AU331" s="225">
        <v>0</v>
      </c>
      <c r="AV331" s="225">
        <v>0</v>
      </c>
      <c r="AW331" s="225">
        <v>0</v>
      </c>
      <c r="AX331" s="225">
        <v>0</v>
      </c>
      <c r="AY331" s="225">
        <v>0</v>
      </c>
      <c r="AZ331" s="225">
        <v>0</v>
      </c>
      <c r="BA331" s="225">
        <v>0</v>
      </c>
      <c r="BB331" s="225">
        <v>0</v>
      </c>
      <c r="BC331" s="226" t="s">
        <v>100</v>
      </c>
      <c r="BD331" s="226" t="s">
        <v>100</v>
      </c>
      <c r="BE331" s="226" t="s">
        <v>100</v>
      </c>
      <c r="BF331" s="226" t="s">
        <v>100</v>
      </c>
      <c r="BG331" s="226" t="s">
        <v>100</v>
      </c>
      <c r="BH331" s="226" t="s">
        <v>100</v>
      </c>
      <c r="BI331" s="43" t="s">
        <v>103</v>
      </c>
      <c r="BJ331" s="245"/>
      <c r="BK331" s="44"/>
      <c r="BL331" s="44"/>
      <c r="BM331" s="44"/>
      <c r="BN331" s="44"/>
      <c r="BO331" s="44"/>
      <c r="BP331" s="245">
        <v>0</v>
      </c>
      <c r="BQ331" s="44"/>
      <c r="BR331" s="245">
        <v>1</v>
      </c>
      <c r="BS331" s="103"/>
      <c r="BT331" s="44"/>
      <c r="BU331" s="44"/>
      <c r="BV331" s="44"/>
      <c r="BW331" s="44"/>
      <c r="BX331" s="44"/>
      <c r="BY331" s="44"/>
      <c r="BZ331" s="103"/>
      <c r="CA331" s="103"/>
      <c r="CB331" s="103"/>
      <c r="CC331" s="103"/>
      <c r="CD331" s="103"/>
      <c r="CE331" s="103"/>
      <c r="CF331" s="44"/>
      <c r="CG331" s="44"/>
      <c r="CH331" s="44"/>
      <c r="CI331" s="376"/>
      <c r="CJ331" s="103"/>
      <c r="CK331" s="391"/>
      <c r="CL331" s="44"/>
      <c r="CM331" s="103"/>
      <c r="CN331" s="103"/>
      <c r="CO331" s="7"/>
      <c r="CP331" s="7"/>
    </row>
    <row r="332" spans="1:94" ht="15" hidden="1" customHeight="1" x14ac:dyDescent="0.3">
      <c r="A332" s="44" t="s">
        <v>323</v>
      </c>
      <c r="B332" s="44"/>
      <c r="C332" s="44"/>
      <c r="D332" s="44"/>
      <c r="E332" s="44" t="s">
        <v>101</v>
      </c>
      <c r="F332" s="44" t="s">
        <v>606</v>
      </c>
      <c r="G332" s="227" t="s">
        <v>73</v>
      </c>
      <c r="H332" s="228" t="s">
        <v>187</v>
      </c>
      <c r="I332" s="227" t="s">
        <v>575</v>
      </c>
      <c r="J332" s="227" t="s">
        <v>292</v>
      </c>
      <c r="K332" s="227" t="s">
        <v>399</v>
      </c>
      <c r="L332" s="227" t="s">
        <v>143</v>
      </c>
      <c r="M332" s="229" t="s">
        <v>584</v>
      </c>
      <c r="N332" s="230" t="s">
        <v>291</v>
      </c>
      <c r="O332" s="231" t="s">
        <v>439</v>
      </c>
      <c r="P332" s="230" t="s">
        <v>143</v>
      </c>
      <c r="Q332" s="56" t="s">
        <v>319</v>
      </c>
      <c r="R332" s="49"/>
      <c r="S332" s="225">
        <v>0</v>
      </c>
      <c r="T332" s="225">
        <v>0</v>
      </c>
      <c r="U332" s="225">
        <v>0</v>
      </c>
      <c r="V332" s="225">
        <v>0</v>
      </c>
      <c r="W332" s="225">
        <v>0</v>
      </c>
      <c r="X332" s="225">
        <v>0</v>
      </c>
      <c r="Y332" s="225">
        <v>0</v>
      </c>
      <c r="Z332" s="225">
        <v>0</v>
      </c>
      <c r="AA332" s="225">
        <v>0</v>
      </c>
      <c r="AB332" s="225">
        <v>0</v>
      </c>
      <c r="AC332" s="225">
        <v>0</v>
      </c>
      <c r="AD332" s="225">
        <v>0</v>
      </c>
      <c r="AE332" s="225">
        <v>0</v>
      </c>
      <c r="AF332" s="225">
        <v>0</v>
      </c>
      <c r="AG332" s="225">
        <v>0</v>
      </c>
      <c r="AH332" s="225">
        <v>0</v>
      </c>
      <c r="AI332" s="225">
        <v>0</v>
      </c>
      <c r="AJ332" s="225">
        <v>0</v>
      </c>
      <c r="AK332" s="225">
        <v>0</v>
      </c>
      <c r="AL332" s="225">
        <v>0</v>
      </c>
      <c r="AM332" s="225">
        <v>0</v>
      </c>
      <c r="AN332" s="225">
        <v>0</v>
      </c>
      <c r="AO332" s="225">
        <v>0</v>
      </c>
      <c r="AP332" s="225">
        <v>0</v>
      </c>
      <c r="AQ332" s="225">
        <v>0</v>
      </c>
      <c r="AR332" s="225">
        <v>0</v>
      </c>
      <c r="AS332" s="225">
        <v>0</v>
      </c>
      <c r="AT332" s="225">
        <v>0</v>
      </c>
      <c r="AU332" s="225">
        <v>0</v>
      </c>
      <c r="AV332" s="225">
        <v>0</v>
      </c>
      <c r="AW332" s="225">
        <v>0</v>
      </c>
      <c r="AX332" s="225">
        <v>0</v>
      </c>
      <c r="AY332" s="225">
        <v>0</v>
      </c>
      <c r="AZ332" s="225">
        <v>0</v>
      </c>
      <c r="BA332" s="225">
        <v>0</v>
      </c>
      <c r="BB332" s="225">
        <v>0</v>
      </c>
      <c r="BC332" s="226" t="s">
        <v>100</v>
      </c>
      <c r="BD332" s="226" t="s">
        <v>100</v>
      </c>
      <c r="BE332" s="226" t="s">
        <v>100</v>
      </c>
      <c r="BF332" s="226" t="s">
        <v>100</v>
      </c>
      <c r="BG332" s="226" t="s">
        <v>100</v>
      </c>
      <c r="BH332" s="43" t="s">
        <v>103</v>
      </c>
      <c r="BI332" s="43" t="s">
        <v>101</v>
      </c>
      <c r="BJ332" s="245"/>
      <c r="BK332" s="44"/>
      <c r="BL332" s="44"/>
      <c r="BM332" s="44"/>
      <c r="BN332" s="44"/>
      <c r="BO332" s="44"/>
      <c r="BP332" s="245">
        <v>0</v>
      </c>
      <c r="BQ332" s="44"/>
      <c r="BR332" s="245">
        <v>1</v>
      </c>
      <c r="BS332" s="103"/>
      <c r="BT332" s="44"/>
      <c r="BU332" s="44"/>
      <c r="BV332" s="44"/>
      <c r="BW332" s="44"/>
      <c r="BX332" s="44"/>
      <c r="BY332" s="44"/>
      <c r="BZ332" s="103"/>
      <c r="CA332" s="103"/>
      <c r="CB332" s="103"/>
      <c r="CC332" s="103"/>
      <c r="CD332" s="103"/>
      <c r="CE332" s="103"/>
      <c r="CF332" s="44"/>
      <c r="CG332" s="44"/>
      <c r="CH332" s="44"/>
      <c r="CI332" s="376"/>
      <c r="CJ332" s="103"/>
      <c r="CK332" s="391"/>
      <c r="CL332" s="44"/>
      <c r="CM332" s="103"/>
      <c r="CN332" s="103"/>
      <c r="CO332" s="7"/>
      <c r="CP332" s="7"/>
    </row>
    <row r="333" spans="1:94" ht="75" customHeight="1" x14ac:dyDescent="0.3">
      <c r="A333" s="44" t="s">
        <v>785</v>
      </c>
      <c r="B333" s="243" t="s">
        <v>100</v>
      </c>
      <c r="C333" s="44" t="s">
        <v>1039</v>
      </c>
      <c r="D333" s="44"/>
      <c r="E333" s="44" t="s">
        <v>100</v>
      </c>
      <c r="F333" s="44" t="s">
        <v>606</v>
      </c>
      <c r="G333" s="227" t="s">
        <v>74</v>
      </c>
      <c r="H333" s="228" t="s">
        <v>187</v>
      </c>
      <c r="I333" s="227" t="s">
        <v>575</v>
      </c>
      <c r="J333" s="227" t="s">
        <v>291</v>
      </c>
      <c r="K333" s="227" t="s">
        <v>439</v>
      </c>
      <c r="L333" s="227" t="s">
        <v>143</v>
      </c>
      <c r="M333" s="229" t="s">
        <v>584</v>
      </c>
      <c r="N333" s="230" t="s">
        <v>292</v>
      </c>
      <c r="O333" s="231" t="s">
        <v>399</v>
      </c>
      <c r="P333" s="230" t="s">
        <v>143</v>
      </c>
      <c r="Q333" s="103" t="s">
        <v>800</v>
      </c>
      <c r="R333" s="44"/>
      <c r="S333" s="225">
        <v>0</v>
      </c>
      <c r="T333" s="225">
        <v>0</v>
      </c>
      <c r="U333" s="225">
        <v>0</v>
      </c>
      <c r="V333" s="225">
        <v>0</v>
      </c>
      <c r="W333" s="225">
        <v>0</v>
      </c>
      <c r="X333" s="225">
        <v>0</v>
      </c>
      <c r="Y333" s="225">
        <v>0</v>
      </c>
      <c r="Z333" s="225">
        <v>0</v>
      </c>
      <c r="AA333" s="225">
        <v>0</v>
      </c>
      <c r="AB333" s="174" t="s">
        <v>103</v>
      </c>
      <c r="AC333" s="225">
        <v>0</v>
      </c>
      <c r="AD333" s="225">
        <v>0</v>
      </c>
      <c r="AE333" s="225">
        <v>0</v>
      </c>
      <c r="AF333" s="225" t="s">
        <v>100</v>
      </c>
      <c r="AG333" s="225" t="s">
        <v>100</v>
      </c>
      <c r="AH333" s="225" t="s">
        <v>100</v>
      </c>
      <c r="AI333" s="225" t="s">
        <v>100</v>
      </c>
      <c r="AJ333" s="225" t="s">
        <v>100</v>
      </c>
      <c r="AK333" s="225" t="s">
        <v>100</v>
      </c>
      <c r="AL333" s="225" t="s">
        <v>100</v>
      </c>
      <c r="AM333" s="225" t="s">
        <v>100</v>
      </c>
      <c r="AN333" s="225" t="s">
        <v>100</v>
      </c>
      <c r="AO333" s="225" t="s">
        <v>100</v>
      </c>
      <c r="AP333" s="225" t="s">
        <v>100</v>
      </c>
      <c r="AQ333" s="225" t="s">
        <v>100</v>
      </c>
      <c r="AR333" s="225" t="s">
        <v>100</v>
      </c>
      <c r="AS333" s="225" t="s">
        <v>100</v>
      </c>
      <c r="AT333" s="225" t="s">
        <v>100</v>
      </c>
      <c r="AU333" s="225" t="s">
        <v>100</v>
      </c>
      <c r="AV333" s="225" t="s">
        <v>100</v>
      </c>
      <c r="AW333" s="225" t="s">
        <v>100</v>
      </c>
      <c r="AX333" s="225" t="s">
        <v>100</v>
      </c>
      <c r="AY333" s="225" t="s">
        <v>100</v>
      </c>
      <c r="AZ333" s="225" t="s">
        <v>100</v>
      </c>
      <c r="BA333" s="225" t="s">
        <v>100</v>
      </c>
      <c r="BB333" s="225" t="s">
        <v>100</v>
      </c>
      <c r="BC333" s="226" t="s">
        <v>100</v>
      </c>
      <c r="BD333" s="43" t="s">
        <v>101</v>
      </c>
      <c r="BE333" s="43" t="s">
        <v>101</v>
      </c>
      <c r="BF333" s="43" t="s">
        <v>101</v>
      </c>
      <c r="BG333" s="43" t="s">
        <v>101</v>
      </c>
      <c r="BH333" s="43" t="s">
        <v>103</v>
      </c>
      <c r="BI333" s="43" t="s">
        <v>101</v>
      </c>
      <c r="BJ333" s="43" t="s">
        <v>101</v>
      </c>
      <c r="BK333" s="44"/>
      <c r="BL333" s="44"/>
      <c r="BM333" s="44"/>
      <c r="BN333" s="44"/>
      <c r="BO333" s="44"/>
      <c r="BP333" s="245">
        <v>0</v>
      </c>
      <c r="BQ333" s="56" t="s">
        <v>799</v>
      </c>
      <c r="BR333" s="245">
        <v>2</v>
      </c>
      <c r="BS333" s="103"/>
      <c r="BT333" s="312">
        <v>0</v>
      </c>
      <c r="BU333" s="312">
        <v>592060.71506849315</v>
      </c>
      <c r="BV333" s="312">
        <v>0</v>
      </c>
      <c r="BW333" s="44">
        <v>0</v>
      </c>
      <c r="BX333" s="45" t="s">
        <v>100</v>
      </c>
      <c r="BY333" s="435" t="s">
        <v>101</v>
      </c>
      <c r="BZ333" s="103"/>
      <c r="CA333" s="103"/>
      <c r="CB333" s="103"/>
      <c r="CC333" s="103"/>
      <c r="CD333" s="103"/>
      <c r="CE333" s="103"/>
      <c r="CF333" s="226" t="s">
        <v>100</v>
      </c>
      <c r="CG333" s="226" t="s">
        <v>101</v>
      </c>
      <c r="CH333" s="44" t="s">
        <v>100</v>
      </c>
      <c r="CI333" s="412" t="s">
        <v>1675</v>
      </c>
      <c r="CJ333" s="383" t="s">
        <v>1447</v>
      </c>
      <c r="CK333" s="409" t="s">
        <v>1543</v>
      </c>
      <c r="CL333" s="44"/>
      <c r="CM333" s="103"/>
      <c r="CN333" s="391" t="s">
        <v>1542</v>
      </c>
      <c r="CO333" s="7"/>
      <c r="CP333" s="7"/>
    </row>
    <row r="334" spans="1:94" ht="100.95" hidden="1" customHeight="1" x14ac:dyDescent="0.3">
      <c r="A334" s="44" t="s">
        <v>130</v>
      </c>
      <c r="B334" s="295" t="s">
        <v>101</v>
      </c>
      <c r="C334" s="44"/>
      <c r="D334" s="44"/>
      <c r="E334" s="44" t="s">
        <v>100</v>
      </c>
      <c r="F334" s="44" t="s">
        <v>606</v>
      </c>
      <c r="G334" s="227" t="s">
        <v>605</v>
      </c>
      <c r="H334" s="228" t="s">
        <v>187</v>
      </c>
      <c r="I334" s="227" t="s">
        <v>576</v>
      </c>
      <c r="J334" s="227" t="s">
        <v>292</v>
      </c>
      <c r="K334" s="227" t="s">
        <v>399</v>
      </c>
      <c r="L334" s="227" t="s">
        <v>143</v>
      </c>
      <c r="M334" s="229" t="s">
        <v>584</v>
      </c>
      <c r="N334" s="230" t="s">
        <v>180</v>
      </c>
      <c r="O334" s="231" t="s">
        <v>424</v>
      </c>
      <c r="P334" s="230" t="s">
        <v>128</v>
      </c>
      <c r="Q334" s="103"/>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245"/>
      <c r="BK334" s="103" t="s">
        <v>675</v>
      </c>
      <c r="BL334" s="103" t="s">
        <v>734</v>
      </c>
      <c r="BM334" s="103" t="s">
        <v>735</v>
      </c>
      <c r="BN334" s="44"/>
      <c r="BO334" s="44"/>
      <c r="BP334" s="242" t="s">
        <v>742</v>
      </c>
      <c r="BQ334" s="266" t="s">
        <v>1051</v>
      </c>
      <c r="BR334" s="245">
        <v>0</v>
      </c>
      <c r="BS334" s="103"/>
      <c r="BT334" s="44"/>
      <c r="BU334" s="44"/>
      <c r="BV334" s="44"/>
      <c r="BW334" s="44"/>
      <c r="BX334" s="44"/>
      <c r="BY334" s="44"/>
      <c r="BZ334" s="103"/>
      <c r="CA334" s="71" t="s">
        <v>1395</v>
      </c>
      <c r="CB334" s="42" t="s">
        <v>1396</v>
      </c>
      <c r="CC334" s="42" t="s">
        <v>1411</v>
      </c>
      <c r="CD334" s="41" t="s">
        <v>1391</v>
      </c>
      <c r="CE334" s="103"/>
      <c r="CF334" s="226"/>
      <c r="CG334" s="226"/>
      <c r="CH334" s="44"/>
      <c r="CI334" s="376"/>
      <c r="CJ334" s="103"/>
      <c r="CK334" s="391"/>
      <c r="CL334" s="44"/>
      <c r="CM334" s="103"/>
      <c r="CN334" s="103"/>
      <c r="CO334" s="7"/>
      <c r="CP334" s="7"/>
    </row>
    <row r="335" spans="1:94" ht="33.6" hidden="1" customHeight="1" x14ac:dyDescent="0.3">
      <c r="A335" s="44" t="s">
        <v>323</v>
      </c>
      <c r="B335" s="44"/>
      <c r="C335" s="44"/>
      <c r="D335" s="44"/>
      <c r="E335" s="44" t="s">
        <v>101</v>
      </c>
      <c r="F335" s="44" t="s">
        <v>606</v>
      </c>
      <c r="G335" s="227" t="s">
        <v>605</v>
      </c>
      <c r="H335" s="228" t="s">
        <v>187</v>
      </c>
      <c r="I335" s="227" t="s">
        <v>576</v>
      </c>
      <c r="J335" s="227" t="s">
        <v>180</v>
      </c>
      <c r="K335" s="227" t="s">
        <v>424</v>
      </c>
      <c r="L335" s="227" t="s">
        <v>128</v>
      </c>
      <c r="M335" s="229" t="s">
        <v>584</v>
      </c>
      <c r="N335" s="230" t="s">
        <v>292</v>
      </c>
      <c r="O335" s="231" t="s">
        <v>399</v>
      </c>
      <c r="P335" s="230" t="s">
        <v>143</v>
      </c>
      <c r="Q335" s="56" t="s">
        <v>319</v>
      </c>
      <c r="R335" s="49"/>
      <c r="S335" s="225" t="s">
        <v>100</v>
      </c>
      <c r="T335" s="225" t="s">
        <v>100</v>
      </c>
      <c r="U335" s="225" t="s">
        <v>100</v>
      </c>
      <c r="V335" s="225" t="s">
        <v>100</v>
      </c>
      <c r="W335" s="225" t="s">
        <v>100</v>
      </c>
      <c r="X335" s="225" t="s">
        <v>100</v>
      </c>
      <c r="Y335" s="225" t="s">
        <v>100</v>
      </c>
      <c r="Z335" s="225" t="s">
        <v>100</v>
      </c>
      <c r="AA335" s="174" t="s">
        <v>103</v>
      </c>
      <c r="AB335" s="225" t="s">
        <v>100</v>
      </c>
      <c r="AC335" s="174" t="s">
        <v>103</v>
      </c>
      <c r="AD335" s="174" t="s">
        <v>103</v>
      </c>
      <c r="AE335" s="225" t="s">
        <v>100</v>
      </c>
      <c r="AF335" s="225" t="s">
        <v>100</v>
      </c>
      <c r="AG335" s="225" t="s">
        <v>100</v>
      </c>
      <c r="AH335" s="225" t="s">
        <v>100</v>
      </c>
      <c r="AI335" s="225">
        <v>0</v>
      </c>
      <c r="AJ335" s="225">
        <v>0</v>
      </c>
      <c r="AK335" s="225">
        <v>0</v>
      </c>
      <c r="AL335" s="225">
        <v>0</v>
      </c>
      <c r="AM335" s="225">
        <v>0</v>
      </c>
      <c r="AN335" s="225">
        <v>0</v>
      </c>
      <c r="AO335" s="225">
        <v>0</v>
      </c>
      <c r="AP335" s="225">
        <v>0</v>
      </c>
      <c r="AQ335" s="225">
        <v>0</v>
      </c>
      <c r="AR335" s="225">
        <v>0</v>
      </c>
      <c r="AS335" s="225">
        <v>0</v>
      </c>
      <c r="AT335" s="225">
        <v>0</v>
      </c>
      <c r="AU335" s="225">
        <v>0</v>
      </c>
      <c r="AV335" s="225">
        <v>0</v>
      </c>
      <c r="AW335" s="225">
        <v>0</v>
      </c>
      <c r="AX335" s="225">
        <v>0</v>
      </c>
      <c r="AY335" s="225">
        <v>0</v>
      </c>
      <c r="AZ335" s="225">
        <v>0</v>
      </c>
      <c r="BA335" s="225">
        <v>0</v>
      </c>
      <c r="BB335" s="225">
        <v>0</v>
      </c>
      <c r="BC335" s="226" t="s">
        <v>100</v>
      </c>
      <c r="BD335" s="43" t="s">
        <v>101</v>
      </c>
      <c r="BE335" s="43" t="s">
        <v>101</v>
      </c>
      <c r="BF335" s="43" t="s">
        <v>101</v>
      </c>
      <c r="BG335" s="43" t="s">
        <v>101</v>
      </c>
      <c r="BH335" s="43" t="s">
        <v>101</v>
      </c>
      <c r="BI335" s="43" t="s">
        <v>101</v>
      </c>
      <c r="BJ335" s="245"/>
      <c r="BK335" s="44"/>
      <c r="BL335" s="44"/>
      <c r="BM335" s="44"/>
      <c r="BN335" s="44"/>
      <c r="BO335" s="44"/>
      <c r="BP335" s="245">
        <v>0</v>
      </c>
      <c r="BQ335" s="203" t="s">
        <v>801</v>
      </c>
      <c r="BR335" s="245" t="s">
        <v>742</v>
      </c>
      <c r="BS335" s="103"/>
      <c r="BT335" s="44"/>
      <c r="BU335" s="44"/>
      <c r="BV335" s="44"/>
      <c r="BW335" s="44"/>
      <c r="BX335" s="44"/>
      <c r="BY335" s="44"/>
      <c r="BZ335" s="103"/>
      <c r="CA335" s="103"/>
      <c r="CB335" s="103"/>
      <c r="CC335" s="103"/>
      <c r="CD335" s="103"/>
      <c r="CE335" s="103"/>
      <c r="CF335" s="226"/>
      <c r="CG335" s="226"/>
      <c r="CH335" s="44"/>
      <c r="CI335" s="376"/>
      <c r="CJ335" s="103"/>
      <c r="CK335" s="391"/>
      <c r="CL335" s="44"/>
      <c r="CM335" s="103"/>
      <c r="CN335" s="103"/>
      <c r="CO335" s="7"/>
      <c r="CP335" s="7"/>
    </row>
    <row r="336" spans="1:94" ht="211.5" hidden="1" customHeight="1" x14ac:dyDescent="0.3">
      <c r="A336" s="44" t="s">
        <v>784</v>
      </c>
      <c r="B336" s="295" t="s">
        <v>101</v>
      </c>
      <c r="C336" s="44"/>
      <c r="D336" s="44"/>
      <c r="E336" s="44" t="s">
        <v>1308</v>
      </c>
      <c r="F336" s="44" t="s">
        <v>627</v>
      </c>
      <c r="G336" s="227" t="s">
        <v>603</v>
      </c>
      <c r="H336" s="228" t="s">
        <v>187</v>
      </c>
      <c r="I336" s="227" t="s">
        <v>604</v>
      </c>
      <c r="J336" s="227" t="s">
        <v>107</v>
      </c>
      <c r="K336" s="227" t="s">
        <v>447</v>
      </c>
      <c r="L336" s="227" t="s">
        <v>146</v>
      </c>
      <c r="M336" s="229" t="s">
        <v>584</v>
      </c>
      <c r="N336" s="230" t="s">
        <v>192</v>
      </c>
      <c r="O336" s="231" t="s">
        <v>495</v>
      </c>
      <c r="P336" s="230" t="s">
        <v>193</v>
      </c>
      <c r="Q336" s="103"/>
      <c r="R336" s="44"/>
      <c r="S336" s="225" t="s">
        <v>100</v>
      </c>
      <c r="T336" s="225" t="s">
        <v>100</v>
      </c>
      <c r="U336" s="225" t="s">
        <v>100</v>
      </c>
      <c r="V336" s="225" t="s">
        <v>100</v>
      </c>
      <c r="W336" s="225" t="s">
        <v>100</v>
      </c>
      <c r="X336" s="225" t="s">
        <v>100</v>
      </c>
      <c r="Y336" s="225" t="s">
        <v>100</v>
      </c>
      <c r="Z336" s="225" t="s">
        <v>100</v>
      </c>
      <c r="AA336" s="225" t="s">
        <v>100</v>
      </c>
      <c r="AB336" s="225" t="s">
        <v>100</v>
      </c>
      <c r="AC336" s="225" t="s">
        <v>100</v>
      </c>
      <c r="AD336" s="225" t="s">
        <v>100</v>
      </c>
      <c r="AE336" s="225" t="s">
        <v>100</v>
      </c>
      <c r="AF336" s="225" t="s">
        <v>100</v>
      </c>
      <c r="AG336" s="225" t="s">
        <v>100</v>
      </c>
      <c r="AH336" s="225" t="s">
        <v>100</v>
      </c>
      <c r="AI336" s="225" t="s">
        <v>100</v>
      </c>
      <c r="AJ336" s="225" t="s">
        <v>100</v>
      </c>
      <c r="AK336" s="225" t="s">
        <v>100</v>
      </c>
      <c r="AL336" s="225" t="s">
        <v>100</v>
      </c>
      <c r="AM336" s="225" t="s">
        <v>100</v>
      </c>
      <c r="AN336" s="225" t="s">
        <v>100</v>
      </c>
      <c r="AO336" s="225" t="s">
        <v>100</v>
      </c>
      <c r="AP336" s="225" t="s">
        <v>100</v>
      </c>
      <c r="AQ336" s="225" t="s">
        <v>100</v>
      </c>
      <c r="AR336" s="225" t="s">
        <v>100</v>
      </c>
      <c r="AS336" s="225" t="s">
        <v>100</v>
      </c>
      <c r="AT336" s="225" t="s">
        <v>100</v>
      </c>
      <c r="AU336" s="225" t="s">
        <v>100</v>
      </c>
      <c r="AV336" s="225" t="s">
        <v>100</v>
      </c>
      <c r="AW336" s="225" t="s">
        <v>100</v>
      </c>
      <c r="AX336" s="225" t="s">
        <v>100</v>
      </c>
      <c r="AY336" s="225" t="s">
        <v>100</v>
      </c>
      <c r="AZ336" s="225" t="s">
        <v>100</v>
      </c>
      <c r="BA336" s="225" t="s">
        <v>100</v>
      </c>
      <c r="BB336" s="225" t="s">
        <v>100</v>
      </c>
      <c r="BC336" s="236" t="s">
        <v>101</v>
      </c>
      <c r="BD336" s="43" t="s">
        <v>101</v>
      </c>
      <c r="BE336" s="43" t="s">
        <v>101</v>
      </c>
      <c r="BF336" s="43" t="s">
        <v>101</v>
      </c>
      <c r="BG336" s="43" t="s">
        <v>101</v>
      </c>
      <c r="BH336" s="43" t="s">
        <v>101</v>
      </c>
      <c r="BI336" s="43" t="s">
        <v>101</v>
      </c>
      <c r="BJ336" s="43"/>
      <c r="BK336" s="44"/>
      <c r="BL336" s="44"/>
      <c r="BM336" s="44"/>
      <c r="BN336" s="44"/>
      <c r="BO336" s="44"/>
      <c r="BP336" s="245" t="s">
        <v>742</v>
      </c>
      <c r="BQ336" s="268" t="s">
        <v>775</v>
      </c>
      <c r="BR336" s="245"/>
      <c r="BS336" s="103"/>
      <c r="BT336" s="44"/>
      <c r="BU336" s="44"/>
      <c r="BV336" s="44"/>
      <c r="BW336" s="44"/>
      <c r="BX336" s="44"/>
      <c r="BY336" s="44"/>
      <c r="BZ336" s="103"/>
      <c r="CA336" s="103"/>
      <c r="CB336" s="103"/>
      <c r="CC336" s="103"/>
      <c r="CD336" s="103"/>
      <c r="CE336" s="103"/>
      <c r="CF336" s="226"/>
      <c r="CG336" s="226"/>
      <c r="CH336" s="44"/>
      <c r="CI336" s="376"/>
      <c r="CJ336" s="378" t="s">
        <v>1446</v>
      </c>
      <c r="CK336" s="391" t="s">
        <v>101</v>
      </c>
      <c r="CL336" s="44"/>
      <c r="CM336" s="103"/>
      <c r="CN336" s="103"/>
      <c r="CO336" s="7"/>
      <c r="CP336" s="7"/>
    </row>
    <row r="337" spans="1:94" ht="15" hidden="1" customHeight="1" x14ac:dyDescent="0.3">
      <c r="A337" s="44" t="s">
        <v>130</v>
      </c>
      <c r="B337" s="295" t="s">
        <v>101</v>
      </c>
      <c r="C337" s="44"/>
      <c r="D337" s="44"/>
      <c r="E337" s="44" t="s">
        <v>100</v>
      </c>
      <c r="F337" s="44" t="s">
        <v>606</v>
      </c>
      <c r="G337" s="227" t="s">
        <v>577</v>
      </c>
      <c r="H337" s="228" t="s">
        <v>187</v>
      </c>
      <c r="I337" s="227" t="s">
        <v>578</v>
      </c>
      <c r="J337" s="227" t="s">
        <v>105</v>
      </c>
      <c r="K337" s="227" t="s">
        <v>403</v>
      </c>
      <c r="L337" s="227" t="s">
        <v>135</v>
      </c>
      <c r="M337" s="229" t="s">
        <v>584</v>
      </c>
      <c r="N337" s="230" t="s">
        <v>180</v>
      </c>
      <c r="O337" s="231" t="s">
        <v>424</v>
      </c>
      <c r="P337" s="230" t="s">
        <v>128</v>
      </c>
      <c r="Q337" s="103"/>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245"/>
      <c r="BK337" s="44"/>
      <c r="BL337" s="44"/>
      <c r="BM337" s="44"/>
      <c r="BN337" s="44"/>
      <c r="BO337" s="44"/>
      <c r="BP337" s="242" t="s">
        <v>742</v>
      </c>
      <c r="BQ337" s="268" t="s">
        <v>776</v>
      </c>
      <c r="BR337" s="245">
        <v>0</v>
      </c>
      <c r="BS337" s="103" t="s">
        <v>106</v>
      </c>
      <c r="BT337" s="44"/>
      <c r="BU337" s="44"/>
      <c r="BV337" s="44"/>
      <c r="BW337" s="44"/>
      <c r="BX337" s="44"/>
      <c r="BY337" s="44"/>
      <c r="BZ337" s="103"/>
      <c r="CA337" s="103"/>
      <c r="CB337" s="103"/>
      <c r="CC337" s="103"/>
      <c r="CD337" s="103"/>
      <c r="CE337" s="103"/>
      <c r="CF337" s="226"/>
      <c r="CG337" s="226"/>
      <c r="CH337" s="44"/>
      <c r="CI337" s="376"/>
      <c r="CJ337" s="103"/>
      <c r="CK337" s="391" t="s">
        <v>101</v>
      </c>
      <c r="CL337" s="44"/>
      <c r="CM337" s="103"/>
      <c r="CN337" s="103"/>
      <c r="CO337" s="7"/>
      <c r="CP337" s="7"/>
    </row>
    <row r="338" spans="1:94" ht="46.95" hidden="1" customHeight="1" x14ac:dyDescent="0.3">
      <c r="A338" s="44" t="s">
        <v>323</v>
      </c>
      <c r="B338" s="44"/>
      <c r="C338" s="44"/>
      <c r="D338" s="44"/>
      <c r="E338" s="44" t="s">
        <v>101</v>
      </c>
      <c r="F338" s="44" t="s">
        <v>606</v>
      </c>
      <c r="G338" s="227" t="s">
        <v>577</v>
      </c>
      <c r="H338" s="228" t="s">
        <v>187</v>
      </c>
      <c r="I338" s="227" t="s">
        <v>578</v>
      </c>
      <c r="J338" s="227" t="s">
        <v>180</v>
      </c>
      <c r="K338" s="227" t="s">
        <v>424</v>
      </c>
      <c r="L338" s="227" t="s">
        <v>128</v>
      </c>
      <c r="M338" s="229" t="s">
        <v>584</v>
      </c>
      <c r="N338" s="230" t="s">
        <v>105</v>
      </c>
      <c r="O338" s="231" t="s">
        <v>403</v>
      </c>
      <c r="P338" s="230" t="s">
        <v>135</v>
      </c>
      <c r="Q338" s="56" t="s">
        <v>319</v>
      </c>
      <c r="R338" s="49"/>
      <c r="S338" s="225" t="s">
        <v>100</v>
      </c>
      <c r="T338" s="174" t="s">
        <v>103</v>
      </c>
      <c r="U338" s="225" t="s">
        <v>100</v>
      </c>
      <c r="V338" s="225">
        <v>0</v>
      </c>
      <c r="W338" s="225">
        <v>0</v>
      </c>
      <c r="X338" s="225">
        <v>0</v>
      </c>
      <c r="Y338" s="174" t="s">
        <v>103</v>
      </c>
      <c r="Z338" s="174" t="s">
        <v>103</v>
      </c>
      <c r="AA338" s="174" t="s">
        <v>103</v>
      </c>
      <c r="AB338" s="174" t="s">
        <v>103</v>
      </c>
      <c r="AC338" s="174" t="s">
        <v>103</v>
      </c>
      <c r="AD338" s="174" t="s">
        <v>103</v>
      </c>
      <c r="AE338" s="174" t="s">
        <v>103</v>
      </c>
      <c r="AF338" s="174" t="s">
        <v>103</v>
      </c>
      <c r="AG338" s="174" t="s">
        <v>103</v>
      </c>
      <c r="AH338" s="225" t="s">
        <v>100</v>
      </c>
      <c r="AI338" s="225">
        <v>0</v>
      </c>
      <c r="AJ338" s="225">
        <v>0</v>
      </c>
      <c r="AK338" s="225">
        <v>0</v>
      </c>
      <c r="AL338" s="225">
        <v>0</v>
      </c>
      <c r="AM338" s="225">
        <v>0</v>
      </c>
      <c r="AN338" s="225">
        <v>0</v>
      </c>
      <c r="AO338" s="225">
        <v>0</v>
      </c>
      <c r="AP338" s="225">
        <v>0</v>
      </c>
      <c r="AQ338" s="225">
        <v>0</v>
      </c>
      <c r="AR338" s="225">
        <v>0</v>
      </c>
      <c r="AS338" s="225">
        <v>0</v>
      </c>
      <c r="AT338" s="225">
        <v>0</v>
      </c>
      <c r="AU338" s="225">
        <v>0</v>
      </c>
      <c r="AV338" s="225">
        <v>0</v>
      </c>
      <c r="AW338" s="225">
        <v>0</v>
      </c>
      <c r="AX338" s="225">
        <v>0</v>
      </c>
      <c r="AY338" s="225">
        <v>0</v>
      </c>
      <c r="AZ338" s="225">
        <v>0</v>
      </c>
      <c r="BA338" s="225">
        <v>0</v>
      </c>
      <c r="BB338" s="225">
        <v>0</v>
      </c>
      <c r="BC338" s="226" t="s">
        <v>100</v>
      </c>
      <c r="BD338" s="43" t="s">
        <v>101</v>
      </c>
      <c r="BE338" s="43" t="s">
        <v>101</v>
      </c>
      <c r="BF338" s="43" t="s">
        <v>101</v>
      </c>
      <c r="BG338" s="43" t="s">
        <v>101</v>
      </c>
      <c r="BH338" s="43" t="s">
        <v>101</v>
      </c>
      <c r="BI338" s="43" t="s">
        <v>101</v>
      </c>
      <c r="BJ338" s="245"/>
      <c r="BK338" s="44"/>
      <c r="BL338" s="44"/>
      <c r="BM338" s="44"/>
      <c r="BN338" s="44"/>
      <c r="BO338" s="44"/>
      <c r="BP338" s="245">
        <v>0</v>
      </c>
      <c r="BQ338" s="203" t="s">
        <v>802</v>
      </c>
      <c r="BR338" s="245" t="s">
        <v>742</v>
      </c>
      <c r="BS338" s="103" t="s">
        <v>642</v>
      </c>
      <c r="BT338" s="44"/>
      <c r="BU338" s="44"/>
      <c r="BV338" s="44"/>
      <c r="BW338" s="44"/>
      <c r="BX338" s="44"/>
      <c r="BY338" s="44"/>
      <c r="BZ338" s="103"/>
      <c r="CA338" s="103"/>
      <c r="CB338" s="103"/>
      <c r="CC338" s="103"/>
      <c r="CD338" s="103"/>
      <c r="CE338" s="103"/>
      <c r="CF338" s="226"/>
      <c r="CG338" s="226"/>
      <c r="CH338" s="44"/>
      <c r="CI338" s="376"/>
      <c r="CJ338" s="103"/>
      <c r="CK338" s="391"/>
      <c r="CL338" s="44"/>
      <c r="CM338" s="103"/>
      <c r="CN338" s="103"/>
      <c r="CO338" s="7"/>
      <c r="CP338" s="7"/>
    </row>
    <row r="339" spans="1:94" ht="73.8" customHeight="1" x14ac:dyDescent="0.3">
      <c r="A339" s="44" t="s">
        <v>901</v>
      </c>
      <c r="B339" s="243" t="s">
        <v>100</v>
      </c>
      <c r="C339" s="44" t="s">
        <v>834</v>
      </c>
      <c r="D339" s="49" t="s">
        <v>100</v>
      </c>
      <c r="E339" s="44" t="s">
        <v>100</v>
      </c>
      <c r="F339" s="44" t="s">
        <v>606</v>
      </c>
      <c r="G339" s="227" t="s">
        <v>803</v>
      </c>
      <c r="H339" s="228" t="s">
        <v>187</v>
      </c>
      <c r="I339" s="227" t="s">
        <v>178</v>
      </c>
      <c r="J339" s="227" t="s">
        <v>120</v>
      </c>
      <c r="K339" s="227" t="s">
        <v>404</v>
      </c>
      <c r="L339" s="227" t="s">
        <v>125</v>
      </c>
      <c r="M339" s="229" t="s">
        <v>584</v>
      </c>
      <c r="N339" s="230" t="s">
        <v>105</v>
      </c>
      <c r="O339" s="231" t="s">
        <v>403</v>
      </c>
      <c r="P339" s="230" t="s">
        <v>135</v>
      </c>
      <c r="Q339" s="303" t="s">
        <v>808</v>
      </c>
      <c r="R339" s="254"/>
      <c r="S339" s="225">
        <v>0</v>
      </c>
      <c r="T339" s="225">
        <v>0</v>
      </c>
      <c r="U339" s="225">
        <v>0</v>
      </c>
      <c r="V339" s="225">
        <v>0</v>
      </c>
      <c r="W339" s="225">
        <v>0</v>
      </c>
      <c r="X339" s="225">
        <v>0</v>
      </c>
      <c r="Y339" s="225">
        <v>0</v>
      </c>
      <c r="Z339" s="225">
        <v>0</v>
      </c>
      <c r="AA339" s="225">
        <v>0</v>
      </c>
      <c r="AB339" s="225">
        <v>0</v>
      </c>
      <c r="AC339" s="225">
        <v>0</v>
      </c>
      <c r="AD339" s="225">
        <v>0</v>
      </c>
      <c r="AE339" s="225">
        <v>0</v>
      </c>
      <c r="AF339" s="225">
        <v>0</v>
      </c>
      <c r="AG339" s="225">
        <v>0</v>
      </c>
      <c r="AH339" s="225">
        <v>0</v>
      </c>
      <c r="AI339" s="225">
        <v>0</v>
      </c>
      <c r="AJ339" s="225">
        <v>0</v>
      </c>
      <c r="AK339" s="225">
        <v>0</v>
      </c>
      <c r="AL339" s="225">
        <v>0</v>
      </c>
      <c r="AM339" s="225">
        <v>0</v>
      </c>
      <c r="AN339" s="225">
        <v>0</v>
      </c>
      <c r="AO339" s="225">
        <v>0</v>
      </c>
      <c r="AP339" s="225">
        <v>0</v>
      </c>
      <c r="AQ339" s="225">
        <v>0</v>
      </c>
      <c r="AR339" s="225">
        <v>0</v>
      </c>
      <c r="AS339" s="225">
        <v>0</v>
      </c>
      <c r="AT339" s="225">
        <v>0</v>
      </c>
      <c r="AU339" s="225">
        <v>0</v>
      </c>
      <c r="AV339" s="225">
        <v>0</v>
      </c>
      <c r="AW339" s="225">
        <v>0</v>
      </c>
      <c r="AX339" s="225">
        <v>0</v>
      </c>
      <c r="AY339" s="225">
        <v>0</v>
      </c>
      <c r="AZ339" s="225">
        <v>0</v>
      </c>
      <c r="BA339" s="225">
        <v>0</v>
      </c>
      <c r="BB339" s="225">
        <v>0</v>
      </c>
      <c r="BC339" s="226" t="s">
        <v>100</v>
      </c>
      <c r="BD339" s="226" t="s">
        <v>100</v>
      </c>
      <c r="BE339" s="226" t="s">
        <v>100</v>
      </c>
      <c r="BF339" s="226" t="s">
        <v>100</v>
      </c>
      <c r="BG339" s="226" t="s">
        <v>100</v>
      </c>
      <c r="BH339" s="226" t="s">
        <v>100</v>
      </c>
      <c r="BI339" s="226" t="s">
        <v>100</v>
      </c>
      <c r="BJ339" s="245" t="s">
        <v>121</v>
      </c>
      <c r="BK339" s="44"/>
      <c r="BL339" s="44"/>
      <c r="BM339" s="44"/>
      <c r="BN339" s="44"/>
      <c r="BO339" s="44"/>
      <c r="BP339" s="242">
        <v>2</v>
      </c>
      <c r="BQ339" s="244" t="s">
        <v>963</v>
      </c>
      <c r="BR339" s="245">
        <v>0</v>
      </c>
      <c r="BS339" s="103"/>
      <c r="BT339" s="312" t="s">
        <v>1794</v>
      </c>
      <c r="BU339" s="312">
        <v>0</v>
      </c>
      <c r="BV339" s="312" t="s">
        <v>1794</v>
      </c>
      <c r="BW339" s="44">
        <v>0</v>
      </c>
      <c r="BX339" s="534" t="s">
        <v>1795</v>
      </c>
      <c r="BY339" s="44" t="s">
        <v>1736</v>
      </c>
      <c r="BZ339" s="103"/>
      <c r="CA339" s="429" t="s">
        <v>1690</v>
      </c>
      <c r="CB339" s="430" t="s">
        <v>1691</v>
      </c>
      <c r="CC339" s="429" t="s">
        <v>1692</v>
      </c>
      <c r="CD339" s="429" t="s">
        <v>1693</v>
      </c>
      <c r="CE339" s="429" t="s">
        <v>1694</v>
      </c>
      <c r="CF339" s="226" t="s">
        <v>100</v>
      </c>
      <c r="CG339" s="226" t="s">
        <v>100</v>
      </c>
      <c r="CH339" s="44"/>
      <c r="CI339" s="376" t="s">
        <v>1676</v>
      </c>
      <c r="CJ339" s="415" t="s">
        <v>1698</v>
      </c>
      <c r="CK339" s="391" t="s">
        <v>100</v>
      </c>
      <c r="CL339" s="44"/>
      <c r="CM339" s="103"/>
      <c r="CN339" s="103" t="s">
        <v>1678</v>
      </c>
      <c r="CO339" s="7"/>
      <c r="CP339" s="7"/>
    </row>
    <row r="340" spans="1:94" ht="49.95" hidden="1" customHeight="1" x14ac:dyDescent="0.3">
      <c r="A340" s="44" t="s">
        <v>901</v>
      </c>
      <c r="B340" s="51" t="s">
        <v>889</v>
      </c>
      <c r="C340" s="44" t="s">
        <v>834</v>
      </c>
      <c r="D340" s="49" t="s">
        <v>100</v>
      </c>
      <c r="E340" s="44" t="s">
        <v>100</v>
      </c>
      <c r="F340" s="44" t="s">
        <v>606</v>
      </c>
      <c r="G340" s="227" t="s">
        <v>803</v>
      </c>
      <c r="H340" s="228" t="s">
        <v>187</v>
      </c>
      <c r="I340" s="227" t="s">
        <v>178</v>
      </c>
      <c r="J340" s="227" t="s">
        <v>105</v>
      </c>
      <c r="K340" s="227" t="s">
        <v>403</v>
      </c>
      <c r="L340" s="227" t="s">
        <v>135</v>
      </c>
      <c r="M340" s="229" t="s">
        <v>584</v>
      </c>
      <c r="N340" s="230" t="s">
        <v>120</v>
      </c>
      <c r="O340" s="231" t="s">
        <v>404</v>
      </c>
      <c r="P340" s="230" t="s">
        <v>125</v>
      </c>
      <c r="Q340" s="303" t="s">
        <v>808</v>
      </c>
      <c r="R340" s="254"/>
      <c r="S340" s="225" t="s">
        <v>100</v>
      </c>
      <c r="T340" s="225" t="s">
        <v>100</v>
      </c>
      <c r="U340" s="225" t="s">
        <v>100</v>
      </c>
      <c r="V340" s="225" t="s">
        <v>100</v>
      </c>
      <c r="W340" s="225" t="s">
        <v>100</v>
      </c>
      <c r="X340" s="225" t="s">
        <v>100</v>
      </c>
      <c r="Y340" s="225" t="s">
        <v>100</v>
      </c>
      <c r="Z340" s="225" t="s">
        <v>100</v>
      </c>
      <c r="AA340" s="225" t="s">
        <v>100</v>
      </c>
      <c r="AB340" s="225" t="s">
        <v>100</v>
      </c>
      <c r="AC340" s="225" t="s">
        <v>100</v>
      </c>
      <c r="AD340" s="225" t="s">
        <v>100</v>
      </c>
      <c r="AE340" s="225" t="s">
        <v>100</v>
      </c>
      <c r="AF340" s="225" t="s">
        <v>100</v>
      </c>
      <c r="AG340" s="225" t="s">
        <v>100</v>
      </c>
      <c r="AH340" s="225" t="s">
        <v>100</v>
      </c>
      <c r="AI340" s="225" t="s">
        <v>100</v>
      </c>
      <c r="AJ340" s="225" t="s">
        <v>100</v>
      </c>
      <c r="AK340" s="225" t="s">
        <v>100</v>
      </c>
      <c r="AL340" s="225" t="s">
        <v>100</v>
      </c>
      <c r="AM340" s="225" t="s">
        <v>100</v>
      </c>
      <c r="AN340" s="225" t="s">
        <v>100</v>
      </c>
      <c r="AO340" s="225" t="s">
        <v>100</v>
      </c>
      <c r="AP340" s="225" t="s">
        <v>100</v>
      </c>
      <c r="AQ340" s="225" t="s">
        <v>100</v>
      </c>
      <c r="AR340" s="225" t="s">
        <v>100</v>
      </c>
      <c r="AS340" s="225" t="s">
        <v>100</v>
      </c>
      <c r="AT340" s="225" t="s">
        <v>100</v>
      </c>
      <c r="AU340" s="225" t="s">
        <v>100</v>
      </c>
      <c r="AV340" s="225" t="s">
        <v>100</v>
      </c>
      <c r="AW340" s="225" t="s">
        <v>100</v>
      </c>
      <c r="AX340" s="225" t="s">
        <v>100</v>
      </c>
      <c r="AY340" s="225" t="s">
        <v>100</v>
      </c>
      <c r="AZ340" s="225" t="s">
        <v>100</v>
      </c>
      <c r="BA340" s="44" t="s">
        <v>121</v>
      </c>
      <c r="BB340" s="44" t="s">
        <v>121</v>
      </c>
      <c r="BC340" s="44"/>
      <c r="BD340" s="44"/>
      <c r="BE340" s="44"/>
      <c r="BF340" s="44"/>
      <c r="BG340" s="44"/>
      <c r="BH340" s="44"/>
      <c r="BI340" s="44"/>
      <c r="BJ340" s="245"/>
      <c r="BK340" s="44"/>
      <c r="BL340" s="44"/>
      <c r="BM340" s="44"/>
      <c r="BN340" s="44"/>
      <c r="BO340" s="44"/>
      <c r="BP340" s="245">
        <v>2</v>
      </c>
      <c r="BQ340" s="203" t="s">
        <v>965</v>
      </c>
      <c r="BR340" s="245">
        <v>0</v>
      </c>
      <c r="BS340" s="103"/>
      <c r="BT340" s="44"/>
      <c r="BU340" s="44"/>
      <c r="BV340" s="44"/>
      <c r="BW340" s="44"/>
      <c r="BX340" s="44"/>
      <c r="BY340" s="44"/>
      <c r="BZ340" s="103"/>
      <c r="CA340" s="103"/>
      <c r="CB340" s="103"/>
      <c r="CC340" s="103"/>
      <c r="CD340" s="103"/>
      <c r="CE340" s="103"/>
      <c r="CF340" s="226"/>
      <c r="CG340" s="226"/>
      <c r="CH340" s="44"/>
      <c r="CI340" s="376" t="s">
        <v>1487</v>
      </c>
      <c r="CJ340" s="396" t="s">
        <v>1474</v>
      </c>
      <c r="CK340" s="295" t="s">
        <v>101</v>
      </c>
      <c r="CL340" s="44"/>
      <c r="CM340" s="103"/>
      <c r="CN340" s="103"/>
      <c r="CO340" s="7"/>
      <c r="CP340" s="7"/>
    </row>
    <row r="341" spans="1:94" ht="49.95" hidden="1" customHeight="1" x14ac:dyDescent="0.3">
      <c r="A341" s="44" t="s">
        <v>901</v>
      </c>
      <c r="B341" s="51" t="s">
        <v>889</v>
      </c>
      <c r="C341" s="44" t="s">
        <v>834</v>
      </c>
      <c r="D341" s="49" t="s">
        <v>100</v>
      </c>
      <c r="E341" s="44" t="s">
        <v>100</v>
      </c>
      <c r="F341" s="250" t="s">
        <v>606</v>
      </c>
      <c r="G341" s="246" t="s">
        <v>804</v>
      </c>
      <c r="H341" s="255" t="s">
        <v>187</v>
      </c>
      <c r="I341" s="246" t="s">
        <v>178</v>
      </c>
      <c r="J341" s="246" t="s">
        <v>105</v>
      </c>
      <c r="K341" s="246" t="s">
        <v>403</v>
      </c>
      <c r="L341" s="246" t="s">
        <v>135</v>
      </c>
      <c r="M341" s="246" t="s">
        <v>584</v>
      </c>
      <c r="N341" s="246" t="s">
        <v>120</v>
      </c>
      <c r="O341" s="246" t="s">
        <v>404</v>
      </c>
      <c r="P341" s="246" t="s">
        <v>125</v>
      </c>
      <c r="Q341" s="234" t="s">
        <v>1114</v>
      </c>
      <c r="R341" s="234"/>
      <c r="S341" s="225" t="s">
        <v>100</v>
      </c>
      <c r="T341" s="225" t="s">
        <v>100</v>
      </c>
      <c r="U341" s="225" t="s">
        <v>100</v>
      </c>
      <c r="V341" s="225" t="s">
        <v>100</v>
      </c>
      <c r="W341" s="225" t="s">
        <v>100</v>
      </c>
      <c r="X341" s="225" t="s">
        <v>100</v>
      </c>
      <c r="Y341" s="225" t="s">
        <v>100</v>
      </c>
      <c r="Z341" s="225" t="s">
        <v>100</v>
      </c>
      <c r="AA341" s="225" t="s">
        <v>100</v>
      </c>
      <c r="AB341" s="225" t="s">
        <v>100</v>
      </c>
      <c r="AC341" s="225" t="s">
        <v>100</v>
      </c>
      <c r="AD341" s="225" t="s">
        <v>100</v>
      </c>
      <c r="AE341" s="225" t="s">
        <v>100</v>
      </c>
      <c r="AF341" s="225" t="s">
        <v>100</v>
      </c>
      <c r="AG341" s="225" t="s">
        <v>100</v>
      </c>
      <c r="AH341" s="225" t="s">
        <v>100</v>
      </c>
      <c r="AI341" s="225" t="s">
        <v>100</v>
      </c>
      <c r="AJ341" s="225" t="s">
        <v>100</v>
      </c>
      <c r="AK341" s="225" t="s">
        <v>100</v>
      </c>
      <c r="AL341" s="225" t="s">
        <v>100</v>
      </c>
      <c r="AM341" s="225" t="s">
        <v>100</v>
      </c>
      <c r="AN341" s="225" t="s">
        <v>100</v>
      </c>
      <c r="AO341" s="225" t="s">
        <v>100</v>
      </c>
      <c r="AP341" s="225" t="s">
        <v>100</v>
      </c>
      <c r="AQ341" s="225" t="s">
        <v>100</v>
      </c>
      <c r="AR341" s="225" t="s">
        <v>100</v>
      </c>
      <c r="AS341" s="225" t="s">
        <v>100</v>
      </c>
      <c r="AT341" s="225" t="s">
        <v>100</v>
      </c>
      <c r="AU341" s="225" t="s">
        <v>100</v>
      </c>
      <c r="AV341" s="225" t="s">
        <v>100</v>
      </c>
      <c r="AW341" s="225" t="s">
        <v>100</v>
      </c>
      <c r="AX341" s="225" t="s">
        <v>100</v>
      </c>
      <c r="AY341" s="225" t="s">
        <v>100</v>
      </c>
      <c r="AZ341" s="225" t="s">
        <v>100</v>
      </c>
      <c r="BA341" s="225" t="s">
        <v>100</v>
      </c>
      <c r="BB341" s="225" t="s">
        <v>100</v>
      </c>
      <c r="BC341" s="44"/>
      <c r="BD341" s="44"/>
      <c r="BE341" s="44"/>
      <c r="BF341" s="44"/>
      <c r="BG341" s="44"/>
      <c r="BH341" s="44"/>
      <c r="BI341" s="44"/>
      <c r="BJ341" s="245"/>
      <c r="BK341" s="44"/>
      <c r="BL341" s="44"/>
      <c r="BM341" s="44"/>
      <c r="BN341" s="44"/>
      <c r="BO341" s="44"/>
      <c r="BP341" s="245">
        <v>2</v>
      </c>
      <c r="BQ341" s="203" t="s">
        <v>965</v>
      </c>
      <c r="BR341" s="245">
        <v>0</v>
      </c>
      <c r="BS341" s="103"/>
      <c r="BT341" s="44"/>
      <c r="BU341" s="44"/>
      <c r="BV341" s="44"/>
      <c r="BW341" s="44"/>
      <c r="BX341" s="44"/>
      <c r="BY341" s="44"/>
      <c r="BZ341" s="103"/>
      <c r="CA341" s="103"/>
      <c r="CB341" s="103"/>
      <c r="CC341" s="103"/>
      <c r="CD341" s="103"/>
      <c r="CE341" s="103"/>
      <c r="CF341" s="226"/>
      <c r="CG341" s="226"/>
      <c r="CH341" s="44"/>
      <c r="CI341" s="376" t="s">
        <v>1488</v>
      </c>
      <c r="CJ341" s="396" t="s">
        <v>1474</v>
      </c>
      <c r="CK341" s="295" t="s">
        <v>101</v>
      </c>
      <c r="CL341" s="44"/>
      <c r="CM341" s="103"/>
      <c r="CN341" s="103"/>
      <c r="CO341" s="7"/>
      <c r="CP341" s="7"/>
    </row>
    <row r="342" spans="1:94" ht="105.6" customHeight="1" x14ac:dyDescent="0.3">
      <c r="A342" s="44" t="s">
        <v>901</v>
      </c>
      <c r="B342" s="243" t="s">
        <v>100</v>
      </c>
      <c r="C342" s="44" t="s">
        <v>834</v>
      </c>
      <c r="D342" s="49" t="s">
        <v>100</v>
      </c>
      <c r="E342" s="44" t="s">
        <v>100</v>
      </c>
      <c r="F342" s="250" t="s">
        <v>606</v>
      </c>
      <c r="G342" s="246" t="s">
        <v>625</v>
      </c>
      <c r="H342" s="255" t="s">
        <v>187</v>
      </c>
      <c r="I342" s="246" t="s">
        <v>178</v>
      </c>
      <c r="J342" s="246" t="s">
        <v>120</v>
      </c>
      <c r="K342" s="256" t="s">
        <v>404</v>
      </c>
      <c r="L342" s="246" t="s">
        <v>125</v>
      </c>
      <c r="M342" s="255" t="s">
        <v>584</v>
      </c>
      <c r="N342" s="246" t="s">
        <v>105</v>
      </c>
      <c r="O342" s="246" t="s">
        <v>403</v>
      </c>
      <c r="P342" s="246" t="s">
        <v>135</v>
      </c>
      <c r="Q342" s="56" t="s">
        <v>1677</v>
      </c>
      <c r="R342" s="49"/>
      <c r="S342" s="225">
        <v>0</v>
      </c>
      <c r="T342" s="225">
        <v>0</v>
      </c>
      <c r="U342" s="225">
        <v>0</v>
      </c>
      <c r="V342" s="225">
        <v>0</v>
      </c>
      <c r="W342" s="225">
        <v>0</v>
      </c>
      <c r="X342" s="225">
        <v>0</v>
      </c>
      <c r="Y342" s="225">
        <v>0</v>
      </c>
      <c r="Z342" s="225">
        <v>0</v>
      </c>
      <c r="AA342" s="225">
        <v>0</v>
      </c>
      <c r="AB342" s="225">
        <v>0</v>
      </c>
      <c r="AC342" s="225">
        <v>0</v>
      </c>
      <c r="AD342" s="225">
        <v>0</v>
      </c>
      <c r="AE342" s="225">
        <v>0</v>
      </c>
      <c r="AF342" s="225">
        <v>0</v>
      </c>
      <c r="AG342" s="225">
        <v>0</v>
      </c>
      <c r="AH342" s="225">
        <v>0</v>
      </c>
      <c r="AI342" s="225">
        <v>0</v>
      </c>
      <c r="AJ342" s="225">
        <v>0</v>
      </c>
      <c r="AK342" s="225">
        <v>0</v>
      </c>
      <c r="AL342" s="225">
        <v>0</v>
      </c>
      <c r="AM342" s="225">
        <v>0</v>
      </c>
      <c r="AN342" s="225">
        <v>0</v>
      </c>
      <c r="AO342" s="225">
        <v>0</v>
      </c>
      <c r="AP342" s="225">
        <v>0</v>
      </c>
      <c r="AQ342" s="225">
        <v>0</v>
      </c>
      <c r="AR342" s="225">
        <v>0</v>
      </c>
      <c r="AS342" s="225">
        <v>0</v>
      </c>
      <c r="AT342" s="225">
        <v>0</v>
      </c>
      <c r="AU342" s="225">
        <v>0</v>
      </c>
      <c r="AV342" s="225">
        <v>0</v>
      </c>
      <c r="AW342" s="225">
        <v>0</v>
      </c>
      <c r="AX342" s="225">
        <v>0</v>
      </c>
      <c r="AY342" s="225">
        <v>0</v>
      </c>
      <c r="AZ342" s="225">
        <v>0</v>
      </c>
      <c r="BA342" s="225">
        <v>0</v>
      </c>
      <c r="BB342" s="225">
        <v>0</v>
      </c>
      <c r="BC342" s="226" t="s">
        <v>100</v>
      </c>
      <c r="BD342" s="226" t="s">
        <v>100</v>
      </c>
      <c r="BE342" s="226" t="s">
        <v>100</v>
      </c>
      <c r="BF342" s="226" t="s">
        <v>100</v>
      </c>
      <c r="BG342" s="226" t="s">
        <v>100</v>
      </c>
      <c r="BH342" s="226" t="s">
        <v>100</v>
      </c>
      <c r="BI342" s="226" t="s">
        <v>100</v>
      </c>
      <c r="BJ342" s="225" t="s">
        <v>121</v>
      </c>
      <c r="BK342" s="44"/>
      <c r="BL342" s="44"/>
      <c r="BM342" s="44"/>
      <c r="BN342" s="44"/>
      <c r="BO342" s="44"/>
      <c r="BP342" s="245">
        <v>2</v>
      </c>
      <c r="BQ342" s="203" t="s">
        <v>964</v>
      </c>
      <c r="BR342" s="245">
        <v>0</v>
      </c>
      <c r="BS342" s="103"/>
      <c r="BT342" s="312" t="s">
        <v>1794</v>
      </c>
      <c r="BU342" s="312">
        <v>0</v>
      </c>
      <c r="BV342" s="312" t="s">
        <v>1794</v>
      </c>
      <c r="BW342" s="44">
        <v>0</v>
      </c>
      <c r="BX342" s="534" t="s">
        <v>1795</v>
      </c>
      <c r="BY342" s="44" t="s">
        <v>1736</v>
      </c>
      <c r="BZ342" s="103"/>
      <c r="CA342" s="429" t="s">
        <v>1690</v>
      </c>
      <c r="CB342" s="430" t="s">
        <v>1691</v>
      </c>
      <c r="CC342" s="429" t="s">
        <v>1692</v>
      </c>
      <c r="CD342" s="429" t="s">
        <v>1693</v>
      </c>
      <c r="CE342" s="429" t="s">
        <v>1694</v>
      </c>
      <c r="CF342" s="340" t="s">
        <v>1339</v>
      </c>
      <c r="CG342" s="340" t="s">
        <v>1339</v>
      </c>
      <c r="CH342" s="44"/>
      <c r="CI342" s="415" t="s">
        <v>1676</v>
      </c>
      <c r="CJ342" s="431" t="s">
        <v>1698</v>
      </c>
      <c r="CK342" s="415" t="s">
        <v>100</v>
      </c>
      <c r="CL342" s="44"/>
      <c r="CM342" s="103"/>
      <c r="CN342" s="415" t="s">
        <v>1679</v>
      </c>
      <c r="CO342" s="7"/>
      <c r="CP342" s="7"/>
    </row>
    <row r="343" spans="1:94" ht="15" hidden="1" customHeight="1" x14ac:dyDescent="0.3">
      <c r="A343" s="44" t="s">
        <v>130</v>
      </c>
      <c r="B343" s="44" t="s">
        <v>101</v>
      </c>
      <c r="C343" s="44"/>
      <c r="D343" s="44"/>
      <c r="E343" s="44" t="s">
        <v>100</v>
      </c>
      <c r="F343" s="44" t="s">
        <v>606</v>
      </c>
      <c r="G343" s="227" t="s">
        <v>579</v>
      </c>
      <c r="H343" s="228" t="s">
        <v>187</v>
      </c>
      <c r="I343" s="227" t="s">
        <v>179</v>
      </c>
      <c r="J343" s="227" t="s">
        <v>180</v>
      </c>
      <c r="K343" s="227" t="s">
        <v>424</v>
      </c>
      <c r="L343" s="227" t="s">
        <v>128</v>
      </c>
      <c r="M343" s="229" t="s">
        <v>584</v>
      </c>
      <c r="N343" s="230" t="s">
        <v>105</v>
      </c>
      <c r="O343" s="231" t="s">
        <v>403</v>
      </c>
      <c r="P343" s="230" t="s">
        <v>135</v>
      </c>
      <c r="Q343" s="103"/>
      <c r="R343" s="44"/>
      <c r="S343" s="175" t="s">
        <v>231</v>
      </c>
      <c r="T343" s="175" t="s">
        <v>231</v>
      </c>
      <c r="U343" s="175" t="s">
        <v>231</v>
      </c>
      <c r="V343" s="175" t="s">
        <v>231</v>
      </c>
      <c r="W343" s="175" t="s">
        <v>231</v>
      </c>
      <c r="X343" s="175" t="s">
        <v>231</v>
      </c>
      <c r="Y343" s="175" t="s">
        <v>231</v>
      </c>
      <c r="Z343" s="175" t="s">
        <v>231</v>
      </c>
      <c r="AA343" s="175" t="s">
        <v>231</v>
      </c>
      <c r="AB343" s="175" t="s">
        <v>231</v>
      </c>
      <c r="AC343" s="175" t="s">
        <v>231</v>
      </c>
      <c r="AD343" s="175" t="s">
        <v>231</v>
      </c>
      <c r="AE343" s="175" t="s">
        <v>231</v>
      </c>
      <c r="AF343" s="175" t="s">
        <v>231</v>
      </c>
      <c r="AG343" s="175" t="s">
        <v>231</v>
      </c>
      <c r="AH343" s="175" t="s">
        <v>231</v>
      </c>
      <c r="AI343" s="175" t="s">
        <v>231</v>
      </c>
      <c r="AJ343" s="175" t="s">
        <v>231</v>
      </c>
      <c r="AK343" s="175" t="s">
        <v>231</v>
      </c>
      <c r="AL343" s="175" t="s">
        <v>231</v>
      </c>
      <c r="AM343" s="175" t="s">
        <v>231</v>
      </c>
      <c r="AN343" s="175" t="s">
        <v>231</v>
      </c>
      <c r="AO343" s="175" t="s">
        <v>231</v>
      </c>
      <c r="AP343" s="175" t="s">
        <v>231</v>
      </c>
      <c r="AQ343" s="175" t="s">
        <v>231</v>
      </c>
      <c r="AR343" s="175" t="s">
        <v>231</v>
      </c>
      <c r="AS343" s="175" t="s">
        <v>231</v>
      </c>
      <c r="AT343" s="175" t="s">
        <v>231</v>
      </c>
      <c r="AU343" s="175" t="s">
        <v>231</v>
      </c>
      <c r="AV343" s="175" t="s">
        <v>231</v>
      </c>
      <c r="AW343" s="175" t="s">
        <v>231</v>
      </c>
      <c r="AX343" s="175" t="s">
        <v>231</v>
      </c>
      <c r="AY343" s="175" t="s">
        <v>231</v>
      </c>
      <c r="AZ343" s="175" t="s">
        <v>231</v>
      </c>
      <c r="BA343" s="175" t="s">
        <v>231</v>
      </c>
      <c r="BB343" s="175" t="s">
        <v>231</v>
      </c>
      <c r="BC343" s="226" t="s">
        <v>100</v>
      </c>
      <c r="BD343" s="43" t="s">
        <v>101</v>
      </c>
      <c r="BE343" s="43" t="s">
        <v>101</v>
      </c>
      <c r="BF343" s="43" t="s">
        <v>101</v>
      </c>
      <c r="BG343" s="43" t="s">
        <v>101</v>
      </c>
      <c r="BH343" s="43" t="s">
        <v>101</v>
      </c>
      <c r="BI343" s="43" t="s">
        <v>101</v>
      </c>
      <c r="BJ343" s="43" t="s">
        <v>101</v>
      </c>
      <c r="BK343" s="44"/>
      <c r="BL343" s="44"/>
      <c r="BM343" s="44"/>
      <c r="BN343" s="44"/>
      <c r="BO343" s="44"/>
      <c r="BP343" s="245" t="s">
        <v>742</v>
      </c>
      <c r="BQ343" s="268" t="s">
        <v>776</v>
      </c>
      <c r="BR343" s="245"/>
      <c r="BS343" s="103" t="s">
        <v>244</v>
      </c>
      <c r="BT343" s="44"/>
      <c r="BU343" s="44"/>
      <c r="BV343" s="44"/>
      <c r="BW343" s="44"/>
      <c r="BX343" s="44"/>
      <c r="BY343" s="44"/>
      <c r="BZ343" s="103"/>
      <c r="CA343" s="103"/>
      <c r="CB343" s="103"/>
      <c r="CC343" s="103"/>
      <c r="CD343" s="103"/>
      <c r="CE343" s="103"/>
      <c r="CF343" s="44"/>
      <c r="CG343" s="226"/>
      <c r="CH343" s="44"/>
      <c r="CI343" s="376"/>
      <c r="CJ343" s="103"/>
      <c r="CK343" s="391" t="str">
        <f>Table9[[#This Row],[Congested?]]</f>
        <v>no</v>
      </c>
      <c r="CL343" s="44"/>
      <c r="CM343" s="103"/>
      <c r="CN343" s="103"/>
      <c r="CO343" s="7"/>
      <c r="CP343" s="7"/>
    </row>
    <row r="344" spans="1:94" ht="15" hidden="1" customHeight="1" x14ac:dyDescent="0.3">
      <c r="A344" s="44" t="s">
        <v>130</v>
      </c>
      <c r="B344" s="44" t="s">
        <v>101</v>
      </c>
      <c r="C344" s="44"/>
      <c r="D344" s="44"/>
      <c r="E344" s="44" t="s">
        <v>100</v>
      </c>
      <c r="F344" s="44" t="s">
        <v>606</v>
      </c>
      <c r="G344" s="227" t="s">
        <v>579</v>
      </c>
      <c r="H344" s="228" t="s">
        <v>187</v>
      </c>
      <c r="I344" s="227" t="s">
        <v>179</v>
      </c>
      <c r="J344" s="227" t="s">
        <v>105</v>
      </c>
      <c r="K344" s="227" t="s">
        <v>403</v>
      </c>
      <c r="L344" s="227" t="s">
        <v>135</v>
      </c>
      <c r="M344" s="229" t="s">
        <v>584</v>
      </c>
      <c r="N344" s="230" t="s">
        <v>180</v>
      </c>
      <c r="O344" s="231" t="s">
        <v>424</v>
      </c>
      <c r="P344" s="230" t="s">
        <v>128</v>
      </c>
      <c r="Q344" s="103"/>
      <c r="R344" s="44"/>
      <c r="S344" s="225" t="s">
        <v>100</v>
      </c>
      <c r="T344" s="225" t="s">
        <v>100</v>
      </c>
      <c r="U344" s="225" t="s">
        <v>100</v>
      </c>
      <c r="V344" s="225" t="s">
        <v>100</v>
      </c>
      <c r="W344" s="225" t="s">
        <v>100</v>
      </c>
      <c r="X344" s="225" t="s">
        <v>100</v>
      </c>
      <c r="Y344" s="225" t="s">
        <v>100</v>
      </c>
      <c r="Z344" s="225" t="s">
        <v>100</v>
      </c>
      <c r="AA344" s="225" t="s">
        <v>100</v>
      </c>
      <c r="AB344" s="225" t="s">
        <v>100</v>
      </c>
      <c r="AC344" s="225" t="s">
        <v>100</v>
      </c>
      <c r="AD344" s="225" t="s">
        <v>100</v>
      </c>
      <c r="AE344" s="225" t="s">
        <v>100</v>
      </c>
      <c r="AF344" s="225" t="s">
        <v>100</v>
      </c>
      <c r="AG344" s="225" t="s">
        <v>100</v>
      </c>
      <c r="AH344" s="225" t="s">
        <v>100</v>
      </c>
      <c r="AI344" s="225" t="s">
        <v>100</v>
      </c>
      <c r="AJ344" s="225" t="s">
        <v>100</v>
      </c>
      <c r="AK344" s="225" t="s">
        <v>100</v>
      </c>
      <c r="AL344" s="225" t="s">
        <v>100</v>
      </c>
      <c r="AM344" s="225" t="s">
        <v>100</v>
      </c>
      <c r="AN344" s="225" t="s">
        <v>100</v>
      </c>
      <c r="AO344" s="225" t="s">
        <v>100</v>
      </c>
      <c r="AP344" s="225" t="s">
        <v>100</v>
      </c>
      <c r="AQ344" s="225" t="s">
        <v>100</v>
      </c>
      <c r="AR344" s="225" t="s">
        <v>100</v>
      </c>
      <c r="AS344" s="225" t="s">
        <v>100</v>
      </c>
      <c r="AT344" s="225" t="s">
        <v>100</v>
      </c>
      <c r="AU344" s="225" t="s">
        <v>100</v>
      </c>
      <c r="AV344" s="225" t="s">
        <v>100</v>
      </c>
      <c r="AW344" s="225" t="s">
        <v>100</v>
      </c>
      <c r="AX344" s="225" t="s">
        <v>100</v>
      </c>
      <c r="AY344" s="225" t="s">
        <v>100</v>
      </c>
      <c r="AZ344" s="44" t="s">
        <v>121</v>
      </c>
      <c r="BA344" s="44" t="s">
        <v>121</v>
      </c>
      <c r="BB344" s="44" t="s">
        <v>121</v>
      </c>
      <c r="BC344" s="226" t="s">
        <v>101</v>
      </c>
      <c r="BD344" s="44"/>
      <c r="BE344" s="44"/>
      <c r="BF344" s="44"/>
      <c r="BG344" s="44"/>
      <c r="BH344" s="44"/>
      <c r="BI344" s="44"/>
      <c r="BJ344" s="245"/>
      <c r="BK344" s="44"/>
      <c r="BL344" s="44"/>
      <c r="BM344" s="44"/>
      <c r="BN344" s="44"/>
      <c r="BO344" s="44"/>
      <c r="BP344" s="242" t="s">
        <v>742</v>
      </c>
      <c r="BQ344" s="268" t="s">
        <v>776</v>
      </c>
      <c r="BR344" s="245">
        <v>0</v>
      </c>
      <c r="BS344" s="103" t="s">
        <v>106</v>
      </c>
      <c r="BT344" s="44"/>
      <c r="BU344" s="44"/>
      <c r="BV344" s="44"/>
      <c r="BW344" s="44"/>
      <c r="BX344" s="44"/>
      <c r="BY344" s="44"/>
      <c r="BZ344" s="103"/>
      <c r="CA344" s="103"/>
      <c r="CB344" s="103"/>
      <c r="CC344" s="103"/>
      <c r="CD344" s="103"/>
      <c r="CE344" s="103"/>
      <c r="CF344" s="44"/>
      <c r="CG344" s="226"/>
      <c r="CH344" s="44"/>
      <c r="CI344" s="376"/>
      <c r="CJ344" s="103"/>
      <c r="CK344" s="391" t="s">
        <v>101</v>
      </c>
      <c r="CL344" s="44"/>
      <c r="CM344" s="103"/>
      <c r="CN344" s="103"/>
      <c r="CO344" s="7"/>
      <c r="CP344" s="7"/>
    </row>
    <row r="345" spans="1:94" ht="57.75" hidden="1" customHeight="1" x14ac:dyDescent="0.3">
      <c r="A345" s="44" t="s">
        <v>130</v>
      </c>
      <c r="B345" s="44" t="s">
        <v>101</v>
      </c>
      <c r="C345" s="44"/>
      <c r="D345" s="44"/>
      <c r="E345" s="44" t="s">
        <v>100</v>
      </c>
      <c r="F345" s="44" t="s">
        <v>606</v>
      </c>
      <c r="G345" s="227" t="s">
        <v>95</v>
      </c>
      <c r="H345" s="228" t="s">
        <v>187</v>
      </c>
      <c r="I345" s="227" t="s">
        <v>580</v>
      </c>
      <c r="J345" s="227" t="s">
        <v>280</v>
      </c>
      <c r="K345" s="227" t="s">
        <v>430</v>
      </c>
      <c r="L345" s="227" t="s">
        <v>143</v>
      </c>
      <c r="M345" s="229" t="s">
        <v>584</v>
      </c>
      <c r="N345" s="230" t="s">
        <v>180</v>
      </c>
      <c r="O345" s="231" t="s">
        <v>424</v>
      </c>
      <c r="P345" s="230" t="s">
        <v>128</v>
      </c>
      <c r="Q345" s="103"/>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245"/>
      <c r="BK345" s="44"/>
      <c r="BL345" s="44"/>
      <c r="BM345" s="44"/>
      <c r="BN345" s="44"/>
      <c r="BO345" s="44"/>
      <c r="BP345" s="242" t="s">
        <v>742</v>
      </c>
      <c r="BQ345" s="266" t="s">
        <v>772</v>
      </c>
      <c r="BR345" s="245">
        <v>2</v>
      </c>
      <c r="BS345" s="103" t="s">
        <v>648</v>
      </c>
      <c r="BT345" s="44"/>
      <c r="BU345" s="44"/>
      <c r="BV345" s="44"/>
      <c r="BW345" s="44"/>
      <c r="BX345" s="44"/>
      <c r="BY345" s="44"/>
      <c r="BZ345" s="103"/>
      <c r="CA345" s="71" t="s">
        <v>1353</v>
      </c>
      <c r="CB345" s="377" t="s">
        <v>1427</v>
      </c>
      <c r="CC345" s="377" t="s">
        <v>1428</v>
      </c>
      <c r="CD345" s="41"/>
      <c r="CE345" s="103"/>
      <c r="CF345" s="44"/>
      <c r="CG345" s="44"/>
      <c r="CH345" s="44"/>
      <c r="CI345" s="376"/>
      <c r="CJ345" s="391" t="s">
        <v>1450</v>
      </c>
      <c r="CK345" s="391"/>
      <c r="CL345" s="44"/>
      <c r="CM345" s="103"/>
      <c r="CN345" s="103"/>
      <c r="CO345" s="7"/>
      <c r="CP345" s="7"/>
    </row>
    <row r="346" spans="1:94" ht="31.2" hidden="1" customHeight="1" x14ac:dyDescent="0.3">
      <c r="A346" s="44" t="s">
        <v>323</v>
      </c>
      <c r="B346" s="44"/>
      <c r="C346" s="44"/>
      <c r="D346" s="44"/>
      <c r="E346" s="44" t="s">
        <v>101</v>
      </c>
      <c r="F346" s="44" t="s">
        <v>606</v>
      </c>
      <c r="G346" s="227" t="s">
        <v>95</v>
      </c>
      <c r="H346" s="228" t="s">
        <v>187</v>
      </c>
      <c r="I346" s="227" t="s">
        <v>580</v>
      </c>
      <c r="J346" s="227" t="s">
        <v>180</v>
      </c>
      <c r="K346" s="227" t="s">
        <v>424</v>
      </c>
      <c r="L346" s="227" t="s">
        <v>128</v>
      </c>
      <c r="M346" s="229" t="s">
        <v>584</v>
      </c>
      <c r="N346" s="230" t="s">
        <v>280</v>
      </c>
      <c r="O346" s="231" t="s">
        <v>430</v>
      </c>
      <c r="P346" s="230" t="s">
        <v>143</v>
      </c>
      <c r="Q346" s="56" t="s">
        <v>1081</v>
      </c>
      <c r="R346" s="44"/>
      <c r="S346" s="225" t="s">
        <v>100</v>
      </c>
      <c r="T346" s="225" t="s">
        <v>100</v>
      </c>
      <c r="U346" s="225" t="s">
        <v>100</v>
      </c>
      <c r="V346" s="225" t="s">
        <v>100</v>
      </c>
      <c r="W346" s="174" t="s">
        <v>103</v>
      </c>
      <c r="X346" s="225" t="s">
        <v>100</v>
      </c>
      <c r="Y346" s="225" t="s">
        <v>100</v>
      </c>
      <c r="Z346" s="225" t="s">
        <v>100</v>
      </c>
      <c r="AA346" s="225" t="s">
        <v>100</v>
      </c>
      <c r="AB346" s="225" t="s">
        <v>100</v>
      </c>
      <c r="AC346" s="174" t="s">
        <v>103</v>
      </c>
      <c r="AD346" s="225" t="s">
        <v>100</v>
      </c>
      <c r="AE346" s="225" t="s">
        <v>100</v>
      </c>
      <c r="AF346" s="225" t="s">
        <v>100</v>
      </c>
      <c r="AG346" s="225" t="s">
        <v>100</v>
      </c>
      <c r="AH346" s="225" t="s">
        <v>100</v>
      </c>
      <c r="AI346" s="225">
        <v>0</v>
      </c>
      <c r="AJ346" s="225">
        <v>0</v>
      </c>
      <c r="AK346" s="225">
        <v>0</v>
      </c>
      <c r="AL346" s="225">
        <v>0</v>
      </c>
      <c r="AM346" s="225">
        <v>0</v>
      </c>
      <c r="AN346" s="225">
        <v>0</v>
      </c>
      <c r="AO346" s="225">
        <v>0</v>
      </c>
      <c r="AP346" s="225">
        <v>0</v>
      </c>
      <c r="AQ346" s="225">
        <v>0</v>
      </c>
      <c r="AR346" s="225">
        <v>0</v>
      </c>
      <c r="AS346" s="225">
        <v>0</v>
      </c>
      <c r="AT346" s="225">
        <v>0</v>
      </c>
      <c r="AU346" s="225">
        <v>0</v>
      </c>
      <c r="AV346" s="225">
        <v>0</v>
      </c>
      <c r="AW346" s="225">
        <v>0</v>
      </c>
      <c r="AX346" s="225">
        <v>0</v>
      </c>
      <c r="AY346" s="225">
        <v>0</v>
      </c>
      <c r="AZ346" s="225">
        <v>0</v>
      </c>
      <c r="BA346" s="225">
        <v>0</v>
      </c>
      <c r="BB346" s="225">
        <v>0</v>
      </c>
      <c r="BC346" s="226" t="s">
        <v>100</v>
      </c>
      <c r="BD346" s="43" t="s">
        <v>101</v>
      </c>
      <c r="BE346" s="43" t="s">
        <v>101</v>
      </c>
      <c r="BF346" s="43" t="s">
        <v>101</v>
      </c>
      <c r="BG346" s="43" t="s">
        <v>101</v>
      </c>
      <c r="BH346" s="43" t="s">
        <v>101</v>
      </c>
      <c r="BI346" s="43" t="s">
        <v>101</v>
      </c>
      <c r="BJ346" s="245"/>
      <c r="BK346" s="44"/>
      <c r="BL346" s="44"/>
      <c r="BM346" s="44"/>
      <c r="BN346" s="44"/>
      <c r="BO346" s="44"/>
      <c r="BP346" s="245">
        <v>0</v>
      </c>
      <c r="BQ346" s="203" t="s">
        <v>810</v>
      </c>
      <c r="BR346" s="245" t="s">
        <v>742</v>
      </c>
      <c r="BS346" s="103" t="s">
        <v>106</v>
      </c>
      <c r="BT346" s="44"/>
      <c r="BU346" s="44"/>
      <c r="BV346" s="44"/>
      <c r="BW346" s="44"/>
      <c r="BX346" s="44"/>
      <c r="BY346" s="44"/>
      <c r="BZ346" s="103"/>
      <c r="CA346" s="103"/>
      <c r="CB346" s="103"/>
      <c r="CC346" s="103"/>
      <c r="CD346" s="103"/>
      <c r="CE346" s="103"/>
      <c r="CF346" s="44"/>
      <c r="CG346" s="44"/>
      <c r="CH346" s="44"/>
      <c r="CI346" s="376"/>
      <c r="CJ346" s="103"/>
      <c r="CK346" s="391"/>
      <c r="CL346" s="44"/>
      <c r="CM346" s="103"/>
      <c r="CN346" s="103"/>
      <c r="CO346" s="7"/>
      <c r="CP346" s="7"/>
    </row>
    <row r="347" spans="1:94" ht="100.95" hidden="1" customHeight="1" x14ac:dyDescent="0.3">
      <c r="A347" s="44" t="s">
        <v>130</v>
      </c>
      <c r="B347" s="44" t="s">
        <v>101</v>
      </c>
      <c r="C347" s="44"/>
      <c r="D347" s="44"/>
      <c r="E347" s="44" t="s">
        <v>100</v>
      </c>
      <c r="F347" s="44" t="s">
        <v>606</v>
      </c>
      <c r="G347" s="227" t="s">
        <v>581</v>
      </c>
      <c r="H347" s="228" t="s">
        <v>187</v>
      </c>
      <c r="I347" s="227" t="s">
        <v>580</v>
      </c>
      <c r="J347" s="227" t="s">
        <v>292</v>
      </c>
      <c r="K347" s="227" t="s">
        <v>399</v>
      </c>
      <c r="L347" s="227" t="s">
        <v>143</v>
      </c>
      <c r="M347" s="229" t="s">
        <v>584</v>
      </c>
      <c r="N347" s="230" t="s">
        <v>180</v>
      </c>
      <c r="O347" s="231" t="s">
        <v>424</v>
      </c>
      <c r="P347" s="230" t="s">
        <v>128</v>
      </c>
      <c r="Q347" s="103"/>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245"/>
      <c r="BK347" s="103" t="s">
        <v>675</v>
      </c>
      <c r="BL347" s="103" t="s">
        <v>736</v>
      </c>
      <c r="BM347" s="103" t="s">
        <v>737</v>
      </c>
      <c r="BN347" s="44"/>
      <c r="BO347" s="44"/>
      <c r="BP347" s="242" t="s">
        <v>742</v>
      </c>
      <c r="BQ347" s="266" t="s">
        <v>1052</v>
      </c>
      <c r="BR347" s="245">
        <v>0</v>
      </c>
      <c r="BS347" s="103"/>
      <c r="BT347" s="44"/>
      <c r="BU347" s="44"/>
      <c r="BV347" s="44"/>
      <c r="BW347" s="44"/>
      <c r="BX347" s="44"/>
      <c r="BY347" s="44"/>
      <c r="BZ347" s="103"/>
      <c r="CA347" s="71" t="s">
        <v>1404</v>
      </c>
      <c r="CB347" s="375" t="s">
        <v>1412</v>
      </c>
      <c r="CC347" s="42" t="s">
        <v>1413</v>
      </c>
      <c r="CD347" s="41" t="s">
        <v>1391</v>
      </c>
      <c r="CE347" s="103"/>
      <c r="CF347" s="44"/>
      <c r="CG347" s="44"/>
      <c r="CH347" s="44"/>
      <c r="CI347" s="376"/>
      <c r="CJ347" s="103"/>
      <c r="CK347" s="391"/>
      <c r="CL347" s="44"/>
      <c r="CM347" s="103"/>
      <c r="CN347" s="103"/>
      <c r="CO347" s="7"/>
      <c r="CP347" s="7"/>
    </row>
    <row r="348" spans="1:94" ht="15" hidden="1" customHeight="1" x14ac:dyDescent="0.3">
      <c r="A348" s="44" t="s">
        <v>323</v>
      </c>
      <c r="B348" s="44"/>
      <c r="C348" s="44"/>
      <c r="D348" s="44"/>
      <c r="E348" s="44" t="s">
        <v>101</v>
      </c>
      <c r="F348" s="44" t="s">
        <v>606</v>
      </c>
      <c r="G348" s="227" t="s">
        <v>581</v>
      </c>
      <c r="H348" s="228" t="s">
        <v>187</v>
      </c>
      <c r="I348" s="227" t="s">
        <v>580</v>
      </c>
      <c r="J348" s="227" t="s">
        <v>180</v>
      </c>
      <c r="K348" s="227" t="s">
        <v>424</v>
      </c>
      <c r="L348" s="227" t="s">
        <v>128</v>
      </c>
      <c r="M348" s="229" t="s">
        <v>584</v>
      </c>
      <c r="N348" s="230" t="s">
        <v>292</v>
      </c>
      <c r="O348" s="231" t="s">
        <v>399</v>
      </c>
      <c r="P348" s="230" t="s">
        <v>143</v>
      </c>
      <c r="Q348" s="56" t="s">
        <v>811</v>
      </c>
      <c r="R348" s="44"/>
      <c r="S348" s="225" t="s">
        <v>100</v>
      </c>
      <c r="T348" s="225" t="s">
        <v>100</v>
      </c>
      <c r="U348" s="225" t="s">
        <v>100</v>
      </c>
      <c r="V348" s="225" t="s">
        <v>100</v>
      </c>
      <c r="W348" s="174" t="s">
        <v>103</v>
      </c>
      <c r="X348" s="225" t="s">
        <v>100</v>
      </c>
      <c r="Y348" s="225" t="s">
        <v>100</v>
      </c>
      <c r="Z348" s="225" t="s">
        <v>100</v>
      </c>
      <c r="AA348" s="225" t="s">
        <v>100</v>
      </c>
      <c r="AB348" s="225" t="s">
        <v>100</v>
      </c>
      <c r="AC348" s="174" t="s">
        <v>103</v>
      </c>
      <c r="AD348" s="225" t="s">
        <v>100</v>
      </c>
      <c r="AE348" s="225" t="s">
        <v>100</v>
      </c>
      <c r="AF348" s="225" t="s">
        <v>100</v>
      </c>
      <c r="AG348" s="225" t="s">
        <v>100</v>
      </c>
      <c r="AH348" s="225" t="s">
        <v>100</v>
      </c>
      <c r="AI348" s="225">
        <v>0</v>
      </c>
      <c r="AJ348" s="225">
        <v>0</v>
      </c>
      <c r="AK348" s="225">
        <v>0</v>
      </c>
      <c r="AL348" s="225">
        <v>0</v>
      </c>
      <c r="AM348" s="225">
        <v>0</v>
      </c>
      <c r="AN348" s="225">
        <v>0</v>
      </c>
      <c r="AO348" s="225">
        <v>0</v>
      </c>
      <c r="AP348" s="225">
        <v>0</v>
      </c>
      <c r="AQ348" s="225">
        <v>0</v>
      </c>
      <c r="AR348" s="225">
        <v>0</v>
      </c>
      <c r="AS348" s="225">
        <v>0</v>
      </c>
      <c r="AT348" s="225">
        <v>0</v>
      </c>
      <c r="AU348" s="225">
        <v>0</v>
      </c>
      <c r="AV348" s="225">
        <v>0</v>
      </c>
      <c r="AW348" s="225">
        <v>0</v>
      </c>
      <c r="AX348" s="225">
        <v>0</v>
      </c>
      <c r="AY348" s="225">
        <v>0</v>
      </c>
      <c r="AZ348" s="225">
        <v>0</v>
      </c>
      <c r="BA348" s="225">
        <v>0</v>
      </c>
      <c r="BB348" s="225">
        <v>0</v>
      </c>
      <c r="BC348" s="226" t="s">
        <v>100</v>
      </c>
      <c r="BD348" s="43" t="s">
        <v>101</v>
      </c>
      <c r="BE348" s="43" t="s">
        <v>101</v>
      </c>
      <c r="BF348" s="43" t="s">
        <v>101</v>
      </c>
      <c r="BG348" s="43" t="s">
        <v>101</v>
      </c>
      <c r="BH348" s="43" t="s">
        <v>101</v>
      </c>
      <c r="BI348" s="43" t="s">
        <v>101</v>
      </c>
      <c r="BJ348" s="245"/>
      <c r="BK348" s="44"/>
      <c r="BL348" s="44"/>
      <c r="BM348" s="44"/>
      <c r="BN348" s="44"/>
      <c r="BO348" s="44"/>
      <c r="BP348" s="245">
        <v>0</v>
      </c>
      <c r="BQ348" s="203" t="s">
        <v>810</v>
      </c>
      <c r="BR348" s="245">
        <v>0</v>
      </c>
      <c r="BS348" s="103"/>
      <c r="BT348" s="44"/>
      <c r="BU348" s="44"/>
      <c r="BV348" s="44"/>
      <c r="BW348" s="44"/>
      <c r="BX348" s="44"/>
      <c r="BY348" s="44"/>
      <c r="BZ348" s="103"/>
      <c r="CA348" s="103"/>
      <c r="CB348" s="103"/>
      <c r="CC348" s="103"/>
      <c r="CD348" s="103"/>
      <c r="CE348" s="103"/>
      <c r="CF348" s="44"/>
      <c r="CG348" s="44"/>
      <c r="CH348" s="44"/>
      <c r="CI348" s="376"/>
      <c r="CJ348" s="103"/>
      <c r="CK348" s="391"/>
      <c r="CL348" s="44"/>
      <c r="CM348" s="103"/>
      <c r="CN348" s="103"/>
      <c r="CO348" s="7"/>
      <c r="CP348" s="7"/>
    </row>
    <row r="349" spans="1:94" ht="90" hidden="1" customHeight="1" x14ac:dyDescent="0.3">
      <c r="A349" s="44" t="s">
        <v>785</v>
      </c>
      <c r="B349" s="44" t="s">
        <v>101</v>
      </c>
      <c r="C349" s="44"/>
      <c r="D349" s="44"/>
      <c r="E349" s="44" t="s">
        <v>100</v>
      </c>
      <c r="F349" s="44" t="s">
        <v>606</v>
      </c>
      <c r="G349" s="227" t="s">
        <v>582</v>
      </c>
      <c r="H349" s="228" t="s">
        <v>187</v>
      </c>
      <c r="I349" s="227" t="s">
        <v>583</v>
      </c>
      <c r="J349" s="227" t="s">
        <v>292</v>
      </c>
      <c r="K349" s="227" t="s">
        <v>399</v>
      </c>
      <c r="L349" s="227" t="s">
        <v>143</v>
      </c>
      <c r="M349" s="229" t="s">
        <v>584</v>
      </c>
      <c r="N349" s="230" t="s">
        <v>291</v>
      </c>
      <c r="O349" s="231" t="s">
        <v>439</v>
      </c>
      <c r="P349" s="230" t="s">
        <v>143</v>
      </c>
      <c r="Q349" s="239"/>
      <c r="R349" s="239"/>
      <c r="S349" s="225" t="s">
        <v>100</v>
      </c>
      <c r="T349" s="225" t="s">
        <v>100</v>
      </c>
      <c r="U349" s="225" t="s">
        <v>100</v>
      </c>
      <c r="V349" s="174" t="s">
        <v>103</v>
      </c>
      <c r="W349" s="174" t="s">
        <v>103</v>
      </c>
      <c r="X349" s="225" t="s">
        <v>100</v>
      </c>
      <c r="Y349" s="225" t="s">
        <v>100</v>
      </c>
      <c r="Z349" s="174" t="s">
        <v>103</v>
      </c>
      <c r="AA349" s="174" t="s">
        <v>103</v>
      </c>
      <c r="AB349" s="174" t="s">
        <v>103</v>
      </c>
      <c r="AC349" s="225" t="s">
        <v>100</v>
      </c>
      <c r="AD349" s="225" t="s">
        <v>100</v>
      </c>
      <c r="AE349" s="174" t="s">
        <v>103</v>
      </c>
      <c r="AF349" s="225" t="s">
        <v>100</v>
      </c>
      <c r="AG349" s="225" t="s">
        <v>100</v>
      </c>
      <c r="AH349" s="174" t="s">
        <v>103</v>
      </c>
      <c r="AI349" s="225" t="s">
        <v>100</v>
      </c>
      <c r="AJ349" s="225" t="s">
        <v>100</v>
      </c>
      <c r="AK349" s="225" t="s">
        <v>100</v>
      </c>
      <c r="AL349" s="225" t="s">
        <v>100</v>
      </c>
      <c r="AM349" s="225" t="s">
        <v>100</v>
      </c>
      <c r="AN349" s="225" t="s">
        <v>100</v>
      </c>
      <c r="AO349" s="225" t="s">
        <v>100</v>
      </c>
      <c r="AP349" s="225" t="s">
        <v>100</v>
      </c>
      <c r="AQ349" s="225" t="s">
        <v>100</v>
      </c>
      <c r="AR349" s="225" t="s">
        <v>100</v>
      </c>
      <c r="AS349" s="225" t="s">
        <v>100</v>
      </c>
      <c r="AT349" s="225" t="s">
        <v>100</v>
      </c>
      <c r="AU349" s="225" t="s">
        <v>100</v>
      </c>
      <c r="AV349" s="225" t="s">
        <v>100</v>
      </c>
      <c r="AW349" s="225" t="s">
        <v>100</v>
      </c>
      <c r="AX349" s="225" t="s">
        <v>100</v>
      </c>
      <c r="AY349" s="225" t="s">
        <v>100</v>
      </c>
      <c r="AZ349" s="225" t="s">
        <v>100</v>
      </c>
      <c r="BA349" s="225" t="s">
        <v>100</v>
      </c>
      <c r="BB349" s="225" t="s">
        <v>100</v>
      </c>
      <c r="BC349" s="226" t="s">
        <v>100</v>
      </c>
      <c r="BD349" s="226" t="s">
        <v>100</v>
      </c>
      <c r="BE349" s="226" t="s">
        <v>100</v>
      </c>
      <c r="BF349" s="226" t="s">
        <v>100</v>
      </c>
      <c r="BG349" s="226" t="s">
        <v>100</v>
      </c>
      <c r="BH349" s="43" t="s">
        <v>101</v>
      </c>
      <c r="BI349" s="43" t="s">
        <v>101</v>
      </c>
      <c r="BJ349" s="43" t="s">
        <v>101</v>
      </c>
      <c r="BK349" s="103" t="s">
        <v>726</v>
      </c>
      <c r="BL349" s="103" t="s">
        <v>738</v>
      </c>
      <c r="BM349" s="103" t="s">
        <v>739</v>
      </c>
      <c r="BN349" s="44"/>
      <c r="BO349" s="44"/>
      <c r="BP349" s="242" t="s">
        <v>742</v>
      </c>
      <c r="BQ349" s="266" t="s">
        <v>1051</v>
      </c>
      <c r="BR349" s="245">
        <v>1</v>
      </c>
      <c r="BS349" s="103"/>
      <c r="BT349" s="44"/>
      <c r="BU349" s="44"/>
      <c r="BV349" s="44"/>
      <c r="BW349" s="44"/>
      <c r="BX349" s="44"/>
      <c r="BY349" s="44"/>
      <c r="BZ349" s="103"/>
      <c r="CA349" s="71" t="s">
        <v>106</v>
      </c>
      <c r="CB349" s="42" t="s">
        <v>1414</v>
      </c>
      <c r="CC349" s="42" t="s">
        <v>106</v>
      </c>
      <c r="CD349" s="41" t="s">
        <v>1391</v>
      </c>
      <c r="CE349" s="103"/>
      <c r="CF349" s="44"/>
      <c r="CG349" s="44"/>
      <c r="CH349" s="44"/>
      <c r="CI349" s="376"/>
      <c r="CJ349" s="103"/>
      <c r="CK349" s="391"/>
      <c r="CL349" s="44"/>
      <c r="CM349" s="103"/>
      <c r="CN349" s="103"/>
      <c r="CO349" s="7"/>
      <c r="CP349" s="7"/>
    </row>
    <row r="350" spans="1:94" ht="16.5" hidden="1" customHeight="1" x14ac:dyDescent="0.3">
      <c r="A350" s="44" t="s">
        <v>323</v>
      </c>
      <c r="B350" s="44"/>
      <c r="C350" s="44"/>
      <c r="D350" s="44"/>
      <c r="E350" s="44" t="s">
        <v>101</v>
      </c>
      <c r="F350" s="44" t="s">
        <v>606</v>
      </c>
      <c r="G350" s="227" t="s">
        <v>582</v>
      </c>
      <c r="H350" s="228" t="s">
        <v>187</v>
      </c>
      <c r="I350" s="227" t="s">
        <v>583</v>
      </c>
      <c r="J350" s="227" t="s">
        <v>291</v>
      </c>
      <c r="K350" s="227" t="s">
        <v>439</v>
      </c>
      <c r="L350" s="227" t="s">
        <v>143</v>
      </c>
      <c r="M350" s="229" t="s">
        <v>584</v>
      </c>
      <c r="N350" s="230" t="s">
        <v>292</v>
      </c>
      <c r="O350" s="231" t="s">
        <v>399</v>
      </c>
      <c r="P350" s="230" t="s">
        <v>143</v>
      </c>
      <c r="Q350" s="56" t="s">
        <v>319</v>
      </c>
      <c r="R350" s="44"/>
      <c r="S350" s="225">
        <v>0</v>
      </c>
      <c r="T350" s="225">
        <v>0</v>
      </c>
      <c r="U350" s="225">
        <v>0</v>
      </c>
      <c r="V350" s="225">
        <v>0</v>
      </c>
      <c r="W350" s="225">
        <v>0</v>
      </c>
      <c r="X350" s="225">
        <v>0</v>
      </c>
      <c r="Y350" s="225">
        <v>0</v>
      </c>
      <c r="Z350" s="225">
        <v>0</v>
      </c>
      <c r="AA350" s="225">
        <v>0</v>
      </c>
      <c r="AB350" s="225">
        <v>0</v>
      </c>
      <c r="AC350" s="225">
        <v>0</v>
      </c>
      <c r="AD350" s="225">
        <v>0</v>
      </c>
      <c r="AE350" s="225">
        <v>0</v>
      </c>
      <c r="AF350" s="225">
        <v>0</v>
      </c>
      <c r="AG350" s="225">
        <v>0</v>
      </c>
      <c r="AH350" s="225">
        <v>0</v>
      </c>
      <c r="AI350" s="225">
        <v>0</v>
      </c>
      <c r="AJ350" s="225">
        <v>0</v>
      </c>
      <c r="AK350" s="225">
        <v>0</v>
      </c>
      <c r="AL350" s="225">
        <v>0</v>
      </c>
      <c r="AM350" s="225">
        <v>0</v>
      </c>
      <c r="AN350" s="225">
        <v>0</v>
      </c>
      <c r="AO350" s="225">
        <v>0</v>
      </c>
      <c r="AP350" s="225">
        <v>0</v>
      </c>
      <c r="AQ350" s="225">
        <v>0</v>
      </c>
      <c r="AR350" s="225">
        <v>0</v>
      </c>
      <c r="AS350" s="225">
        <v>0</v>
      </c>
      <c r="AT350" s="225">
        <v>0</v>
      </c>
      <c r="AU350" s="225">
        <v>0</v>
      </c>
      <c r="AV350" s="225">
        <v>0</v>
      </c>
      <c r="AW350" s="225">
        <v>0</v>
      </c>
      <c r="AX350" s="225">
        <v>0</v>
      </c>
      <c r="AY350" s="225">
        <v>0</v>
      </c>
      <c r="AZ350" s="225">
        <v>0</v>
      </c>
      <c r="BA350" s="225">
        <v>0</v>
      </c>
      <c r="BB350" s="225">
        <v>0</v>
      </c>
      <c r="BC350" s="226" t="s">
        <v>100</v>
      </c>
      <c r="BD350" s="226" t="s">
        <v>100</v>
      </c>
      <c r="BE350" s="226" t="s">
        <v>100</v>
      </c>
      <c r="BF350" s="226" t="s">
        <v>100</v>
      </c>
      <c r="BG350" s="226" t="s">
        <v>100</v>
      </c>
      <c r="BH350" s="43" t="s">
        <v>103</v>
      </c>
      <c r="BI350" s="43" t="s">
        <v>101</v>
      </c>
      <c r="BJ350" s="43" t="s">
        <v>101</v>
      </c>
      <c r="BK350" s="44"/>
      <c r="BL350" s="44"/>
      <c r="BM350" s="44"/>
      <c r="BN350" s="44"/>
      <c r="BO350" s="44"/>
      <c r="BP350" s="245">
        <v>0</v>
      </c>
      <c r="BQ350" s="44"/>
      <c r="BR350" s="245">
        <v>2</v>
      </c>
      <c r="BS350" s="103"/>
      <c r="BT350" s="44"/>
      <c r="BU350" s="44"/>
      <c r="BV350" s="44"/>
      <c r="BW350" s="44"/>
      <c r="BX350" s="44"/>
      <c r="BY350" s="44"/>
      <c r="BZ350" s="103"/>
      <c r="CA350" s="103"/>
      <c r="CB350" s="103"/>
      <c r="CC350" s="103"/>
      <c r="CD350" s="103"/>
      <c r="CE350" s="103"/>
      <c r="CF350" s="44"/>
      <c r="CG350" s="44"/>
      <c r="CH350" s="44"/>
      <c r="CI350" s="376"/>
      <c r="CJ350" s="103"/>
      <c r="CK350" s="391"/>
      <c r="CL350" s="44"/>
      <c r="CM350" s="103"/>
      <c r="CN350" s="103"/>
      <c r="CO350" s="7"/>
      <c r="CP350" s="7"/>
    </row>
  </sheetData>
  <mergeCells count="16">
    <mergeCell ref="A1:F1"/>
    <mergeCell ref="H1:P1"/>
    <mergeCell ref="S1:BB1"/>
    <mergeCell ref="BC1:BJ1"/>
    <mergeCell ref="BK1:BM1"/>
    <mergeCell ref="BT1:BW1"/>
    <mergeCell ref="CA1:CE1"/>
    <mergeCell ref="S2:BB2"/>
    <mergeCell ref="BC2:BJ2"/>
    <mergeCell ref="BK2:BM2"/>
    <mergeCell ref="BN2:BO2"/>
    <mergeCell ref="BT2:BW2"/>
    <mergeCell ref="BY2:CE2"/>
    <mergeCell ref="BY1:BZ1"/>
    <mergeCell ref="BP1:BR1"/>
    <mergeCell ref="BP2:BR2"/>
  </mergeCells>
  <conditionalFormatting sqref="AB72:BB72">
    <cfRule type="cellIs" dxfId="5984" priority="6179" operator="equal">
      <formula>"p"</formula>
    </cfRule>
    <cfRule type="cellIs" dxfId="5983" priority="6180" operator="equal">
      <formula>"yes"</formula>
    </cfRule>
    <cfRule type="cellIs" dxfId="5982" priority="6181" operator="equal">
      <formula>0</formula>
    </cfRule>
  </conditionalFormatting>
  <conditionalFormatting sqref="AB72:BB72">
    <cfRule type="cellIs" dxfId="5981" priority="6178" operator="equal">
      <formula>"&lt;1%"</formula>
    </cfRule>
  </conditionalFormatting>
  <conditionalFormatting sqref="S72">
    <cfRule type="cellIs" dxfId="5980" priority="6175" operator="equal">
      <formula>"p"</formula>
    </cfRule>
    <cfRule type="cellIs" dxfId="5979" priority="6176" operator="equal">
      <formula>"yes"</formula>
    </cfRule>
    <cfRule type="cellIs" dxfId="5978" priority="6177" operator="equal">
      <formula>0</formula>
    </cfRule>
  </conditionalFormatting>
  <conditionalFormatting sqref="S72">
    <cfRule type="cellIs" dxfId="5977" priority="6174" operator="equal">
      <formula>"&lt;1%"</formula>
    </cfRule>
  </conditionalFormatting>
  <conditionalFormatting sqref="T72:Y72">
    <cfRule type="cellIs" dxfId="5976" priority="6171" operator="equal">
      <formula>"p"</formula>
    </cfRule>
    <cfRule type="cellIs" dxfId="5975" priority="6172" operator="equal">
      <formula>"yes"</formula>
    </cfRule>
    <cfRule type="cellIs" dxfId="5974" priority="6173" operator="equal">
      <formula>0</formula>
    </cfRule>
  </conditionalFormatting>
  <conditionalFormatting sqref="T72:Y72">
    <cfRule type="cellIs" dxfId="5973" priority="6170" operator="equal">
      <formula>"&lt;1%"</formula>
    </cfRule>
  </conditionalFormatting>
  <conditionalFormatting sqref="Z72">
    <cfRule type="cellIs" dxfId="5972" priority="6167" operator="equal">
      <formula>"p"</formula>
    </cfRule>
    <cfRule type="cellIs" dxfId="5971" priority="6168" operator="equal">
      <formula>"yes"</formula>
    </cfRule>
    <cfRule type="cellIs" dxfId="5970" priority="6169" operator="equal">
      <formula>0</formula>
    </cfRule>
  </conditionalFormatting>
  <conditionalFormatting sqref="Z72">
    <cfRule type="cellIs" dxfId="5969" priority="6166" operator="equal">
      <formula>"&lt;1%"</formula>
    </cfRule>
  </conditionalFormatting>
  <conditionalFormatting sqref="AA72">
    <cfRule type="cellIs" dxfId="5968" priority="6163" operator="equal">
      <formula>"p"</formula>
    </cfRule>
    <cfRule type="cellIs" dxfId="5967" priority="6164" operator="equal">
      <formula>"yes"</formula>
    </cfRule>
    <cfRule type="cellIs" dxfId="5966" priority="6165" operator="equal">
      <formula>0</formula>
    </cfRule>
  </conditionalFormatting>
  <conditionalFormatting sqref="AA72">
    <cfRule type="cellIs" dxfId="5965" priority="6162" operator="equal">
      <formula>"&lt;1%"</formula>
    </cfRule>
  </conditionalFormatting>
  <conditionalFormatting sqref="BC72">
    <cfRule type="cellIs" dxfId="5964" priority="6160" operator="equal">
      <formula>"no"</formula>
    </cfRule>
    <cfRule type="cellIs" dxfId="5963" priority="6161" operator="equal">
      <formula>"yes"</formula>
    </cfRule>
  </conditionalFormatting>
  <conditionalFormatting sqref="BC72">
    <cfRule type="cellIs" dxfId="5962" priority="6159" operator="equal">
      <formula>"p"</formula>
    </cfRule>
  </conditionalFormatting>
  <conditionalFormatting sqref="BD72:BG72">
    <cfRule type="cellIs" dxfId="5961" priority="6156" operator="equal">
      <formula>"p"</formula>
    </cfRule>
    <cfRule type="cellIs" dxfId="5960" priority="6157" operator="equal">
      <formula>"yes"</formula>
    </cfRule>
    <cfRule type="cellIs" dxfId="5959" priority="6158" operator="equal">
      <formula>"none"</formula>
    </cfRule>
  </conditionalFormatting>
  <conditionalFormatting sqref="BD72:BG72">
    <cfRule type="cellIs" dxfId="5958" priority="6155" operator="equal">
      <formula>"no"</formula>
    </cfRule>
  </conditionalFormatting>
  <conditionalFormatting sqref="BH72">
    <cfRule type="cellIs" dxfId="5957" priority="6152" operator="equal">
      <formula>"p"</formula>
    </cfRule>
    <cfRule type="cellIs" dxfId="5956" priority="6153" operator="equal">
      <formula>"yes"</formula>
    </cfRule>
    <cfRule type="cellIs" dxfId="5955" priority="6154" operator="equal">
      <formula>"none"</formula>
    </cfRule>
  </conditionalFormatting>
  <conditionalFormatting sqref="BH72">
    <cfRule type="cellIs" dxfId="5954" priority="6151" operator="equal">
      <formula>"no"</formula>
    </cfRule>
  </conditionalFormatting>
  <conditionalFormatting sqref="BI72">
    <cfRule type="cellIs" dxfId="5953" priority="6148" operator="equal">
      <formula>"p"</formula>
    </cfRule>
    <cfRule type="cellIs" dxfId="5952" priority="6149" operator="equal">
      <formula>"yes"</formula>
    </cfRule>
    <cfRule type="cellIs" dxfId="5951" priority="6150" operator="equal">
      <formula>"none"</formula>
    </cfRule>
  </conditionalFormatting>
  <conditionalFormatting sqref="BI72">
    <cfRule type="cellIs" dxfId="5950" priority="6147" operator="equal">
      <formula>"no"</formula>
    </cfRule>
  </conditionalFormatting>
  <conditionalFormatting sqref="BH85">
    <cfRule type="cellIs" dxfId="5949" priority="6144" operator="equal">
      <formula>"p"</formula>
    </cfRule>
    <cfRule type="cellIs" dxfId="5948" priority="6145" operator="equal">
      <formula>"yes"</formula>
    </cfRule>
    <cfRule type="cellIs" dxfId="5947" priority="6146" operator="equal">
      <formula>0</formula>
    </cfRule>
  </conditionalFormatting>
  <conditionalFormatting sqref="BH85">
    <cfRule type="cellIs" dxfId="5946" priority="6143" operator="equal">
      <formula>"&lt;1%"</formula>
    </cfRule>
  </conditionalFormatting>
  <conditionalFormatting sqref="BI85">
    <cfRule type="cellIs" dxfId="5945" priority="6140" operator="equal">
      <formula>"p"</formula>
    </cfRule>
    <cfRule type="cellIs" dxfId="5944" priority="6141" operator="equal">
      <formula>"yes"</formula>
    </cfRule>
    <cfRule type="cellIs" dxfId="5943" priority="6142" operator="equal">
      <formula>"none"</formula>
    </cfRule>
  </conditionalFormatting>
  <conditionalFormatting sqref="BI85">
    <cfRule type="cellIs" dxfId="5942" priority="6139" operator="equal">
      <formula>"no"</formula>
    </cfRule>
  </conditionalFormatting>
  <conditionalFormatting sqref="BD85:BG85">
    <cfRule type="cellIs" dxfId="5941" priority="6136" operator="equal">
      <formula>"p"</formula>
    </cfRule>
    <cfRule type="cellIs" dxfId="5940" priority="6137" operator="equal">
      <formula>"yes"</formula>
    </cfRule>
    <cfRule type="cellIs" dxfId="5939" priority="6138" operator="equal">
      <formula>"none"</formula>
    </cfRule>
  </conditionalFormatting>
  <conditionalFormatting sqref="BD85:BG85">
    <cfRule type="cellIs" dxfId="5938" priority="6135" operator="equal">
      <formula>"no"</formula>
    </cfRule>
  </conditionalFormatting>
  <conditionalFormatting sqref="BC85">
    <cfRule type="cellIs" dxfId="5937" priority="6133" operator="equal">
      <formula>"no"</formula>
    </cfRule>
    <cfRule type="cellIs" dxfId="5936" priority="6134" operator="equal">
      <formula>"yes"</formula>
    </cfRule>
  </conditionalFormatting>
  <conditionalFormatting sqref="BC85">
    <cfRule type="cellIs" dxfId="5935" priority="6132" operator="equal">
      <formula>"p"</formula>
    </cfRule>
  </conditionalFormatting>
  <conditionalFormatting sqref="S85">
    <cfRule type="cellIs" dxfId="5934" priority="6129" operator="equal">
      <formula>"p"</formula>
    </cfRule>
    <cfRule type="cellIs" dxfId="5933" priority="6130" operator="equal">
      <formula>"yes"</formula>
    </cfRule>
    <cfRule type="cellIs" dxfId="5932" priority="6131" operator="equal">
      <formula>0</formula>
    </cfRule>
  </conditionalFormatting>
  <conditionalFormatting sqref="S85">
    <cfRule type="cellIs" dxfId="5931" priority="6128" operator="equal">
      <formula>"&lt;1%"</formula>
    </cfRule>
  </conditionalFormatting>
  <conditionalFormatting sqref="T85">
    <cfRule type="cellIs" dxfId="5930" priority="6125" operator="equal">
      <formula>"p"</formula>
    </cfRule>
    <cfRule type="cellIs" dxfId="5929" priority="6126" operator="equal">
      <formula>"yes"</formula>
    </cfRule>
    <cfRule type="cellIs" dxfId="5928" priority="6127" operator="equal">
      <formula>0</formula>
    </cfRule>
  </conditionalFormatting>
  <conditionalFormatting sqref="T85">
    <cfRule type="cellIs" dxfId="5927" priority="6124" operator="equal">
      <formula>"&lt;1%"</formula>
    </cfRule>
  </conditionalFormatting>
  <conditionalFormatting sqref="U85">
    <cfRule type="cellIs" dxfId="5926" priority="6121" operator="equal">
      <formula>"p"</formula>
    </cfRule>
    <cfRule type="cellIs" dxfId="5925" priority="6122" operator="equal">
      <formula>"yes"</formula>
    </cfRule>
    <cfRule type="cellIs" dxfId="5924" priority="6123" operator="equal">
      <formula>0</formula>
    </cfRule>
  </conditionalFormatting>
  <conditionalFormatting sqref="U85">
    <cfRule type="cellIs" dxfId="5923" priority="6120" operator="equal">
      <formula>"&lt;1%"</formula>
    </cfRule>
  </conditionalFormatting>
  <conditionalFormatting sqref="AB108">
    <cfRule type="cellIs" dxfId="5922" priority="6028" operator="equal">
      <formula>"p"</formula>
    </cfRule>
    <cfRule type="cellIs" dxfId="5921" priority="6029" operator="equal">
      <formula>"yes"</formula>
    </cfRule>
    <cfRule type="cellIs" dxfId="5920" priority="6030" operator="equal">
      <formula>0</formula>
    </cfRule>
  </conditionalFormatting>
  <conditionalFormatting sqref="AB108">
    <cfRule type="cellIs" dxfId="5919" priority="6027" operator="equal">
      <formula>"&lt;1%"</formula>
    </cfRule>
  </conditionalFormatting>
  <conditionalFormatting sqref="V85">
    <cfRule type="cellIs" dxfId="5918" priority="6109" operator="equal">
      <formula>"p"</formula>
    </cfRule>
    <cfRule type="cellIs" dxfId="5917" priority="6110" operator="equal">
      <formula>"yes"</formula>
    </cfRule>
    <cfRule type="cellIs" dxfId="5916" priority="6111" operator="equal">
      <formula>0</formula>
    </cfRule>
  </conditionalFormatting>
  <conditionalFormatting sqref="V85">
    <cfRule type="cellIs" dxfId="5915" priority="6108" operator="equal">
      <formula>"&lt;1%"</formula>
    </cfRule>
  </conditionalFormatting>
  <conditionalFormatting sqref="W85">
    <cfRule type="cellIs" dxfId="5914" priority="6105" operator="equal">
      <formula>"p"</formula>
    </cfRule>
    <cfRule type="cellIs" dxfId="5913" priority="6106" operator="equal">
      <formula>"yes"</formula>
    </cfRule>
    <cfRule type="cellIs" dxfId="5912" priority="6107" operator="equal">
      <formula>0</formula>
    </cfRule>
  </conditionalFormatting>
  <conditionalFormatting sqref="W85">
    <cfRule type="cellIs" dxfId="5911" priority="6104" operator="equal">
      <formula>"&lt;1%"</formula>
    </cfRule>
  </conditionalFormatting>
  <conditionalFormatting sqref="X85">
    <cfRule type="cellIs" dxfId="5910" priority="6101" operator="equal">
      <formula>"p"</formula>
    </cfRule>
    <cfRule type="cellIs" dxfId="5909" priority="6102" operator="equal">
      <formula>"yes"</formula>
    </cfRule>
    <cfRule type="cellIs" dxfId="5908" priority="6103" operator="equal">
      <formula>0</formula>
    </cfRule>
  </conditionalFormatting>
  <conditionalFormatting sqref="X85">
    <cfRule type="cellIs" dxfId="5907" priority="6100" operator="equal">
      <formula>"&lt;1%"</formula>
    </cfRule>
  </conditionalFormatting>
  <conditionalFormatting sqref="Y85">
    <cfRule type="cellIs" dxfId="5906" priority="6093" operator="equal">
      <formula>"p"</formula>
    </cfRule>
    <cfRule type="cellIs" dxfId="5905" priority="6094" operator="equal">
      <formula>"yes"</formula>
    </cfRule>
    <cfRule type="cellIs" dxfId="5904" priority="6095" operator="equal">
      <formula>0</formula>
    </cfRule>
  </conditionalFormatting>
  <conditionalFormatting sqref="Y85">
    <cfRule type="cellIs" dxfId="5903" priority="6092" operator="equal">
      <formula>"&lt;1%"</formula>
    </cfRule>
  </conditionalFormatting>
  <conditionalFormatting sqref="Z85">
    <cfRule type="cellIs" dxfId="5902" priority="6089" operator="equal">
      <formula>"p"</formula>
    </cfRule>
    <cfRule type="cellIs" dxfId="5901" priority="6090" operator="equal">
      <formula>"yes"</formula>
    </cfRule>
    <cfRule type="cellIs" dxfId="5900" priority="6091" operator="equal">
      <formula>0</formula>
    </cfRule>
  </conditionalFormatting>
  <conditionalFormatting sqref="Z85">
    <cfRule type="cellIs" dxfId="5899" priority="6088" operator="equal">
      <formula>"&lt;1%"</formula>
    </cfRule>
  </conditionalFormatting>
  <conditionalFormatting sqref="AA85:AC85">
    <cfRule type="cellIs" dxfId="5898" priority="6085" operator="equal">
      <formula>"p"</formula>
    </cfRule>
    <cfRule type="cellIs" dxfId="5897" priority="6086" operator="equal">
      <formula>"yes"</formula>
    </cfRule>
    <cfRule type="cellIs" dxfId="5896" priority="6087" operator="equal">
      <formula>0</formula>
    </cfRule>
  </conditionalFormatting>
  <conditionalFormatting sqref="AA85:AC85">
    <cfRule type="cellIs" dxfId="5895" priority="6084" operator="equal">
      <formula>"&lt;1%"</formula>
    </cfRule>
  </conditionalFormatting>
  <conditionalFormatting sqref="AD85">
    <cfRule type="cellIs" dxfId="5894" priority="6081" operator="equal">
      <formula>"p"</formula>
    </cfRule>
    <cfRule type="cellIs" dxfId="5893" priority="6082" operator="equal">
      <formula>"yes"</formula>
    </cfRule>
    <cfRule type="cellIs" dxfId="5892" priority="6083" operator="equal">
      <formula>0</formula>
    </cfRule>
  </conditionalFormatting>
  <conditionalFormatting sqref="AD85">
    <cfRule type="cellIs" dxfId="5891" priority="6080" operator="equal">
      <formula>"&lt;1%"</formula>
    </cfRule>
  </conditionalFormatting>
  <conditionalFormatting sqref="AE85:BB85">
    <cfRule type="cellIs" dxfId="5890" priority="6077" operator="equal">
      <formula>"p"</formula>
    </cfRule>
    <cfRule type="cellIs" dxfId="5889" priority="6078" operator="equal">
      <formula>"yes"</formula>
    </cfRule>
    <cfRule type="cellIs" dxfId="5888" priority="6079" operator="equal">
      <formula>0</formula>
    </cfRule>
  </conditionalFormatting>
  <conditionalFormatting sqref="AE85:BB85">
    <cfRule type="cellIs" dxfId="5887" priority="6076" operator="equal">
      <formula>"&lt;1%"</formula>
    </cfRule>
  </conditionalFormatting>
  <conditionalFormatting sqref="BJ85">
    <cfRule type="cellIs" dxfId="5886" priority="6074" operator="equal">
      <formula>"no"</formula>
    </cfRule>
    <cfRule type="cellIs" dxfId="5885" priority="6075" operator="equal">
      <formula>"n/a"</formula>
    </cfRule>
  </conditionalFormatting>
  <conditionalFormatting sqref="S90:U90">
    <cfRule type="cellIs" dxfId="5884" priority="6071" operator="equal">
      <formula>"p"</formula>
    </cfRule>
    <cfRule type="cellIs" dxfId="5883" priority="6072" operator="equal">
      <formula>"yes"</formula>
    </cfRule>
    <cfRule type="cellIs" dxfId="5882" priority="6073" operator="equal">
      <formula>0</formula>
    </cfRule>
  </conditionalFormatting>
  <conditionalFormatting sqref="S90:U90">
    <cfRule type="cellIs" dxfId="5881" priority="6070" operator="equal">
      <formula>"&lt;1%"</formula>
    </cfRule>
  </conditionalFormatting>
  <conditionalFormatting sqref="AB90 AI90:BB90">
    <cfRule type="cellIs" dxfId="5880" priority="6067" operator="equal">
      <formula>"p"</formula>
    </cfRule>
    <cfRule type="cellIs" dxfId="5879" priority="6068" operator="equal">
      <formula>"yes"</formula>
    </cfRule>
    <cfRule type="cellIs" dxfId="5878" priority="6069" operator="equal">
      <formula>0</formula>
    </cfRule>
  </conditionalFormatting>
  <conditionalFormatting sqref="AB90 AI90:BB90">
    <cfRule type="cellIs" dxfId="5877" priority="6066" operator="equal">
      <formula>"&lt;1%"</formula>
    </cfRule>
  </conditionalFormatting>
  <conditionalFormatting sqref="V90:AA90">
    <cfRule type="cellIs" dxfId="5876" priority="6063" operator="equal">
      <formula>"p"</formula>
    </cfRule>
    <cfRule type="cellIs" dxfId="5875" priority="6064" operator="equal">
      <formula>"yes"</formula>
    </cfRule>
    <cfRule type="cellIs" dxfId="5874" priority="6065" operator="equal">
      <formula>0</formula>
    </cfRule>
  </conditionalFormatting>
  <conditionalFormatting sqref="V90:AA90">
    <cfRule type="cellIs" dxfId="5873" priority="6062" operator="equal">
      <formula>"&lt;1%"</formula>
    </cfRule>
  </conditionalFormatting>
  <conditionalFormatting sqref="AA108">
    <cfRule type="cellIs" dxfId="5872" priority="6032" operator="equal">
      <formula>"p"</formula>
    </cfRule>
    <cfRule type="cellIs" dxfId="5871" priority="6033" operator="equal">
      <formula>"yes"</formula>
    </cfRule>
    <cfRule type="cellIs" dxfId="5870" priority="6034" operator="equal">
      <formula>0</formula>
    </cfRule>
  </conditionalFormatting>
  <conditionalFormatting sqref="AA108">
    <cfRule type="cellIs" dxfId="5869" priority="6031" operator="equal">
      <formula>"&lt;1%"</formula>
    </cfRule>
  </conditionalFormatting>
  <conditionalFormatting sqref="BC90">
    <cfRule type="cellIs" dxfId="5868" priority="6048" operator="equal">
      <formula>"no"</formula>
    </cfRule>
    <cfRule type="cellIs" dxfId="5867" priority="6049" operator="equal">
      <formula>"yes"</formula>
    </cfRule>
  </conditionalFormatting>
  <conditionalFormatting sqref="BC90">
    <cfRule type="cellIs" dxfId="5866" priority="6047" operator="equal">
      <formula>"p"</formula>
    </cfRule>
  </conditionalFormatting>
  <conditionalFormatting sqref="BD90:BG90">
    <cfRule type="cellIs" dxfId="5865" priority="6044" operator="equal">
      <formula>"p"</formula>
    </cfRule>
    <cfRule type="cellIs" dxfId="5864" priority="6045" operator="equal">
      <formula>"yes"</formula>
    </cfRule>
    <cfRule type="cellIs" dxfId="5863" priority="6046" operator="equal">
      <formula>"none"</formula>
    </cfRule>
  </conditionalFormatting>
  <conditionalFormatting sqref="BD90:BG90">
    <cfRule type="cellIs" dxfId="5862" priority="6043" operator="equal">
      <formula>"no"</formula>
    </cfRule>
  </conditionalFormatting>
  <conditionalFormatting sqref="BH90:BI90">
    <cfRule type="cellIs" dxfId="5861" priority="6040" operator="equal">
      <formula>"p"</formula>
    </cfRule>
    <cfRule type="cellIs" dxfId="5860" priority="6041" operator="equal">
      <formula>"yes"</formula>
    </cfRule>
    <cfRule type="cellIs" dxfId="5859" priority="6042" operator="equal">
      <formula>"none"</formula>
    </cfRule>
  </conditionalFormatting>
  <conditionalFormatting sqref="BH90:BI90">
    <cfRule type="cellIs" dxfId="5858" priority="6039" operator="equal">
      <formula>"no"</formula>
    </cfRule>
  </conditionalFormatting>
  <conditionalFormatting sqref="BJ90">
    <cfRule type="cellIs" dxfId="5857" priority="6036" operator="equal">
      <formula>"p"</formula>
    </cfRule>
    <cfRule type="cellIs" dxfId="5856" priority="6037" operator="equal">
      <formula>"yes"</formula>
    </cfRule>
    <cfRule type="cellIs" dxfId="5855" priority="6038" operator="equal">
      <formula>"none"</formula>
    </cfRule>
  </conditionalFormatting>
  <conditionalFormatting sqref="BJ90">
    <cfRule type="cellIs" dxfId="5854" priority="6035" operator="equal">
      <formula>"no"</formula>
    </cfRule>
  </conditionalFormatting>
  <conditionalFormatting sqref="S108 U108:Z108">
    <cfRule type="cellIs" dxfId="5853" priority="6024" operator="equal">
      <formula>"p"</formula>
    </cfRule>
    <cfRule type="cellIs" dxfId="5852" priority="6025" operator="equal">
      <formula>"yes"</formula>
    </cfRule>
    <cfRule type="cellIs" dxfId="5851" priority="6026" operator="equal">
      <formula>0</formula>
    </cfRule>
  </conditionalFormatting>
  <conditionalFormatting sqref="S108 U108:Z108">
    <cfRule type="cellIs" dxfId="5850" priority="6023" operator="equal">
      <formula>"&lt;1%"</formula>
    </cfRule>
  </conditionalFormatting>
  <conditionalFormatting sqref="AC108">
    <cfRule type="cellIs" dxfId="5849" priority="6020" operator="equal">
      <formula>"p"</formula>
    </cfRule>
    <cfRule type="cellIs" dxfId="5848" priority="6021" operator="equal">
      <formula>"yes"</formula>
    </cfRule>
    <cfRule type="cellIs" dxfId="5847" priority="6022" operator="equal">
      <formula>0</formula>
    </cfRule>
  </conditionalFormatting>
  <conditionalFormatting sqref="AC108">
    <cfRule type="cellIs" dxfId="5846" priority="6019" operator="equal">
      <formula>"&lt;1%"</formula>
    </cfRule>
  </conditionalFormatting>
  <conditionalFormatting sqref="T108">
    <cfRule type="cellIs" dxfId="5845" priority="6016" operator="equal">
      <formula>"p"</formula>
    </cfRule>
    <cfRule type="cellIs" dxfId="5844" priority="6017" operator="equal">
      <formula>"yes"</formula>
    </cfRule>
    <cfRule type="cellIs" dxfId="5843" priority="6018" operator="equal">
      <formula>0</formula>
    </cfRule>
  </conditionalFormatting>
  <conditionalFormatting sqref="T108">
    <cfRule type="cellIs" dxfId="5842" priority="6015" operator="equal">
      <formula>"&lt;1%"</formula>
    </cfRule>
  </conditionalFormatting>
  <conditionalFormatting sqref="AD108">
    <cfRule type="cellIs" dxfId="5841" priority="6012" operator="equal">
      <formula>"p"</formula>
    </cfRule>
    <cfRule type="cellIs" dxfId="5840" priority="6013" operator="equal">
      <formula>"yes"</formula>
    </cfRule>
    <cfRule type="cellIs" dxfId="5839" priority="6014" operator="equal">
      <formula>0</formula>
    </cfRule>
  </conditionalFormatting>
  <conditionalFormatting sqref="AD108">
    <cfRule type="cellIs" dxfId="5838" priority="6011" operator="equal">
      <formula>"&lt;1%"</formula>
    </cfRule>
  </conditionalFormatting>
  <conditionalFormatting sqref="BC108">
    <cfRule type="cellIs" dxfId="5837" priority="6009" operator="equal">
      <formula>"no"</formula>
    </cfRule>
    <cfRule type="cellIs" dxfId="5836" priority="6010" operator="equal">
      <formula>"yes"</formula>
    </cfRule>
  </conditionalFormatting>
  <conditionalFormatting sqref="BC108">
    <cfRule type="cellIs" dxfId="5835" priority="6008" operator="equal">
      <formula>"p"</formula>
    </cfRule>
  </conditionalFormatting>
  <conditionalFormatting sqref="BD108:BG108">
    <cfRule type="cellIs" dxfId="5834" priority="6005" operator="equal">
      <formula>"p"</formula>
    </cfRule>
    <cfRule type="cellIs" dxfId="5833" priority="6006" operator="equal">
      <formula>"yes"</formula>
    </cfRule>
    <cfRule type="cellIs" dxfId="5832" priority="6007" operator="equal">
      <formula>"none"</formula>
    </cfRule>
  </conditionalFormatting>
  <conditionalFormatting sqref="BD108:BG108">
    <cfRule type="cellIs" dxfId="5831" priority="6004" operator="equal">
      <formula>"no"</formula>
    </cfRule>
  </conditionalFormatting>
  <conditionalFormatting sqref="BH108">
    <cfRule type="cellIs" dxfId="5830" priority="6001" operator="equal">
      <formula>"p"</formula>
    </cfRule>
    <cfRule type="cellIs" dxfId="5829" priority="6002" operator="equal">
      <formula>"yes"</formula>
    </cfRule>
    <cfRule type="cellIs" dxfId="5828" priority="6003" operator="equal">
      <formula>0</formula>
    </cfRule>
  </conditionalFormatting>
  <conditionalFormatting sqref="BH108">
    <cfRule type="cellIs" dxfId="5827" priority="6000" operator="equal">
      <formula>"&lt;1%"</formula>
    </cfRule>
  </conditionalFormatting>
  <conditionalFormatting sqref="BI108">
    <cfRule type="cellIs" dxfId="5826" priority="5997" operator="equal">
      <formula>"p"</formula>
    </cfRule>
    <cfRule type="cellIs" dxfId="5825" priority="5998" operator="equal">
      <formula>"yes"</formula>
    </cfRule>
    <cfRule type="cellIs" dxfId="5824" priority="5999" operator="equal">
      <formula>"none"</formula>
    </cfRule>
  </conditionalFormatting>
  <conditionalFormatting sqref="BI108">
    <cfRule type="cellIs" dxfId="5823" priority="5996" operator="equal">
      <formula>"no"</formula>
    </cfRule>
  </conditionalFormatting>
  <conditionalFormatting sqref="AE108:BB108">
    <cfRule type="cellIs" dxfId="5822" priority="5993" operator="equal">
      <formula>"p"</formula>
    </cfRule>
    <cfRule type="cellIs" dxfId="5821" priority="5994" operator="equal">
      <formula>"yes"</formula>
    </cfRule>
    <cfRule type="cellIs" dxfId="5820" priority="5995" operator="equal">
      <formula>0</formula>
    </cfRule>
  </conditionalFormatting>
  <conditionalFormatting sqref="AE108:BB108">
    <cfRule type="cellIs" dxfId="5819" priority="5992" operator="equal">
      <formula>"&lt;1%"</formula>
    </cfRule>
  </conditionalFormatting>
  <conditionalFormatting sqref="S109:AA109">
    <cfRule type="cellIs" dxfId="5818" priority="5989" operator="equal">
      <formula>"p"</formula>
    </cfRule>
    <cfRule type="cellIs" dxfId="5817" priority="5990" operator="equal">
      <formula>"yes"</formula>
    </cfRule>
    <cfRule type="cellIs" dxfId="5816" priority="5991" operator="equal">
      <formula>0</formula>
    </cfRule>
  </conditionalFormatting>
  <conditionalFormatting sqref="S109:AA109">
    <cfRule type="cellIs" dxfId="5815" priority="5988" operator="equal">
      <formula>"&lt;1%"</formula>
    </cfRule>
  </conditionalFormatting>
  <conditionalFormatting sqref="AB109">
    <cfRule type="cellIs" dxfId="5814" priority="5985" operator="equal">
      <formula>"p"</formula>
    </cfRule>
    <cfRule type="cellIs" dxfId="5813" priority="5986" operator="equal">
      <formula>"yes"</formula>
    </cfRule>
    <cfRule type="cellIs" dxfId="5812" priority="5987" operator="equal">
      <formula>0</formula>
    </cfRule>
  </conditionalFormatting>
  <conditionalFormatting sqref="AB109">
    <cfRule type="cellIs" dxfId="5811" priority="5984" operator="equal">
      <formula>"&lt;1%"</formula>
    </cfRule>
  </conditionalFormatting>
  <conditionalFormatting sqref="AC109">
    <cfRule type="cellIs" dxfId="5810" priority="5977" operator="equal">
      <formula>"p"</formula>
    </cfRule>
    <cfRule type="cellIs" dxfId="5809" priority="5978" operator="equal">
      <formula>"yes"</formula>
    </cfRule>
    <cfRule type="cellIs" dxfId="5808" priority="5979" operator="equal">
      <formula>0</formula>
    </cfRule>
  </conditionalFormatting>
  <conditionalFormatting sqref="AC109">
    <cfRule type="cellIs" dxfId="5807" priority="5976" operator="equal">
      <formula>"&lt;1%"</formula>
    </cfRule>
  </conditionalFormatting>
  <conditionalFormatting sqref="AD109">
    <cfRule type="cellIs" dxfId="5806" priority="5973" operator="equal">
      <formula>"p"</formula>
    </cfRule>
    <cfRule type="cellIs" dxfId="5805" priority="5974" operator="equal">
      <formula>"yes"</formula>
    </cfRule>
    <cfRule type="cellIs" dxfId="5804" priority="5975" operator="equal">
      <formula>0</formula>
    </cfRule>
  </conditionalFormatting>
  <conditionalFormatting sqref="AD109">
    <cfRule type="cellIs" dxfId="5803" priority="5972" operator="equal">
      <formula>"&lt;1%"</formula>
    </cfRule>
  </conditionalFormatting>
  <conditionalFormatting sqref="AK109:BB109">
    <cfRule type="cellIs" dxfId="5802" priority="5969" operator="equal">
      <formula>"p"</formula>
    </cfRule>
    <cfRule type="cellIs" dxfId="5801" priority="5970" operator="equal">
      <formula>"yes"</formula>
    </cfRule>
    <cfRule type="cellIs" dxfId="5800" priority="5971" operator="equal">
      <formula>0</formula>
    </cfRule>
  </conditionalFormatting>
  <conditionalFormatting sqref="AK109:BB109">
    <cfRule type="cellIs" dxfId="5799" priority="5968" operator="equal">
      <formula>"&lt;1%"</formula>
    </cfRule>
  </conditionalFormatting>
  <conditionalFormatting sqref="AE109:AF109">
    <cfRule type="cellIs" dxfId="5798" priority="5965" operator="equal">
      <formula>"p"</formula>
    </cfRule>
    <cfRule type="cellIs" dxfId="5797" priority="5966" operator="equal">
      <formula>"yes"</formula>
    </cfRule>
    <cfRule type="cellIs" dxfId="5796" priority="5967" operator="equal">
      <formula>0</formula>
    </cfRule>
  </conditionalFormatting>
  <conditionalFormatting sqref="AE109:AF109">
    <cfRule type="cellIs" dxfId="5795" priority="5964" operator="equal">
      <formula>"&lt;1%"</formula>
    </cfRule>
  </conditionalFormatting>
  <conditionalFormatting sqref="AI109">
    <cfRule type="cellIs" dxfId="5794" priority="5961" operator="equal">
      <formula>"p"</formula>
    </cfRule>
    <cfRule type="cellIs" dxfId="5793" priority="5962" operator="equal">
      <formula>"yes"</formula>
    </cfRule>
    <cfRule type="cellIs" dxfId="5792" priority="5963" operator="equal">
      <formula>0</formula>
    </cfRule>
  </conditionalFormatting>
  <conditionalFormatting sqref="AI109">
    <cfRule type="cellIs" dxfId="5791" priority="5960" operator="equal">
      <formula>"&lt;1%"</formula>
    </cfRule>
  </conditionalFormatting>
  <conditionalFormatting sqref="AJ109">
    <cfRule type="cellIs" dxfId="5790" priority="5957" operator="equal">
      <formula>"p"</formula>
    </cfRule>
    <cfRule type="cellIs" dxfId="5789" priority="5958" operator="equal">
      <formula>"yes"</formula>
    </cfRule>
    <cfRule type="cellIs" dxfId="5788" priority="5959" operator="equal">
      <formula>0</formula>
    </cfRule>
  </conditionalFormatting>
  <conditionalFormatting sqref="AJ109">
    <cfRule type="cellIs" dxfId="5787" priority="5956" operator="equal">
      <formula>"&lt;1%"</formula>
    </cfRule>
  </conditionalFormatting>
  <conditionalFormatting sqref="AG109:AH109">
    <cfRule type="cellIs" dxfId="5786" priority="5953" operator="equal">
      <formula>"p"</formula>
    </cfRule>
    <cfRule type="cellIs" dxfId="5785" priority="5954" operator="equal">
      <formula>"yes"</formula>
    </cfRule>
    <cfRule type="cellIs" dxfId="5784" priority="5955" operator="equal">
      <formula>0</formula>
    </cfRule>
  </conditionalFormatting>
  <conditionalFormatting sqref="AG109:AH109">
    <cfRule type="cellIs" dxfId="5783" priority="5952" operator="equal">
      <formula>"&lt;1%"</formula>
    </cfRule>
  </conditionalFormatting>
  <conditionalFormatting sqref="BC109">
    <cfRule type="cellIs" dxfId="5782" priority="5950" operator="equal">
      <formula>"no"</formula>
    </cfRule>
    <cfRule type="cellIs" dxfId="5781" priority="5951" operator="equal">
      <formula>"yes"</formula>
    </cfRule>
  </conditionalFormatting>
  <conditionalFormatting sqref="BC109">
    <cfRule type="cellIs" dxfId="5780" priority="5949" operator="equal">
      <formula>"p"</formula>
    </cfRule>
  </conditionalFormatting>
  <conditionalFormatting sqref="BD109:BI109">
    <cfRule type="cellIs" dxfId="5779" priority="5946" operator="equal">
      <formula>"p"</formula>
    </cfRule>
    <cfRule type="cellIs" dxfId="5778" priority="5947" operator="equal">
      <formula>"yes"</formula>
    </cfRule>
    <cfRule type="cellIs" dxfId="5777" priority="5948" operator="equal">
      <formula>"none"</formula>
    </cfRule>
  </conditionalFormatting>
  <conditionalFormatting sqref="BD109:BI109">
    <cfRule type="cellIs" dxfId="5776" priority="5945" operator="equal">
      <formula>"no"</formula>
    </cfRule>
  </conditionalFormatting>
  <conditionalFormatting sqref="S127:BB127">
    <cfRule type="cellIs" dxfId="5775" priority="5942" operator="equal">
      <formula>"p"</formula>
    </cfRule>
    <cfRule type="cellIs" dxfId="5774" priority="5943" operator="equal">
      <formula>"yes"</formula>
    </cfRule>
    <cfRule type="cellIs" dxfId="5773" priority="5944" operator="equal">
      <formula>0</formula>
    </cfRule>
  </conditionalFormatting>
  <conditionalFormatting sqref="S127:BB127">
    <cfRule type="cellIs" dxfId="5772" priority="5941" operator="equal">
      <formula>"&lt;1%"</formula>
    </cfRule>
  </conditionalFormatting>
  <conditionalFormatting sqref="BC127">
    <cfRule type="cellIs" dxfId="5771" priority="5939" operator="equal">
      <formula>"no"</formula>
    </cfRule>
    <cfRule type="cellIs" dxfId="5770" priority="5940" operator="equal">
      <formula>"yes"</formula>
    </cfRule>
  </conditionalFormatting>
  <conditionalFormatting sqref="BC127">
    <cfRule type="cellIs" dxfId="5769" priority="5938" operator="equal">
      <formula>"p"</formula>
    </cfRule>
  </conditionalFormatting>
  <conditionalFormatting sqref="BD127">
    <cfRule type="cellIs" dxfId="5768" priority="5935" operator="equal">
      <formula>"p"</formula>
    </cfRule>
    <cfRule type="cellIs" dxfId="5767" priority="5936" operator="equal">
      <formula>"yes"</formula>
    </cfRule>
    <cfRule type="cellIs" dxfId="5766" priority="5937" operator="equal">
      <formula>0</formula>
    </cfRule>
  </conditionalFormatting>
  <conditionalFormatting sqref="BD127">
    <cfRule type="cellIs" dxfId="5765" priority="5934" operator="equal">
      <formula>"&lt;1%"</formula>
    </cfRule>
  </conditionalFormatting>
  <conditionalFormatting sqref="BE127">
    <cfRule type="cellIs" dxfId="5764" priority="5931" operator="equal">
      <formula>"p"</formula>
    </cfRule>
    <cfRule type="cellIs" dxfId="5763" priority="5932" operator="equal">
      <formula>"yes"</formula>
    </cfRule>
    <cfRule type="cellIs" dxfId="5762" priority="5933" operator="equal">
      <formula>0</formula>
    </cfRule>
  </conditionalFormatting>
  <conditionalFormatting sqref="BE127">
    <cfRule type="cellIs" dxfId="5761" priority="5930" operator="equal">
      <formula>"&lt;1%"</formula>
    </cfRule>
  </conditionalFormatting>
  <conditionalFormatting sqref="BF127">
    <cfRule type="cellIs" dxfId="5760" priority="5927" operator="equal">
      <formula>"p"</formula>
    </cfRule>
    <cfRule type="cellIs" dxfId="5759" priority="5928" operator="equal">
      <formula>"yes"</formula>
    </cfRule>
    <cfRule type="cellIs" dxfId="5758" priority="5929" operator="equal">
      <formula>"none"</formula>
    </cfRule>
  </conditionalFormatting>
  <conditionalFormatting sqref="BF127">
    <cfRule type="cellIs" dxfId="5757" priority="5926" operator="equal">
      <formula>"no"</formula>
    </cfRule>
  </conditionalFormatting>
  <conditionalFormatting sqref="BG127">
    <cfRule type="cellIs" dxfId="5756" priority="5923" operator="equal">
      <formula>"p"</formula>
    </cfRule>
    <cfRule type="cellIs" dxfId="5755" priority="5924" operator="equal">
      <formula>"yes"</formula>
    </cfRule>
    <cfRule type="cellIs" dxfId="5754" priority="5925" operator="equal">
      <formula>"none"</formula>
    </cfRule>
  </conditionalFormatting>
  <conditionalFormatting sqref="BG127">
    <cfRule type="cellIs" dxfId="5753" priority="5922" operator="equal">
      <formula>"no"</formula>
    </cfRule>
  </conditionalFormatting>
  <conditionalFormatting sqref="BI127">
    <cfRule type="cellIs" dxfId="5752" priority="5919" operator="equal">
      <formula>"p"</formula>
    </cfRule>
    <cfRule type="cellIs" dxfId="5751" priority="5920" operator="equal">
      <formula>"yes"</formula>
    </cfRule>
    <cfRule type="cellIs" dxfId="5750" priority="5921" operator="equal">
      <formula>"none"</formula>
    </cfRule>
  </conditionalFormatting>
  <conditionalFormatting sqref="BI127">
    <cfRule type="cellIs" dxfId="5749" priority="5918" operator="equal">
      <formula>"no"</formula>
    </cfRule>
  </conditionalFormatting>
  <conditionalFormatting sqref="BH127">
    <cfRule type="cellIs" dxfId="5748" priority="5915" operator="equal">
      <formula>"p"</formula>
    </cfRule>
    <cfRule type="cellIs" dxfId="5747" priority="5916" operator="equal">
      <formula>"yes"</formula>
    </cfRule>
    <cfRule type="cellIs" dxfId="5746" priority="5917" operator="equal">
      <formula>0</formula>
    </cfRule>
  </conditionalFormatting>
  <conditionalFormatting sqref="BH127">
    <cfRule type="cellIs" dxfId="5745" priority="5914" operator="equal">
      <formula>"&lt;1%"</formula>
    </cfRule>
  </conditionalFormatting>
  <conditionalFormatting sqref="BJ127">
    <cfRule type="cellIs" dxfId="5744" priority="5912" operator="equal">
      <formula>"no"</formula>
    </cfRule>
    <cfRule type="cellIs" dxfId="5743" priority="5913" operator="equal">
      <formula>"n/a"</formula>
    </cfRule>
  </conditionalFormatting>
  <conditionalFormatting sqref="BJ156">
    <cfRule type="cellIs" dxfId="5742" priority="5910" operator="equal">
      <formula>"no"</formula>
    </cfRule>
    <cfRule type="cellIs" dxfId="5741" priority="5911" operator="equal">
      <formula>"n/a"</formula>
    </cfRule>
  </conditionalFormatting>
  <conditionalFormatting sqref="BJ206">
    <cfRule type="cellIs" dxfId="5740" priority="5908" operator="equal">
      <formula>"no"</formula>
    </cfRule>
    <cfRule type="cellIs" dxfId="5739" priority="5909" operator="equal">
      <formula>"n/a"</formula>
    </cfRule>
  </conditionalFormatting>
  <conditionalFormatting sqref="BJ207">
    <cfRule type="cellIs" dxfId="5738" priority="5906" operator="equal">
      <formula>"no"</formula>
    </cfRule>
    <cfRule type="cellIs" dxfId="5737" priority="5907" operator="equal">
      <formula>"n/a"</formula>
    </cfRule>
  </conditionalFormatting>
  <conditionalFormatting sqref="S156:U156 W156 AC156 AF156 AN156:AR156 AZ156:BB156">
    <cfRule type="cellIs" dxfId="5736" priority="5901" operator="equal">
      <formula>"p"</formula>
    </cfRule>
    <cfRule type="cellIs" dxfId="5735" priority="5902" operator="equal">
      <formula>"yes"</formula>
    </cfRule>
    <cfRule type="cellIs" dxfId="5734" priority="5903" operator="equal">
      <formula>0</formula>
    </cfRule>
  </conditionalFormatting>
  <conditionalFormatting sqref="S156:U156 W156 AC156 AF156 AN156:AR156 AZ156:BB156">
    <cfRule type="cellIs" dxfId="5733" priority="5900" operator="equal">
      <formula>"&lt;1%"</formula>
    </cfRule>
  </conditionalFormatting>
  <conditionalFormatting sqref="V156">
    <cfRule type="cellIs" dxfId="5732" priority="5897" operator="equal">
      <formula>"p"</formula>
    </cfRule>
    <cfRule type="cellIs" dxfId="5731" priority="5898" operator="equal">
      <formula>"yes"</formula>
    </cfRule>
    <cfRule type="cellIs" dxfId="5730" priority="5899" operator="equal">
      <formula>0</formula>
    </cfRule>
  </conditionalFormatting>
  <conditionalFormatting sqref="V156">
    <cfRule type="cellIs" dxfId="5729" priority="5896" operator="equal">
      <formula>"&lt;1%"</formula>
    </cfRule>
  </conditionalFormatting>
  <conditionalFormatting sqref="X156">
    <cfRule type="cellIs" dxfId="5728" priority="5893" operator="equal">
      <formula>"p"</formula>
    </cfRule>
    <cfRule type="cellIs" dxfId="5727" priority="5894" operator="equal">
      <formula>"yes"</formula>
    </cfRule>
    <cfRule type="cellIs" dxfId="5726" priority="5895" operator="equal">
      <formula>0</formula>
    </cfRule>
  </conditionalFormatting>
  <conditionalFormatting sqref="X156">
    <cfRule type="cellIs" dxfId="5725" priority="5892" operator="equal">
      <formula>"&lt;1%"</formula>
    </cfRule>
  </conditionalFormatting>
  <conditionalFormatting sqref="Y156">
    <cfRule type="cellIs" dxfId="5724" priority="5889" operator="equal">
      <formula>"p"</formula>
    </cfRule>
    <cfRule type="cellIs" dxfId="5723" priority="5890" operator="equal">
      <formula>"yes"</formula>
    </cfRule>
    <cfRule type="cellIs" dxfId="5722" priority="5891" operator="equal">
      <formula>0</formula>
    </cfRule>
  </conditionalFormatting>
  <conditionalFormatting sqref="Y156">
    <cfRule type="cellIs" dxfId="5721" priority="5888" operator="equal">
      <formula>"&lt;1%"</formula>
    </cfRule>
  </conditionalFormatting>
  <conditionalFormatting sqref="Z156">
    <cfRule type="cellIs" dxfId="5720" priority="5885" operator="equal">
      <formula>"p"</formula>
    </cfRule>
    <cfRule type="cellIs" dxfId="5719" priority="5886" operator="equal">
      <formula>"yes"</formula>
    </cfRule>
    <cfRule type="cellIs" dxfId="5718" priority="5887" operator="equal">
      <formula>0</formula>
    </cfRule>
  </conditionalFormatting>
  <conditionalFormatting sqref="Z156">
    <cfRule type="cellIs" dxfId="5717" priority="5884" operator="equal">
      <formula>"&lt;1%"</formula>
    </cfRule>
  </conditionalFormatting>
  <conditionalFormatting sqref="AA156">
    <cfRule type="cellIs" dxfId="5716" priority="5881" operator="equal">
      <formula>"p"</formula>
    </cfRule>
    <cfRule type="cellIs" dxfId="5715" priority="5882" operator="equal">
      <formula>"yes"</formula>
    </cfRule>
    <cfRule type="cellIs" dxfId="5714" priority="5883" operator="equal">
      <formula>0</formula>
    </cfRule>
  </conditionalFormatting>
  <conditionalFormatting sqref="AA156">
    <cfRule type="cellIs" dxfId="5713" priority="5880" operator="equal">
      <formula>"&lt;1%"</formula>
    </cfRule>
  </conditionalFormatting>
  <conditionalFormatting sqref="AB156">
    <cfRule type="cellIs" dxfId="5712" priority="5877" operator="equal">
      <formula>"p"</formula>
    </cfRule>
    <cfRule type="cellIs" dxfId="5711" priority="5878" operator="equal">
      <formula>"yes"</formula>
    </cfRule>
    <cfRule type="cellIs" dxfId="5710" priority="5879" operator="equal">
      <formula>0</formula>
    </cfRule>
  </conditionalFormatting>
  <conditionalFormatting sqref="AB156">
    <cfRule type="cellIs" dxfId="5709" priority="5876" operator="equal">
      <formula>"&lt;1%"</formula>
    </cfRule>
  </conditionalFormatting>
  <conditionalFormatting sqref="AD156">
    <cfRule type="cellIs" dxfId="5708" priority="5873" operator="equal">
      <formula>"p"</formula>
    </cfRule>
    <cfRule type="cellIs" dxfId="5707" priority="5874" operator="equal">
      <formula>"yes"</formula>
    </cfRule>
    <cfRule type="cellIs" dxfId="5706" priority="5875" operator="equal">
      <formula>0</formula>
    </cfRule>
  </conditionalFormatting>
  <conditionalFormatting sqref="AD156">
    <cfRule type="cellIs" dxfId="5705" priority="5872" operator="equal">
      <formula>"&lt;1%"</formula>
    </cfRule>
  </conditionalFormatting>
  <conditionalFormatting sqref="AE156">
    <cfRule type="cellIs" dxfId="5704" priority="5869" operator="equal">
      <formula>"p"</formula>
    </cfRule>
    <cfRule type="cellIs" dxfId="5703" priority="5870" operator="equal">
      <formula>"yes"</formula>
    </cfRule>
    <cfRule type="cellIs" dxfId="5702" priority="5871" operator="equal">
      <formula>0</formula>
    </cfRule>
  </conditionalFormatting>
  <conditionalFormatting sqref="AE156">
    <cfRule type="cellIs" dxfId="5701" priority="5868" operator="equal">
      <formula>"&lt;1%"</formula>
    </cfRule>
  </conditionalFormatting>
  <conditionalFormatting sqref="AS156:AY156">
    <cfRule type="cellIs" dxfId="5700" priority="5861" operator="equal">
      <formula>"p"</formula>
    </cfRule>
    <cfRule type="cellIs" dxfId="5699" priority="5862" operator="equal">
      <formula>"yes"</formula>
    </cfRule>
    <cfRule type="cellIs" dxfId="5698" priority="5863" operator="equal">
      <formula>0</formula>
    </cfRule>
  </conditionalFormatting>
  <conditionalFormatting sqref="AS156:AY156">
    <cfRule type="cellIs" dxfId="5697" priority="5860" operator="equal">
      <formula>"&lt;1%"</formula>
    </cfRule>
  </conditionalFormatting>
  <conditionalFormatting sqref="AG156:AM156">
    <cfRule type="cellIs" dxfId="5696" priority="5857" operator="equal">
      <formula>"p"</formula>
    </cfRule>
    <cfRule type="cellIs" dxfId="5695" priority="5858" operator="equal">
      <formula>"yes"</formula>
    </cfRule>
    <cfRule type="cellIs" dxfId="5694" priority="5859" operator="equal">
      <formula>0</formula>
    </cfRule>
  </conditionalFormatting>
  <conditionalFormatting sqref="AG156:AM156">
    <cfRule type="cellIs" dxfId="5693" priority="5856" operator="equal">
      <formula>"&lt;1%"</formula>
    </cfRule>
  </conditionalFormatting>
  <conditionalFormatting sqref="BC156">
    <cfRule type="cellIs" dxfId="5692" priority="5854" operator="equal">
      <formula>"no"</formula>
    </cfRule>
    <cfRule type="cellIs" dxfId="5691" priority="5855" operator="equal">
      <formula>"yes"</formula>
    </cfRule>
  </conditionalFormatting>
  <conditionalFormatting sqref="BC156">
    <cfRule type="cellIs" dxfId="5690" priority="5853" operator="equal">
      <formula>"p"</formula>
    </cfRule>
  </conditionalFormatting>
  <conditionalFormatting sqref="BD156">
    <cfRule type="cellIs" dxfId="5689" priority="5850" operator="equal">
      <formula>"p"</formula>
    </cfRule>
    <cfRule type="cellIs" dxfId="5688" priority="5851" operator="equal">
      <formula>"yes"</formula>
    </cfRule>
    <cfRule type="cellIs" dxfId="5687" priority="5852" operator="equal">
      <formula>"none"</formula>
    </cfRule>
  </conditionalFormatting>
  <conditionalFormatting sqref="BD156">
    <cfRule type="cellIs" dxfId="5686" priority="5849" operator="equal">
      <formula>"no"</formula>
    </cfRule>
  </conditionalFormatting>
  <conditionalFormatting sqref="BE156">
    <cfRule type="cellIs" dxfId="5685" priority="5846" operator="equal">
      <formula>"p"</formula>
    </cfRule>
    <cfRule type="cellIs" dxfId="5684" priority="5847" operator="equal">
      <formula>"yes"</formula>
    </cfRule>
    <cfRule type="cellIs" dxfId="5683" priority="5848" operator="equal">
      <formula>"none"</formula>
    </cfRule>
  </conditionalFormatting>
  <conditionalFormatting sqref="BE156">
    <cfRule type="cellIs" dxfId="5682" priority="5845" operator="equal">
      <formula>"no"</formula>
    </cfRule>
  </conditionalFormatting>
  <conditionalFormatting sqref="BF156">
    <cfRule type="cellIs" dxfId="5681" priority="5842" operator="equal">
      <formula>"p"</formula>
    </cfRule>
    <cfRule type="cellIs" dxfId="5680" priority="5843" operator="equal">
      <formula>"yes"</formula>
    </cfRule>
    <cfRule type="cellIs" dxfId="5679" priority="5844" operator="equal">
      <formula>0</formula>
    </cfRule>
  </conditionalFormatting>
  <conditionalFormatting sqref="BF156">
    <cfRule type="cellIs" dxfId="5678" priority="5841" operator="equal">
      <formula>"&lt;1%"</formula>
    </cfRule>
  </conditionalFormatting>
  <conditionalFormatting sqref="BG156">
    <cfRule type="cellIs" dxfId="5677" priority="5838" operator="equal">
      <formula>"p"</formula>
    </cfRule>
    <cfRule type="cellIs" dxfId="5676" priority="5839" operator="equal">
      <formula>"yes"</formula>
    </cfRule>
    <cfRule type="cellIs" dxfId="5675" priority="5840" operator="equal">
      <formula>0</formula>
    </cfRule>
  </conditionalFormatting>
  <conditionalFormatting sqref="BG156">
    <cfRule type="cellIs" dxfId="5674" priority="5837" operator="equal">
      <formula>"&lt;1%"</formula>
    </cfRule>
  </conditionalFormatting>
  <conditionalFormatting sqref="BI156">
    <cfRule type="cellIs" dxfId="5673" priority="5834" operator="equal">
      <formula>"p"</formula>
    </cfRule>
    <cfRule type="cellIs" dxfId="5672" priority="5835" operator="equal">
      <formula>"yes"</formula>
    </cfRule>
    <cfRule type="cellIs" dxfId="5671" priority="5836" operator="equal">
      <formula>"none"</formula>
    </cfRule>
  </conditionalFormatting>
  <conditionalFormatting sqref="BI156">
    <cfRule type="cellIs" dxfId="5670" priority="5833" operator="equal">
      <formula>"no"</formula>
    </cfRule>
  </conditionalFormatting>
  <conditionalFormatting sqref="X206">
    <cfRule type="cellIs" dxfId="5669" priority="5830" operator="equal">
      <formula>"p"</formula>
    </cfRule>
    <cfRule type="cellIs" dxfId="5668" priority="5831" operator="equal">
      <formula>"yes"</formula>
    </cfRule>
    <cfRule type="cellIs" dxfId="5667" priority="5832" operator="equal">
      <formula>0</formula>
    </cfRule>
  </conditionalFormatting>
  <conditionalFormatting sqref="X206">
    <cfRule type="cellIs" dxfId="5666" priority="5829" operator="equal">
      <formula>"&lt;1%"</formula>
    </cfRule>
  </conditionalFormatting>
  <conditionalFormatting sqref="AH206:BB206">
    <cfRule type="cellIs" dxfId="5665" priority="5826" operator="equal">
      <formula>"p"</formula>
    </cfRule>
    <cfRule type="cellIs" dxfId="5664" priority="5827" operator="equal">
      <formula>"yes"</formula>
    </cfRule>
    <cfRule type="cellIs" dxfId="5663" priority="5828" operator="equal">
      <formula>0</formula>
    </cfRule>
  </conditionalFormatting>
  <conditionalFormatting sqref="AH206:BB206">
    <cfRule type="cellIs" dxfId="5662" priority="5825" operator="equal">
      <formula>"&lt;1%"</formula>
    </cfRule>
  </conditionalFormatting>
  <conditionalFormatting sqref="S206:W206">
    <cfRule type="cellIs" dxfId="5661" priority="5822" operator="equal">
      <formula>"p"</formula>
    </cfRule>
    <cfRule type="cellIs" dxfId="5660" priority="5823" operator="equal">
      <formula>"yes"</formula>
    </cfRule>
    <cfRule type="cellIs" dxfId="5659" priority="5824" operator="equal">
      <formula>0</formula>
    </cfRule>
  </conditionalFormatting>
  <conditionalFormatting sqref="S206:W206">
    <cfRule type="cellIs" dxfId="5658" priority="5821" operator="equal">
      <formula>"&lt;1%"</formula>
    </cfRule>
  </conditionalFormatting>
  <conditionalFormatting sqref="Y206:AG206">
    <cfRule type="cellIs" dxfId="5657" priority="5818" operator="equal">
      <formula>"p"</formula>
    </cfRule>
    <cfRule type="cellIs" dxfId="5656" priority="5819" operator="equal">
      <formula>"yes"</formula>
    </cfRule>
    <cfRule type="cellIs" dxfId="5655" priority="5820" operator="equal">
      <formula>0</formula>
    </cfRule>
  </conditionalFormatting>
  <conditionalFormatting sqref="Y206:AG206">
    <cfRule type="cellIs" dxfId="5654" priority="5817" operator="equal">
      <formula>"&lt;1%"</formula>
    </cfRule>
  </conditionalFormatting>
  <conditionalFormatting sqref="BC206">
    <cfRule type="cellIs" dxfId="5653" priority="5815" operator="equal">
      <formula>"no"</formula>
    </cfRule>
    <cfRule type="cellIs" dxfId="5652" priority="5816" operator="equal">
      <formula>"yes"</formula>
    </cfRule>
  </conditionalFormatting>
  <conditionalFormatting sqref="BC206">
    <cfRule type="cellIs" dxfId="5651" priority="5814" operator="equal">
      <formula>"p"</formula>
    </cfRule>
  </conditionalFormatting>
  <conditionalFormatting sqref="BD206:BG206">
    <cfRule type="cellIs" dxfId="5650" priority="5811" operator="equal">
      <formula>"p"</formula>
    </cfRule>
    <cfRule type="cellIs" dxfId="5649" priority="5812" operator="equal">
      <formula>"yes"</formula>
    </cfRule>
    <cfRule type="cellIs" dxfId="5648" priority="5813" operator="equal">
      <formula>"none"</formula>
    </cfRule>
  </conditionalFormatting>
  <conditionalFormatting sqref="BD206:BG206">
    <cfRule type="cellIs" dxfId="5647" priority="5810" operator="equal">
      <formula>"no"</formula>
    </cfRule>
  </conditionalFormatting>
  <conditionalFormatting sqref="BH206">
    <cfRule type="cellIs" dxfId="5646" priority="5807" operator="equal">
      <formula>"p"</formula>
    </cfRule>
    <cfRule type="cellIs" dxfId="5645" priority="5808" operator="equal">
      <formula>"yes"</formula>
    </cfRule>
    <cfRule type="cellIs" dxfId="5644" priority="5809" operator="equal">
      <formula>"none"</formula>
    </cfRule>
  </conditionalFormatting>
  <conditionalFormatting sqref="BH206">
    <cfRule type="cellIs" dxfId="5643" priority="5806" operator="equal">
      <formula>"no"</formula>
    </cfRule>
  </conditionalFormatting>
  <conditionalFormatting sqref="BI206">
    <cfRule type="cellIs" dxfId="5642" priority="5803" operator="equal">
      <formula>"p"</formula>
    </cfRule>
    <cfRule type="cellIs" dxfId="5641" priority="5804" operator="equal">
      <formula>"yes"</formula>
    </cfRule>
    <cfRule type="cellIs" dxfId="5640" priority="5805" operator="equal">
      <formula>"none"</formula>
    </cfRule>
  </conditionalFormatting>
  <conditionalFormatting sqref="BI206">
    <cfRule type="cellIs" dxfId="5639" priority="5802" operator="equal">
      <formula>"no"</formula>
    </cfRule>
  </conditionalFormatting>
  <conditionalFormatting sqref="S207:Y207 AA207:BB207">
    <cfRule type="cellIs" dxfId="5638" priority="5799" operator="equal">
      <formula>"p"</formula>
    </cfRule>
    <cfRule type="cellIs" dxfId="5637" priority="5800" operator="equal">
      <formula>"yes"</formula>
    </cfRule>
    <cfRule type="cellIs" dxfId="5636" priority="5801" operator="equal">
      <formula>0</formula>
    </cfRule>
  </conditionalFormatting>
  <conditionalFormatting sqref="S207:Y207 AA207:BB207">
    <cfRule type="cellIs" dxfId="5635" priority="5798" operator="equal">
      <formula>"&lt;1%"</formula>
    </cfRule>
  </conditionalFormatting>
  <conditionalFormatting sqref="Z207">
    <cfRule type="cellIs" dxfId="5634" priority="5795" operator="equal">
      <formula>"p"</formula>
    </cfRule>
    <cfRule type="cellIs" dxfId="5633" priority="5796" operator="equal">
      <formula>"yes"</formula>
    </cfRule>
    <cfRule type="cellIs" dxfId="5632" priority="5797" operator="equal">
      <formula>0</formula>
    </cfRule>
  </conditionalFormatting>
  <conditionalFormatting sqref="Z207">
    <cfRule type="cellIs" dxfId="5631" priority="5794" operator="equal">
      <formula>"&lt;1%"</formula>
    </cfRule>
  </conditionalFormatting>
  <conditionalFormatting sqref="BC207">
    <cfRule type="cellIs" dxfId="5630" priority="5792" operator="equal">
      <formula>"no"</formula>
    </cfRule>
    <cfRule type="cellIs" dxfId="5629" priority="5793" operator="equal">
      <formula>"yes"</formula>
    </cfRule>
  </conditionalFormatting>
  <conditionalFormatting sqref="BC207">
    <cfRule type="cellIs" dxfId="5628" priority="5791" operator="equal">
      <formula>"p"</formula>
    </cfRule>
  </conditionalFormatting>
  <conditionalFormatting sqref="BD207:BF207">
    <cfRule type="cellIs" dxfId="5627" priority="5788" operator="equal">
      <formula>"p"</formula>
    </cfRule>
    <cfRule type="cellIs" dxfId="5626" priority="5789" operator="equal">
      <formula>"yes"</formula>
    </cfRule>
    <cfRule type="cellIs" dxfId="5625" priority="5790" operator="equal">
      <formula>"none"</formula>
    </cfRule>
  </conditionalFormatting>
  <conditionalFormatting sqref="BD207:BF207">
    <cfRule type="cellIs" dxfId="5624" priority="5787" operator="equal">
      <formula>"no"</formula>
    </cfRule>
  </conditionalFormatting>
  <conditionalFormatting sqref="BG207">
    <cfRule type="cellIs" dxfId="5623" priority="5784" operator="equal">
      <formula>"p"</formula>
    </cfRule>
    <cfRule type="cellIs" dxfId="5622" priority="5785" operator="equal">
      <formula>"yes"</formula>
    </cfRule>
    <cfRule type="cellIs" dxfId="5621" priority="5786" operator="equal">
      <formula>0</formula>
    </cfRule>
  </conditionalFormatting>
  <conditionalFormatting sqref="BG207">
    <cfRule type="cellIs" dxfId="5620" priority="5783" operator="equal">
      <formula>"&lt;1%"</formula>
    </cfRule>
  </conditionalFormatting>
  <conditionalFormatting sqref="BH207">
    <cfRule type="cellIs" dxfId="5619" priority="5780" operator="equal">
      <formula>"p"</formula>
    </cfRule>
    <cfRule type="cellIs" dxfId="5618" priority="5781" operator="equal">
      <formula>"yes"</formula>
    </cfRule>
    <cfRule type="cellIs" dxfId="5617" priority="5782" operator="equal">
      <formula>0</formula>
    </cfRule>
  </conditionalFormatting>
  <conditionalFormatting sqref="BH207">
    <cfRule type="cellIs" dxfId="5616" priority="5779" operator="equal">
      <formula>"&lt;1%"</formula>
    </cfRule>
  </conditionalFormatting>
  <conditionalFormatting sqref="BI207">
    <cfRule type="cellIs" dxfId="5615" priority="5776" operator="equal">
      <formula>"p"</formula>
    </cfRule>
    <cfRule type="cellIs" dxfId="5614" priority="5777" operator="equal">
      <formula>"yes"</formula>
    </cfRule>
    <cfRule type="cellIs" dxfId="5613" priority="5778" operator="equal">
      <formula>"none"</formula>
    </cfRule>
  </conditionalFormatting>
  <conditionalFormatting sqref="BI207">
    <cfRule type="cellIs" dxfId="5612" priority="5775" operator="equal">
      <formula>"no"</formula>
    </cfRule>
  </conditionalFormatting>
  <conditionalFormatting sqref="S322">
    <cfRule type="cellIs" dxfId="5611" priority="5721" operator="equal">
      <formula>"p"</formula>
    </cfRule>
    <cfRule type="cellIs" dxfId="5610" priority="5722" operator="equal">
      <formula>"yes"</formula>
    </cfRule>
    <cfRule type="cellIs" dxfId="5609" priority="5723" operator="equal">
      <formula>0</formula>
    </cfRule>
  </conditionalFormatting>
  <conditionalFormatting sqref="S322">
    <cfRule type="cellIs" dxfId="5608" priority="5720" operator="equal">
      <formula>"&lt;1%"</formula>
    </cfRule>
  </conditionalFormatting>
  <conditionalFormatting sqref="T322">
    <cfRule type="cellIs" dxfId="5607" priority="5717" operator="equal">
      <formula>"p"</formula>
    </cfRule>
    <cfRule type="cellIs" dxfId="5606" priority="5718" operator="equal">
      <formula>"yes"</formula>
    </cfRule>
    <cfRule type="cellIs" dxfId="5605" priority="5719" operator="equal">
      <formula>0</formula>
    </cfRule>
  </conditionalFormatting>
  <conditionalFormatting sqref="T322">
    <cfRule type="cellIs" dxfId="5604" priority="5716" operator="equal">
      <formula>"&lt;1%"</formula>
    </cfRule>
  </conditionalFormatting>
  <conditionalFormatting sqref="U322">
    <cfRule type="cellIs" dxfId="5603" priority="5713" operator="equal">
      <formula>"p"</formula>
    </cfRule>
    <cfRule type="cellIs" dxfId="5602" priority="5714" operator="equal">
      <formula>"yes"</formula>
    </cfRule>
    <cfRule type="cellIs" dxfId="5601" priority="5715" operator="equal">
      <formula>0</formula>
    </cfRule>
  </conditionalFormatting>
  <conditionalFormatting sqref="U322">
    <cfRule type="cellIs" dxfId="5600" priority="5712" operator="equal">
      <formula>"&lt;1%"</formula>
    </cfRule>
  </conditionalFormatting>
  <conditionalFormatting sqref="V322">
    <cfRule type="cellIs" dxfId="5599" priority="5709" operator="equal">
      <formula>"p"</formula>
    </cfRule>
    <cfRule type="cellIs" dxfId="5598" priority="5710" operator="equal">
      <formula>"yes"</formula>
    </cfRule>
    <cfRule type="cellIs" dxfId="5597" priority="5711" operator="equal">
      <formula>0</formula>
    </cfRule>
  </conditionalFormatting>
  <conditionalFormatting sqref="V322">
    <cfRule type="cellIs" dxfId="5596" priority="5708" operator="equal">
      <formula>"&lt;1%"</formula>
    </cfRule>
  </conditionalFormatting>
  <conditionalFormatting sqref="W322:BB322">
    <cfRule type="cellIs" dxfId="5595" priority="5705" operator="equal">
      <formula>"p"</formula>
    </cfRule>
    <cfRule type="cellIs" dxfId="5594" priority="5706" operator="equal">
      <formula>"yes"</formula>
    </cfRule>
    <cfRule type="cellIs" dxfId="5593" priority="5707" operator="equal">
      <formula>0</formula>
    </cfRule>
  </conditionalFormatting>
  <conditionalFormatting sqref="W322:BB322">
    <cfRule type="cellIs" dxfId="5592" priority="5704" operator="equal">
      <formula>"&lt;1%"</formula>
    </cfRule>
  </conditionalFormatting>
  <conditionalFormatting sqref="BC322">
    <cfRule type="cellIs" dxfId="5591" priority="5702" operator="equal">
      <formula>"no"</formula>
    </cfRule>
    <cfRule type="cellIs" dxfId="5590" priority="5703" operator="equal">
      <formula>"yes"</formula>
    </cfRule>
  </conditionalFormatting>
  <conditionalFormatting sqref="BC322">
    <cfRule type="cellIs" dxfId="5589" priority="5701" operator="equal">
      <formula>"p"</formula>
    </cfRule>
  </conditionalFormatting>
  <conditionalFormatting sqref="BD322:BI322">
    <cfRule type="cellIs" dxfId="5588" priority="5698" operator="equal">
      <formula>"p"</formula>
    </cfRule>
    <cfRule type="cellIs" dxfId="5587" priority="5699" operator="equal">
      <formula>"yes"</formula>
    </cfRule>
    <cfRule type="cellIs" dxfId="5586" priority="5700" operator="equal">
      <formula>"none"</formula>
    </cfRule>
  </conditionalFormatting>
  <conditionalFormatting sqref="BD322:BI322">
    <cfRule type="cellIs" dxfId="5585" priority="5697" operator="equal">
      <formula>"no"</formula>
    </cfRule>
  </conditionalFormatting>
  <conditionalFormatting sqref="AH38:AY38">
    <cfRule type="cellIs" dxfId="5584" priority="5694" operator="equal">
      <formula>"p"</formula>
    </cfRule>
    <cfRule type="cellIs" dxfId="5583" priority="5695" operator="equal">
      <formula>"yes"</formula>
    </cfRule>
    <cfRule type="cellIs" dxfId="5582" priority="5696" operator="equal">
      <formula>0</formula>
    </cfRule>
  </conditionalFormatting>
  <conditionalFormatting sqref="AH38:AY38">
    <cfRule type="cellIs" dxfId="5581" priority="5693" operator="equal">
      <formula>"&lt;1%"</formula>
    </cfRule>
  </conditionalFormatting>
  <conditionalFormatting sqref="S38">
    <cfRule type="cellIs" dxfId="5580" priority="5690" operator="equal">
      <formula>"p"</formula>
    </cfRule>
    <cfRule type="cellIs" dxfId="5579" priority="5691" operator="equal">
      <formula>"yes"</formula>
    </cfRule>
    <cfRule type="cellIs" dxfId="5578" priority="5692" operator="equal">
      <formula>0</formula>
    </cfRule>
  </conditionalFormatting>
  <conditionalFormatting sqref="S38">
    <cfRule type="cellIs" dxfId="5577" priority="5689" operator="equal">
      <formula>"&lt;1%"</formula>
    </cfRule>
  </conditionalFormatting>
  <conditionalFormatting sqref="W38">
    <cfRule type="cellIs" dxfId="5576" priority="5686" operator="equal">
      <formula>"p"</formula>
    </cfRule>
    <cfRule type="cellIs" dxfId="5575" priority="5687" operator="equal">
      <formula>"yes"</formula>
    </cfRule>
    <cfRule type="cellIs" dxfId="5574" priority="5688" operator="equal">
      <formula>0</formula>
    </cfRule>
  </conditionalFormatting>
  <conditionalFormatting sqref="W38">
    <cfRule type="cellIs" dxfId="5573" priority="5685" operator="equal">
      <formula>"&lt;1%"</formula>
    </cfRule>
  </conditionalFormatting>
  <conditionalFormatting sqref="X38">
    <cfRule type="cellIs" dxfId="5572" priority="5682" operator="equal">
      <formula>"p"</formula>
    </cfRule>
    <cfRule type="cellIs" dxfId="5571" priority="5683" operator="equal">
      <formula>"yes"</formula>
    </cfRule>
    <cfRule type="cellIs" dxfId="5570" priority="5684" operator="equal">
      <formula>0</formula>
    </cfRule>
  </conditionalFormatting>
  <conditionalFormatting sqref="X38">
    <cfRule type="cellIs" dxfId="5569" priority="5681" operator="equal">
      <formula>"&lt;1%"</formula>
    </cfRule>
  </conditionalFormatting>
  <conditionalFormatting sqref="AC38:AG38">
    <cfRule type="cellIs" dxfId="5568" priority="5678" operator="equal">
      <formula>"p"</formula>
    </cfRule>
    <cfRule type="cellIs" dxfId="5567" priority="5679" operator="equal">
      <formula>"yes"</formula>
    </cfRule>
    <cfRule type="cellIs" dxfId="5566" priority="5680" operator="equal">
      <formula>0</formula>
    </cfRule>
  </conditionalFormatting>
  <conditionalFormatting sqref="AC38:AG38">
    <cfRule type="cellIs" dxfId="5565" priority="5677" operator="equal">
      <formula>"&lt;1%"</formula>
    </cfRule>
  </conditionalFormatting>
  <conditionalFormatting sqref="Y38:AB38">
    <cfRule type="cellIs" dxfId="5564" priority="5674" operator="equal">
      <formula>"p"</formula>
    </cfRule>
    <cfRule type="cellIs" dxfId="5563" priority="5675" operator="equal">
      <formula>"yes"</formula>
    </cfRule>
    <cfRule type="cellIs" dxfId="5562" priority="5676" operator="equal">
      <formula>0</formula>
    </cfRule>
  </conditionalFormatting>
  <conditionalFormatting sqref="Y38:AB38">
    <cfRule type="cellIs" dxfId="5561" priority="5673" operator="equal">
      <formula>"&lt;1%"</formula>
    </cfRule>
  </conditionalFormatting>
  <conditionalFormatting sqref="T38:V38">
    <cfRule type="cellIs" dxfId="5560" priority="5670" operator="equal">
      <formula>"p"</formula>
    </cfRule>
    <cfRule type="cellIs" dxfId="5559" priority="5671" operator="equal">
      <formula>"yes"</formula>
    </cfRule>
    <cfRule type="cellIs" dxfId="5558" priority="5672" operator="equal">
      <formula>0</formula>
    </cfRule>
  </conditionalFormatting>
  <conditionalFormatting sqref="T38:V38">
    <cfRule type="cellIs" dxfId="5557" priority="5669" operator="equal">
      <formula>"&lt;1%"</formula>
    </cfRule>
  </conditionalFormatting>
  <conditionalFormatting sqref="BD38">
    <cfRule type="cellIs" dxfId="5556" priority="5666" operator="equal">
      <formula>"p"</formula>
    </cfRule>
    <cfRule type="cellIs" dxfId="5555" priority="5667" operator="equal">
      <formula>"yes"</formula>
    </cfRule>
    <cfRule type="cellIs" dxfId="5554" priority="5668" operator="equal">
      <formula>0</formula>
    </cfRule>
  </conditionalFormatting>
  <conditionalFormatting sqref="BD38">
    <cfRule type="cellIs" dxfId="5553" priority="5665" operator="equal">
      <formula>"&lt;1%"</formula>
    </cfRule>
  </conditionalFormatting>
  <conditionalFormatting sqref="BH38">
    <cfRule type="cellIs" dxfId="5552" priority="5662" operator="equal">
      <formula>"p"</formula>
    </cfRule>
    <cfRule type="cellIs" dxfId="5551" priority="5663" operator="equal">
      <formula>"yes"</formula>
    </cfRule>
    <cfRule type="cellIs" dxfId="5550" priority="5664" operator="equal">
      <formula>0</formula>
    </cfRule>
  </conditionalFormatting>
  <conditionalFormatting sqref="BH38">
    <cfRule type="cellIs" dxfId="5549" priority="5661" operator="equal">
      <formula>"&lt;1%"</formula>
    </cfRule>
  </conditionalFormatting>
  <conditionalFormatting sqref="BE38:BG38">
    <cfRule type="cellIs" dxfId="5548" priority="5658" operator="equal">
      <formula>"p"</formula>
    </cfRule>
    <cfRule type="cellIs" dxfId="5547" priority="5659" operator="equal">
      <formula>"yes"</formula>
    </cfRule>
    <cfRule type="cellIs" dxfId="5546" priority="5660" operator="equal">
      <formula>"none"</formula>
    </cfRule>
  </conditionalFormatting>
  <conditionalFormatting sqref="BE38:BG38">
    <cfRule type="cellIs" dxfId="5545" priority="5657" operator="equal">
      <formula>"no"</formula>
    </cfRule>
  </conditionalFormatting>
  <conditionalFormatting sqref="BI38">
    <cfRule type="cellIs" dxfId="5544" priority="5654" operator="equal">
      <formula>"p"</formula>
    </cfRule>
    <cfRule type="cellIs" dxfId="5543" priority="5655" operator="equal">
      <formula>"yes"</formula>
    </cfRule>
    <cfRule type="cellIs" dxfId="5542" priority="5656" operator="equal">
      <formula>"none"</formula>
    </cfRule>
  </conditionalFormatting>
  <conditionalFormatting sqref="BI38">
    <cfRule type="cellIs" dxfId="5541" priority="5653" operator="equal">
      <formula>"no"</formula>
    </cfRule>
  </conditionalFormatting>
  <conditionalFormatting sqref="BJ38">
    <cfRule type="cellIs" dxfId="5540" priority="5651" operator="equal">
      <formula>"no"</formula>
    </cfRule>
    <cfRule type="cellIs" dxfId="5539" priority="5652" operator="equal">
      <formula>"n/a"</formula>
    </cfRule>
  </conditionalFormatting>
  <conditionalFormatting sqref="AH76:BB76">
    <cfRule type="cellIs" dxfId="5538" priority="5648" operator="equal">
      <formula>"p"</formula>
    </cfRule>
    <cfRule type="cellIs" dxfId="5537" priority="5649" operator="equal">
      <formula>"yes"</formula>
    </cfRule>
    <cfRule type="cellIs" dxfId="5536" priority="5650" operator="equal">
      <formula>0</formula>
    </cfRule>
  </conditionalFormatting>
  <conditionalFormatting sqref="AH76:BB76">
    <cfRule type="cellIs" dxfId="5535" priority="5647" operator="equal">
      <formula>"&lt;1%"</formula>
    </cfRule>
  </conditionalFormatting>
  <conditionalFormatting sqref="S76:AG76">
    <cfRule type="cellIs" dxfId="5534" priority="5644" operator="equal">
      <formula>"p"</formula>
    </cfRule>
    <cfRule type="cellIs" dxfId="5533" priority="5645" operator="equal">
      <formula>"yes"</formula>
    </cfRule>
    <cfRule type="cellIs" dxfId="5532" priority="5646" operator="equal">
      <formula>0</formula>
    </cfRule>
  </conditionalFormatting>
  <conditionalFormatting sqref="S76:AG76">
    <cfRule type="cellIs" dxfId="5531" priority="5643" operator="equal">
      <formula>"&lt;1%"</formula>
    </cfRule>
  </conditionalFormatting>
  <conditionalFormatting sqref="V87">
    <cfRule type="cellIs" dxfId="5530" priority="5640" operator="equal">
      <formula>"p"</formula>
    </cfRule>
    <cfRule type="cellIs" dxfId="5529" priority="5641" operator="equal">
      <formula>"yes"</formula>
    </cfRule>
    <cfRule type="cellIs" dxfId="5528" priority="5642" operator="equal">
      <formula>0</formula>
    </cfRule>
  </conditionalFormatting>
  <conditionalFormatting sqref="V87">
    <cfRule type="cellIs" dxfId="5527" priority="5639" operator="equal">
      <formula>"&lt;1%"</formula>
    </cfRule>
  </conditionalFormatting>
  <conditionalFormatting sqref="S87:U87">
    <cfRule type="cellIs" dxfId="5526" priority="5636" operator="equal">
      <formula>"p"</formula>
    </cfRule>
    <cfRule type="cellIs" dxfId="5525" priority="5637" operator="equal">
      <formula>"yes"</formula>
    </cfRule>
    <cfRule type="cellIs" dxfId="5524" priority="5638" operator="equal">
      <formula>0</formula>
    </cfRule>
  </conditionalFormatting>
  <conditionalFormatting sqref="S87:U87">
    <cfRule type="cellIs" dxfId="5523" priority="5635" operator="equal">
      <formula>"&lt;1%"</formula>
    </cfRule>
  </conditionalFormatting>
  <conditionalFormatting sqref="W87:BB87">
    <cfRule type="cellIs" dxfId="5522" priority="5632" operator="equal">
      <formula>"p"</formula>
    </cfRule>
    <cfRule type="cellIs" dxfId="5521" priority="5633" operator="equal">
      <formula>"yes"</formula>
    </cfRule>
    <cfRule type="cellIs" dxfId="5520" priority="5634" operator="equal">
      <formula>0</formula>
    </cfRule>
  </conditionalFormatting>
  <conditionalFormatting sqref="W87:BB87">
    <cfRule type="cellIs" dxfId="5519" priority="5631" operator="equal">
      <formula>"&lt;1%"</formula>
    </cfRule>
  </conditionalFormatting>
  <conditionalFormatting sqref="BD87">
    <cfRule type="cellIs" dxfId="5518" priority="5628" operator="equal">
      <formula>"p"</formula>
    </cfRule>
    <cfRule type="cellIs" dxfId="5517" priority="5629" operator="equal">
      <formula>"yes"</formula>
    </cfRule>
    <cfRule type="cellIs" dxfId="5516" priority="5630" operator="equal">
      <formula>0</formula>
    </cfRule>
  </conditionalFormatting>
  <conditionalFormatting sqref="BD87">
    <cfRule type="cellIs" dxfId="5515" priority="5627" operator="equal">
      <formula>"&lt;1%"</formula>
    </cfRule>
  </conditionalFormatting>
  <conditionalFormatting sqref="BF87:BJ87">
    <cfRule type="cellIs" dxfId="5514" priority="5624" operator="equal">
      <formula>"p"</formula>
    </cfRule>
    <cfRule type="cellIs" dxfId="5513" priority="5625" operator="equal">
      <formula>"yes"</formula>
    </cfRule>
    <cfRule type="cellIs" dxfId="5512" priority="5626" operator="equal">
      <formula>"none"</formula>
    </cfRule>
  </conditionalFormatting>
  <conditionalFormatting sqref="BF87:BJ87">
    <cfRule type="cellIs" dxfId="5511" priority="5623" operator="equal">
      <formula>"no"</formula>
    </cfRule>
  </conditionalFormatting>
  <conditionalFormatting sqref="BE87">
    <cfRule type="cellIs" dxfId="5510" priority="5620" operator="equal">
      <formula>"p"</formula>
    </cfRule>
    <cfRule type="cellIs" dxfId="5509" priority="5621" operator="equal">
      <formula>"yes"</formula>
    </cfRule>
    <cfRule type="cellIs" dxfId="5508" priority="5622" operator="equal">
      <formula>0</formula>
    </cfRule>
  </conditionalFormatting>
  <conditionalFormatting sqref="BE87">
    <cfRule type="cellIs" dxfId="5507" priority="5619" operator="equal">
      <formula>"&lt;1%"</formula>
    </cfRule>
  </conditionalFormatting>
  <conditionalFormatting sqref="S93:AD93">
    <cfRule type="cellIs" dxfId="5506" priority="5612" operator="equal">
      <formula>"p"</formula>
    </cfRule>
    <cfRule type="cellIs" dxfId="5505" priority="5613" operator="equal">
      <formula>"yes"</formula>
    </cfRule>
    <cfRule type="cellIs" dxfId="5504" priority="5614" operator="equal">
      <formula>0</formula>
    </cfRule>
  </conditionalFormatting>
  <conditionalFormatting sqref="S93:AD93">
    <cfRule type="cellIs" dxfId="5503" priority="5611" operator="equal">
      <formula>"&lt;1%"</formula>
    </cfRule>
  </conditionalFormatting>
  <conditionalFormatting sqref="AF93:AG93">
    <cfRule type="cellIs" dxfId="5502" priority="5608" operator="equal">
      <formula>"p"</formula>
    </cfRule>
    <cfRule type="cellIs" dxfId="5501" priority="5609" operator="equal">
      <formula>"yes"</formula>
    </cfRule>
    <cfRule type="cellIs" dxfId="5500" priority="5610" operator="equal">
      <formula>0</formula>
    </cfRule>
  </conditionalFormatting>
  <conditionalFormatting sqref="AF93:AG93">
    <cfRule type="cellIs" dxfId="5499" priority="5607" operator="equal">
      <formula>"&lt;1%"</formula>
    </cfRule>
  </conditionalFormatting>
  <conditionalFormatting sqref="AE93">
    <cfRule type="cellIs" dxfId="5498" priority="5604" operator="equal">
      <formula>"p"</formula>
    </cfRule>
    <cfRule type="cellIs" dxfId="5497" priority="5605" operator="equal">
      <formula>"yes"</formula>
    </cfRule>
    <cfRule type="cellIs" dxfId="5496" priority="5606" operator="equal">
      <formula>0</formula>
    </cfRule>
  </conditionalFormatting>
  <conditionalFormatting sqref="AE93">
    <cfRule type="cellIs" dxfId="5495" priority="5603" operator="equal">
      <formula>"&lt;1%"</formula>
    </cfRule>
  </conditionalFormatting>
  <conditionalFormatting sqref="AH93:AM93">
    <cfRule type="cellIs" dxfId="5494" priority="5600" operator="equal">
      <formula>"p"</formula>
    </cfRule>
    <cfRule type="cellIs" dxfId="5493" priority="5601" operator="equal">
      <formula>"yes"</formula>
    </cfRule>
    <cfRule type="cellIs" dxfId="5492" priority="5602" operator="equal">
      <formula>0</formula>
    </cfRule>
  </conditionalFormatting>
  <conditionalFormatting sqref="AH93:AM93">
    <cfRule type="cellIs" dxfId="5491" priority="5599" operator="equal">
      <formula>"&lt;1%"</formula>
    </cfRule>
  </conditionalFormatting>
  <conditionalFormatting sqref="BC93">
    <cfRule type="cellIs" dxfId="5490" priority="5593" operator="equal">
      <formula>"no"</formula>
    </cfRule>
    <cfRule type="cellIs" dxfId="5489" priority="5594" operator="equal">
      <formula>"yes"</formula>
    </cfRule>
  </conditionalFormatting>
  <conditionalFormatting sqref="BC93">
    <cfRule type="cellIs" dxfId="5488" priority="5592" operator="equal">
      <formula>"p"</formula>
    </cfRule>
  </conditionalFormatting>
  <conditionalFormatting sqref="BG93">
    <cfRule type="cellIs" dxfId="5487" priority="5589" operator="equal">
      <formula>"p"</formula>
    </cfRule>
    <cfRule type="cellIs" dxfId="5486" priority="5590" operator="equal">
      <formula>"yes"</formula>
    </cfRule>
    <cfRule type="cellIs" dxfId="5485" priority="5591" operator="equal">
      <formula>0</formula>
    </cfRule>
  </conditionalFormatting>
  <conditionalFormatting sqref="BG93">
    <cfRule type="cellIs" dxfId="5484" priority="5588" operator="equal">
      <formula>"&lt;1%"</formula>
    </cfRule>
  </conditionalFormatting>
  <conditionalFormatting sqref="BH93">
    <cfRule type="cellIs" dxfId="5483" priority="5585" operator="equal">
      <formula>"p"</formula>
    </cfRule>
    <cfRule type="cellIs" dxfId="5482" priority="5586" operator="equal">
      <formula>"yes"</formula>
    </cfRule>
    <cfRule type="cellIs" dxfId="5481" priority="5587" operator="equal">
      <formula>0</formula>
    </cfRule>
  </conditionalFormatting>
  <conditionalFormatting sqref="BH93">
    <cfRule type="cellIs" dxfId="5480" priority="5584" operator="equal">
      <formula>"&lt;1%"</formula>
    </cfRule>
  </conditionalFormatting>
  <conditionalFormatting sqref="BD93:BF93">
    <cfRule type="cellIs" dxfId="5479" priority="5581" operator="equal">
      <formula>"p"</formula>
    </cfRule>
    <cfRule type="cellIs" dxfId="5478" priority="5582" operator="equal">
      <formula>"yes"</formula>
    </cfRule>
    <cfRule type="cellIs" dxfId="5477" priority="5583" operator="equal">
      <formula>"none"</formula>
    </cfRule>
  </conditionalFormatting>
  <conditionalFormatting sqref="BD93:BF93">
    <cfRule type="cellIs" dxfId="5476" priority="5580" operator="equal">
      <formula>"no"</formula>
    </cfRule>
  </conditionalFormatting>
  <conditionalFormatting sqref="BI93">
    <cfRule type="cellIs" dxfId="5475" priority="5577" operator="equal">
      <formula>"p"</formula>
    </cfRule>
    <cfRule type="cellIs" dxfId="5474" priority="5578" operator="equal">
      <formula>"yes"</formula>
    </cfRule>
    <cfRule type="cellIs" dxfId="5473" priority="5579" operator="equal">
      <formula>"none"</formula>
    </cfRule>
  </conditionalFormatting>
  <conditionalFormatting sqref="BI93">
    <cfRule type="cellIs" dxfId="5472" priority="5576" operator="equal">
      <formula>"no"</formula>
    </cfRule>
  </conditionalFormatting>
  <conditionalFormatting sqref="BJ93">
    <cfRule type="cellIs" dxfId="5471" priority="5574" operator="equal">
      <formula>"no"</formula>
    </cfRule>
    <cfRule type="cellIs" dxfId="5470" priority="5575" operator="equal">
      <formula>"n/a"</formula>
    </cfRule>
  </conditionalFormatting>
  <conditionalFormatting sqref="BJ118">
    <cfRule type="cellIs" dxfId="5469" priority="5572" operator="equal">
      <formula>"no"</formula>
    </cfRule>
    <cfRule type="cellIs" dxfId="5468" priority="5573" operator="equal">
      <formula>"n/a"</formula>
    </cfRule>
  </conditionalFormatting>
  <conditionalFormatting sqref="BI118">
    <cfRule type="cellIs" dxfId="5467" priority="5541" operator="equal">
      <formula>"p"</formula>
    </cfRule>
    <cfRule type="cellIs" dxfId="5466" priority="5542" operator="equal">
      <formula>"yes"</formula>
    </cfRule>
    <cfRule type="cellIs" dxfId="5465" priority="5543" operator="equal">
      <formula>0</formula>
    </cfRule>
  </conditionalFormatting>
  <conditionalFormatting sqref="BI118">
    <cfRule type="cellIs" dxfId="5464" priority="5540" operator="equal">
      <formula>"&lt;1%"</formula>
    </cfRule>
  </conditionalFormatting>
  <conditionalFormatting sqref="BC118">
    <cfRule type="cellIs" dxfId="5463" priority="5538" operator="equal">
      <formula>"no"</formula>
    </cfRule>
    <cfRule type="cellIs" dxfId="5462" priority="5539" operator="equal">
      <formula>"yes"</formula>
    </cfRule>
  </conditionalFormatting>
  <conditionalFormatting sqref="BC118">
    <cfRule type="cellIs" dxfId="5461" priority="5537" operator="equal">
      <formula>"p"</formula>
    </cfRule>
  </conditionalFormatting>
  <conditionalFormatting sqref="X210:AA210">
    <cfRule type="cellIs" dxfId="5460" priority="5534" operator="equal">
      <formula>"p"</formula>
    </cfRule>
    <cfRule type="cellIs" dxfId="5459" priority="5535" operator="equal">
      <formula>"yes"</formula>
    </cfRule>
    <cfRule type="cellIs" dxfId="5458" priority="5536" operator="equal">
      <formula>0</formula>
    </cfRule>
  </conditionalFormatting>
  <conditionalFormatting sqref="X210:AA210">
    <cfRule type="cellIs" dxfId="5457" priority="5533" operator="equal">
      <formula>"&lt;1%"</formula>
    </cfRule>
  </conditionalFormatting>
  <conditionalFormatting sqref="S210">
    <cfRule type="cellIs" dxfId="5456" priority="5530" operator="equal">
      <formula>"p"</formula>
    </cfRule>
    <cfRule type="cellIs" dxfId="5455" priority="5531" operator="equal">
      <formula>"yes"</formula>
    </cfRule>
    <cfRule type="cellIs" dxfId="5454" priority="5532" operator="equal">
      <formula>0</formula>
    </cfRule>
  </conditionalFormatting>
  <conditionalFormatting sqref="S210">
    <cfRule type="cellIs" dxfId="5453" priority="5529" operator="equal">
      <formula>"&lt;1%"</formula>
    </cfRule>
  </conditionalFormatting>
  <conditionalFormatting sqref="T210:W210">
    <cfRule type="cellIs" dxfId="5452" priority="5526" operator="equal">
      <formula>"p"</formula>
    </cfRule>
    <cfRule type="cellIs" dxfId="5451" priority="5527" operator="equal">
      <formula>"yes"</formula>
    </cfRule>
    <cfRule type="cellIs" dxfId="5450" priority="5528" operator="equal">
      <formula>0</formula>
    </cfRule>
  </conditionalFormatting>
  <conditionalFormatting sqref="T210:W210">
    <cfRule type="cellIs" dxfId="5449" priority="5525" operator="equal">
      <formula>"&lt;1%"</formula>
    </cfRule>
  </conditionalFormatting>
  <conditionalFormatting sqref="AJ210:AM210">
    <cfRule type="cellIs" dxfId="5448" priority="5522" operator="equal">
      <formula>"p"</formula>
    </cfRule>
    <cfRule type="cellIs" dxfId="5447" priority="5523" operator="equal">
      <formula>"yes"</formula>
    </cfRule>
    <cfRule type="cellIs" dxfId="5446" priority="5524" operator="equal">
      <formula>0</formula>
    </cfRule>
  </conditionalFormatting>
  <conditionalFormatting sqref="AJ210:AM210">
    <cfRule type="cellIs" dxfId="5445" priority="5521" operator="equal">
      <formula>"&lt;1%"</formula>
    </cfRule>
  </conditionalFormatting>
  <conditionalFormatting sqref="AB210:AI210">
    <cfRule type="cellIs" dxfId="5444" priority="5518" operator="equal">
      <formula>"p"</formula>
    </cfRule>
    <cfRule type="cellIs" dxfId="5443" priority="5519" operator="equal">
      <formula>"yes"</formula>
    </cfRule>
    <cfRule type="cellIs" dxfId="5442" priority="5520" operator="equal">
      <formula>0</formula>
    </cfRule>
  </conditionalFormatting>
  <conditionalFormatting sqref="AB210:AI210">
    <cfRule type="cellIs" dxfId="5441" priority="5517" operator="equal">
      <formula>"&lt;1%"</formula>
    </cfRule>
  </conditionalFormatting>
  <conditionalFormatting sqref="AV210:AY210">
    <cfRule type="cellIs" dxfId="5440" priority="5514" operator="equal">
      <formula>"p"</formula>
    </cfRule>
    <cfRule type="cellIs" dxfId="5439" priority="5515" operator="equal">
      <formula>"yes"</formula>
    </cfRule>
    <cfRule type="cellIs" dxfId="5438" priority="5516" operator="equal">
      <formula>0</formula>
    </cfRule>
  </conditionalFormatting>
  <conditionalFormatting sqref="AV210:AY210">
    <cfRule type="cellIs" dxfId="5437" priority="5513" operator="equal">
      <formula>"&lt;1%"</formula>
    </cfRule>
  </conditionalFormatting>
  <conditionalFormatting sqref="AN210:AU210">
    <cfRule type="cellIs" dxfId="5436" priority="5510" operator="equal">
      <formula>"p"</formula>
    </cfRule>
    <cfRule type="cellIs" dxfId="5435" priority="5511" operator="equal">
      <formula>"yes"</formula>
    </cfRule>
    <cfRule type="cellIs" dxfId="5434" priority="5512" operator="equal">
      <formula>0</formula>
    </cfRule>
  </conditionalFormatting>
  <conditionalFormatting sqref="AN210:AU210">
    <cfRule type="cellIs" dxfId="5433" priority="5509" operator="equal">
      <formula>"&lt;1%"</formula>
    </cfRule>
  </conditionalFormatting>
  <conditionalFormatting sqref="AZ210:BA210">
    <cfRule type="cellIs" dxfId="5432" priority="5506" operator="equal">
      <formula>"p"</formula>
    </cfRule>
    <cfRule type="cellIs" dxfId="5431" priority="5507" operator="equal">
      <formula>"yes"</formula>
    </cfRule>
    <cfRule type="cellIs" dxfId="5430" priority="5508" operator="equal">
      <formula>0</formula>
    </cfRule>
  </conditionalFormatting>
  <conditionalFormatting sqref="AZ210:BA210">
    <cfRule type="cellIs" dxfId="5429" priority="5505" operator="equal">
      <formula>"&lt;1%"</formula>
    </cfRule>
  </conditionalFormatting>
  <conditionalFormatting sqref="BB210">
    <cfRule type="cellIs" dxfId="5428" priority="5502" operator="equal">
      <formula>"p"</formula>
    </cfRule>
    <cfRule type="cellIs" dxfId="5427" priority="5503" operator="equal">
      <formula>"yes"</formula>
    </cfRule>
    <cfRule type="cellIs" dxfId="5426" priority="5504" operator="equal">
      <formula>0</formula>
    </cfRule>
  </conditionalFormatting>
  <conditionalFormatting sqref="BB210">
    <cfRule type="cellIs" dxfId="5425" priority="5501" operator="equal">
      <formula>"&lt;1%"</formula>
    </cfRule>
  </conditionalFormatting>
  <conditionalFormatting sqref="BD210">
    <cfRule type="cellIs" dxfId="5424" priority="5498" operator="equal">
      <formula>"p"</formula>
    </cfRule>
    <cfRule type="cellIs" dxfId="5423" priority="5499" operator="equal">
      <formula>"yes"</formula>
    </cfRule>
    <cfRule type="cellIs" dxfId="5422" priority="5500" operator="equal">
      <formula>"none"</formula>
    </cfRule>
  </conditionalFormatting>
  <conditionalFormatting sqref="BD210">
    <cfRule type="cellIs" dxfId="5421" priority="5497" operator="equal">
      <formula>"no"</formula>
    </cfRule>
  </conditionalFormatting>
  <conditionalFormatting sqref="BE210">
    <cfRule type="cellIs" dxfId="5420" priority="5494" operator="equal">
      <formula>"p"</formula>
    </cfRule>
    <cfRule type="cellIs" dxfId="5419" priority="5495" operator="equal">
      <formula>"yes"</formula>
    </cfRule>
    <cfRule type="cellIs" dxfId="5418" priority="5496" operator="equal">
      <formula>0</formula>
    </cfRule>
  </conditionalFormatting>
  <conditionalFormatting sqref="BE210">
    <cfRule type="cellIs" dxfId="5417" priority="5493" operator="equal">
      <formula>"&lt;1%"</formula>
    </cfRule>
  </conditionalFormatting>
  <conditionalFormatting sqref="BF210">
    <cfRule type="cellIs" dxfId="5416" priority="5490" operator="equal">
      <formula>"p"</formula>
    </cfRule>
    <cfRule type="cellIs" dxfId="5415" priority="5491" operator="equal">
      <formula>"yes"</formula>
    </cfRule>
    <cfRule type="cellIs" dxfId="5414" priority="5492" operator="equal">
      <formula>0</formula>
    </cfRule>
  </conditionalFormatting>
  <conditionalFormatting sqref="BF210">
    <cfRule type="cellIs" dxfId="5413" priority="5489" operator="equal">
      <formula>"&lt;1%"</formula>
    </cfRule>
  </conditionalFormatting>
  <conditionalFormatting sqref="BG210">
    <cfRule type="cellIs" dxfId="5412" priority="5486" operator="equal">
      <formula>"p"</formula>
    </cfRule>
    <cfRule type="cellIs" dxfId="5411" priority="5487" operator="equal">
      <formula>"yes"</formula>
    </cfRule>
    <cfRule type="cellIs" dxfId="5410" priority="5488" operator="equal">
      <formula>"none"</formula>
    </cfRule>
  </conditionalFormatting>
  <conditionalFormatting sqref="BG210">
    <cfRule type="cellIs" dxfId="5409" priority="5485" operator="equal">
      <formula>"no"</formula>
    </cfRule>
  </conditionalFormatting>
  <conditionalFormatting sqref="BH210:BI210">
    <cfRule type="cellIs" dxfId="5408" priority="5482" operator="equal">
      <formula>"p"</formula>
    </cfRule>
    <cfRule type="cellIs" dxfId="5407" priority="5483" operator="equal">
      <formula>"yes"</formula>
    </cfRule>
    <cfRule type="cellIs" dxfId="5406" priority="5484" operator="equal">
      <formula>"none"</formula>
    </cfRule>
  </conditionalFormatting>
  <conditionalFormatting sqref="BH210:BI210">
    <cfRule type="cellIs" dxfId="5405" priority="5481" operator="equal">
      <formula>"no"</formula>
    </cfRule>
  </conditionalFormatting>
  <conditionalFormatting sqref="BJ210">
    <cfRule type="cellIs" dxfId="5404" priority="5479" operator="equal">
      <formula>"no"</formula>
    </cfRule>
    <cfRule type="cellIs" dxfId="5403" priority="5480" operator="equal">
      <formula>"n/a"</formula>
    </cfRule>
  </conditionalFormatting>
  <conditionalFormatting sqref="BC210">
    <cfRule type="cellIs" dxfId="5402" priority="5477" operator="equal">
      <formula>"no"</formula>
    </cfRule>
    <cfRule type="cellIs" dxfId="5401" priority="5478" operator="equal">
      <formula>"yes"</formula>
    </cfRule>
  </conditionalFormatting>
  <conditionalFormatting sqref="BC210">
    <cfRule type="cellIs" dxfId="5400" priority="5476" operator="equal">
      <formula>"p"</formula>
    </cfRule>
  </conditionalFormatting>
  <conditionalFormatting sqref="S218:AY218">
    <cfRule type="cellIs" dxfId="5399" priority="5473" operator="equal">
      <formula>"p"</formula>
    </cfRule>
    <cfRule type="cellIs" dxfId="5398" priority="5474" operator="equal">
      <formula>"yes"</formula>
    </cfRule>
    <cfRule type="cellIs" dxfId="5397" priority="5475" operator="equal">
      <formula>0</formula>
    </cfRule>
  </conditionalFormatting>
  <conditionalFormatting sqref="S218:AY218">
    <cfRule type="cellIs" dxfId="5396" priority="5472" operator="equal">
      <formula>"&lt;1%"</formula>
    </cfRule>
  </conditionalFormatting>
  <conditionalFormatting sqref="AZ218:BB218">
    <cfRule type="cellIs" dxfId="5395" priority="5469" operator="equal">
      <formula>"p"</formula>
    </cfRule>
    <cfRule type="cellIs" dxfId="5394" priority="5470" operator="equal">
      <formula>"yes"</formula>
    </cfRule>
    <cfRule type="cellIs" dxfId="5393" priority="5471" operator="equal">
      <formula>0</formula>
    </cfRule>
  </conditionalFormatting>
  <conditionalFormatting sqref="AZ218:BB218">
    <cfRule type="cellIs" dxfId="5392" priority="5468" operator="equal">
      <formula>"&lt;1%"</formula>
    </cfRule>
  </conditionalFormatting>
  <conditionalFormatting sqref="BC218">
    <cfRule type="cellIs" dxfId="5391" priority="5466" operator="equal">
      <formula>"no"</formula>
    </cfRule>
    <cfRule type="cellIs" dxfId="5390" priority="5467" operator="equal">
      <formula>"yes"</formula>
    </cfRule>
  </conditionalFormatting>
  <conditionalFormatting sqref="BC218">
    <cfRule type="cellIs" dxfId="5389" priority="5465" operator="equal">
      <formula>"p"</formula>
    </cfRule>
  </conditionalFormatting>
  <conditionalFormatting sqref="BD218:BG218">
    <cfRule type="cellIs" dxfId="5388" priority="5462" operator="equal">
      <formula>"p"</formula>
    </cfRule>
    <cfRule type="cellIs" dxfId="5387" priority="5463" operator="equal">
      <formula>"yes"</formula>
    </cfRule>
    <cfRule type="cellIs" dxfId="5386" priority="5464" operator="equal">
      <formula>"none"</formula>
    </cfRule>
  </conditionalFormatting>
  <conditionalFormatting sqref="BD218:BG218">
    <cfRule type="cellIs" dxfId="5385" priority="5461" operator="equal">
      <formula>"no"</formula>
    </cfRule>
  </conditionalFormatting>
  <conditionalFormatting sqref="BH218">
    <cfRule type="cellIs" dxfId="5384" priority="5458" operator="equal">
      <formula>"p"</formula>
    </cfRule>
    <cfRule type="cellIs" dxfId="5383" priority="5459" operator="equal">
      <formula>"yes"</formula>
    </cfRule>
    <cfRule type="cellIs" dxfId="5382" priority="5460" operator="equal">
      <formula>0</formula>
    </cfRule>
  </conditionalFormatting>
  <conditionalFormatting sqref="BH218">
    <cfRule type="cellIs" dxfId="5381" priority="5457" operator="equal">
      <formula>"&lt;1%"</formula>
    </cfRule>
  </conditionalFormatting>
  <conditionalFormatting sqref="BI218">
    <cfRule type="cellIs" dxfId="5380" priority="5454" operator="equal">
      <formula>"p"</formula>
    </cfRule>
    <cfRule type="cellIs" dxfId="5379" priority="5455" operator="equal">
      <formula>"yes"</formula>
    </cfRule>
    <cfRule type="cellIs" dxfId="5378" priority="5456" operator="equal">
      <formula>"none"</formula>
    </cfRule>
  </conditionalFormatting>
  <conditionalFormatting sqref="BI218">
    <cfRule type="cellIs" dxfId="5377" priority="5453" operator="equal">
      <formula>"no"</formula>
    </cfRule>
  </conditionalFormatting>
  <conditionalFormatting sqref="BJ218">
    <cfRule type="cellIs" dxfId="5376" priority="5451" operator="equal">
      <formula>"no"</formula>
    </cfRule>
    <cfRule type="cellIs" dxfId="5375" priority="5452" operator="equal">
      <formula>"n/a"</formula>
    </cfRule>
  </conditionalFormatting>
  <conditionalFormatting sqref="S251:AD251">
    <cfRule type="cellIs" dxfId="5374" priority="5448" operator="equal">
      <formula>"p"</formula>
    </cfRule>
    <cfRule type="cellIs" dxfId="5373" priority="5449" operator="equal">
      <formula>"yes"</formula>
    </cfRule>
    <cfRule type="cellIs" dxfId="5372" priority="5450" operator="equal">
      <formula>0</formula>
    </cfRule>
  </conditionalFormatting>
  <conditionalFormatting sqref="S251:AD251">
    <cfRule type="cellIs" dxfId="5371" priority="5447" operator="equal">
      <formula>"&lt;1%"</formula>
    </cfRule>
  </conditionalFormatting>
  <conditionalFormatting sqref="AE251:BB251">
    <cfRule type="cellIs" dxfId="5370" priority="5444" operator="equal">
      <formula>"p"</formula>
    </cfRule>
    <cfRule type="cellIs" dxfId="5369" priority="5445" operator="equal">
      <formula>"yes"</formula>
    </cfRule>
    <cfRule type="cellIs" dxfId="5368" priority="5446" operator="equal">
      <formula>0</formula>
    </cfRule>
  </conditionalFormatting>
  <conditionalFormatting sqref="AE251:BB251">
    <cfRule type="cellIs" dxfId="5367" priority="5443" operator="equal">
      <formula>"&lt;1%"</formula>
    </cfRule>
  </conditionalFormatting>
  <conditionalFormatting sqref="BC251">
    <cfRule type="cellIs" dxfId="5366" priority="5441" operator="equal">
      <formula>"no"</formula>
    </cfRule>
    <cfRule type="cellIs" dxfId="5365" priority="5442" operator="equal">
      <formula>"yes"</formula>
    </cfRule>
  </conditionalFormatting>
  <conditionalFormatting sqref="BC251">
    <cfRule type="cellIs" dxfId="5364" priority="5440" operator="equal">
      <formula>"p"</formula>
    </cfRule>
  </conditionalFormatting>
  <conditionalFormatting sqref="BD251:BI251">
    <cfRule type="cellIs" dxfId="5363" priority="5437" operator="equal">
      <formula>"p"</formula>
    </cfRule>
    <cfRule type="cellIs" dxfId="5362" priority="5438" operator="equal">
      <formula>"yes"</formula>
    </cfRule>
    <cfRule type="cellIs" dxfId="5361" priority="5439" operator="equal">
      <formula>"none"</formula>
    </cfRule>
  </conditionalFormatting>
  <conditionalFormatting sqref="BD251:BI251">
    <cfRule type="cellIs" dxfId="5360" priority="5436" operator="equal">
      <formula>"no"</formula>
    </cfRule>
  </conditionalFormatting>
  <conditionalFormatting sqref="BJ251">
    <cfRule type="cellIs" dxfId="5359" priority="5434" operator="equal">
      <formula>"no"</formula>
    </cfRule>
    <cfRule type="cellIs" dxfId="5358" priority="5435" operator="equal">
      <formula>"n/a"</formula>
    </cfRule>
  </conditionalFormatting>
  <conditionalFormatting sqref="S263:AM263">
    <cfRule type="cellIs" dxfId="5357" priority="5431" operator="equal">
      <formula>"p"</formula>
    </cfRule>
    <cfRule type="cellIs" dxfId="5356" priority="5432" operator="equal">
      <formula>"yes"</formula>
    </cfRule>
    <cfRule type="cellIs" dxfId="5355" priority="5433" operator="equal">
      <formula>0</formula>
    </cfRule>
  </conditionalFormatting>
  <conditionalFormatting sqref="S263:AM263">
    <cfRule type="cellIs" dxfId="5354" priority="5430" operator="equal">
      <formula>"&lt;1%"</formula>
    </cfRule>
  </conditionalFormatting>
  <conditionalFormatting sqref="AN263:BB263">
    <cfRule type="cellIs" dxfId="5353" priority="5427" operator="equal">
      <formula>"p"</formula>
    </cfRule>
    <cfRule type="cellIs" dxfId="5352" priority="5428" operator="equal">
      <formula>"yes"</formula>
    </cfRule>
    <cfRule type="cellIs" dxfId="5351" priority="5429" operator="equal">
      <formula>0</formula>
    </cfRule>
  </conditionalFormatting>
  <conditionalFormatting sqref="AN263:BB263">
    <cfRule type="cellIs" dxfId="5350" priority="5426" operator="equal">
      <formula>"&lt;1%"</formula>
    </cfRule>
  </conditionalFormatting>
  <conditionalFormatting sqref="S271:BB271">
    <cfRule type="cellIs" dxfId="5349" priority="5423" operator="equal">
      <formula>"p"</formula>
    </cfRule>
    <cfRule type="cellIs" dxfId="5348" priority="5424" operator="equal">
      <formula>"yes"</formula>
    </cfRule>
    <cfRule type="cellIs" dxfId="5347" priority="5425" operator="equal">
      <formula>0</formula>
    </cfRule>
  </conditionalFormatting>
  <conditionalFormatting sqref="S271:BB271">
    <cfRule type="cellIs" dxfId="5346" priority="5422" operator="equal">
      <formula>"&lt;1%"</formula>
    </cfRule>
  </conditionalFormatting>
  <conditionalFormatting sqref="BJ272">
    <cfRule type="cellIs" dxfId="5345" priority="5420" operator="equal">
      <formula>"no"</formula>
    </cfRule>
    <cfRule type="cellIs" dxfId="5344" priority="5421" operator="equal">
      <formula>"n/a"</formula>
    </cfRule>
  </conditionalFormatting>
  <conditionalFormatting sqref="S272:T272">
    <cfRule type="cellIs" dxfId="5343" priority="5417" operator="equal">
      <formula>"p"</formula>
    </cfRule>
    <cfRule type="cellIs" dxfId="5342" priority="5418" operator="equal">
      <formula>"yes"</formula>
    </cfRule>
    <cfRule type="cellIs" dxfId="5341" priority="5419" operator="equal">
      <formula>0</formula>
    </cfRule>
  </conditionalFormatting>
  <conditionalFormatting sqref="S272:T272">
    <cfRule type="cellIs" dxfId="5340" priority="5416" operator="equal">
      <formula>"&lt;1%"</formula>
    </cfRule>
  </conditionalFormatting>
  <conditionalFormatting sqref="V272:Y272 AA272:AG272">
    <cfRule type="cellIs" dxfId="5339" priority="5409" operator="equal">
      <formula>"p"</formula>
    </cfRule>
    <cfRule type="cellIs" dxfId="5338" priority="5410" operator="equal">
      <formula>"yes"</formula>
    </cfRule>
    <cfRule type="cellIs" dxfId="5337" priority="5411" operator="equal">
      <formula>0</formula>
    </cfRule>
  </conditionalFormatting>
  <conditionalFormatting sqref="V272:Y272 AA272:AG272">
    <cfRule type="cellIs" dxfId="5336" priority="5408" operator="equal">
      <formula>"&lt;1%"</formula>
    </cfRule>
  </conditionalFormatting>
  <conditionalFormatting sqref="Z272">
    <cfRule type="cellIs" dxfId="5335" priority="5405" operator="equal">
      <formula>"p"</formula>
    </cfRule>
    <cfRule type="cellIs" dxfId="5334" priority="5406" operator="equal">
      <formula>"yes"</formula>
    </cfRule>
    <cfRule type="cellIs" dxfId="5333" priority="5407" operator="equal">
      <formula>0</formula>
    </cfRule>
  </conditionalFormatting>
  <conditionalFormatting sqref="Z272">
    <cfRule type="cellIs" dxfId="5332" priority="5404" operator="equal">
      <formula>"&lt;1%"</formula>
    </cfRule>
  </conditionalFormatting>
  <conditionalFormatting sqref="AH272:BB272">
    <cfRule type="cellIs" dxfId="5331" priority="5401" operator="equal">
      <formula>"p"</formula>
    </cfRule>
    <cfRule type="cellIs" dxfId="5330" priority="5402" operator="equal">
      <formula>"yes"</formula>
    </cfRule>
    <cfRule type="cellIs" dxfId="5329" priority="5403" operator="equal">
      <formula>0</formula>
    </cfRule>
  </conditionalFormatting>
  <conditionalFormatting sqref="AH272:BB272">
    <cfRule type="cellIs" dxfId="5328" priority="5400" operator="equal">
      <formula>"&lt;1%"</formula>
    </cfRule>
  </conditionalFormatting>
  <conditionalFormatting sqref="BC272">
    <cfRule type="cellIs" dxfId="5327" priority="5398" operator="equal">
      <formula>"no"</formula>
    </cfRule>
    <cfRule type="cellIs" dxfId="5326" priority="5399" operator="equal">
      <formula>"yes"</formula>
    </cfRule>
  </conditionalFormatting>
  <conditionalFormatting sqref="BC272">
    <cfRule type="cellIs" dxfId="5325" priority="5397" operator="equal">
      <formula>"p"</formula>
    </cfRule>
  </conditionalFormatting>
  <conditionalFormatting sqref="BD272">
    <cfRule type="cellIs" dxfId="5324" priority="5394" operator="equal">
      <formula>"p"</formula>
    </cfRule>
    <cfRule type="cellIs" dxfId="5323" priority="5395" operator="equal">
      <formula>"yes"</formula>
    </cfRule>
    <cfRule type="cellIs" dxfId="5322" priority="5396" operator="equal">
      <formula>0</formula>
    </cfRule>
  </conditionalFormatting>
  <conditionalFormatting sqref="BD272">
    <cfRule type="cellIs" dxfId="5321" priority="5393" operator="equal">
      <formula>"&lt;1%"</formula>
    </cfRule>
  </conditionalFormatting>
  <conditionalFormatting sqref="BE272">
    <cfRule type="cellIs" dxfId="5320" priority="5390" operator="equal">
      <formula>"p"</formula>
    </cfRule>
    <cfRule type="cellIs" dxfId="5319" priority="5391" operator="equal">
      <formula>"yes"</formula>
    </cfRule>
    <cfRule type="cellIs" dxfId="5318" priority="5392" operator="equal">
      <formula>"none"</formula>
    </cfRule>
  </conditionalFormatting>
  <conditionalFormatting sqref="BE272">
    <cfRule type="cellIs" dxfId="5317" priority="5389" operator="equal">
      <formula>"no"</formula>
    </cfRule>
  </conditionalFormatting>
  <conditionalFormatting sqref="BF272">
    <cfRule type="cellIs" dxfId="5316" priority="5386" operator="equal">
      <formula>"p"</formula>
    </cfRule>
    <cfRule type="cellIs" dxfId="5315" priority="5387" operator="equal">
      <formula>"yes"</formula>
    </cfRule>
    <cfRule type="cellIs" dxfId="5314" priority="5388" operator="equal">
      <formula>"none"</formula>
    </cfRule>
  </conditionalFormatting>
  <conditionalFormatting sqref="BF272">
    <cfRule type="cellIs" dxfId="5313" priority="5385" operator="equal">
      <formula>"no"</formula>
    </cfRule>
  </conditionalFormatting>
  <conditionalFormatting sqref="BG272">
    <cfRule type="cellIs" dxfId="5312" priority="5382" operator="equal">
      <formula>"p"</formula>
    </cfRule>
    <cfRule type="cellIs" dxfId="5311" priority="5383" operator="equal">
      <formula>"yes"</formula>
    </cfRule>
    <cfRule type="cellIs" dxfId="5310" priority="5384" operator="equal">
      <formula>0</formula>
    </cfRule>
  </conditionalFormatting>
  <conditionalFormatting sqref="BG272">
    <cfRule type="cellIs" dxfId="5309" priority="5381" operator="equal">
      <formula>"&lt;1%"</formula>
    </cfRule>
  </conditionalFormatting>
  <conditionalFormatting sqref="BH272">
    <cfRule type="cellIs" dxfId="5308" priority="5378" operator="equal">
      <formula>"p"</formula>
    </cfRule>
    <cfRule type="cellIs" dxfId="5307" priority="5379" operator="equal">
      <formula>"yes"</formula>
    </cfRule>
    <cfRule type="cellIs" dxfId="5306" priority="5380" operator="equal">
      <formula>"none"</formula>
    </cfRule>
  </conditionalFormatting>
  <conditionalFormatting sqref="BH272">
    <cfRule type="cellIs" dxfId="5305" priority="5377" operator="equal">
      <formula>"no"</formula>
    </cfRule>
  </conditionalFormatting>
  <conditionalFormatting sqref="BI272">
    <cfRule type="cellIs" dxfId="5304" priority="5374" operator="equal">
      <formula>"p"</formula>
    </cfRule>
    <cfRule type="cellIs" dxfId="5303" priority="5375" operator="equal">
      <formula>"yes"</formula>
    </cfRule>
    <cfRule type="cellIs" dxfId="5302" priority="5376" operator="equal">
      <formula>"none"</formula>
    </cfRule>
  </conditionalFormatting>
  <conditionalFormatting sqref="BI272">
    <cfRule type="cellIs" dxfId="5301" priority="5373" operator="equal">
      <formula>"no"</formula>
    </cfRule>
  </conditionalFormatting>
  <conditionalFormatting sqref="AE275">
    <cfRule type="cellIs" dxfId="5300" priority="5362" operator="equal">
      <formula>"p"</formula>
    </cfRule>
    <cfRule type="cellIs" dxfId="5299" priority="5363" operator="equal">
      <formula>"yes"</formula>
    </cfRule>
    <cfRule type="cellIs" dxfId="5298" priority="5364" operator="equal">
      <formula>0</formula>
    </cfRule>
  </conditionalFormatting>
  <conditionalFormatting sqref="AE275">
    <cfRule type="cellIs" dxfId="5297" priority="5361" operator="equal">
      <formula>"&lt;1%"</formula>
    </cfRule>
  </conditionalFormatting>
  <conditionalFormatting sqref="V275:AD275">
    <cfRule type="cellIs" dxfId="5296" priority="5358" operator="equal">
      <formula>"p"</formula>
    </cfRule>
    <cfRule type="cellIs" dxfId="5295" priority="5359" operator="equal">
      <formula>"yes"</formula>
    </cfRule>
    <cfRule type="cellIs" dxfId="5294" priority="5360" operator="equal">
      <formula>0</formula>
    </cfRule>
  </conditionalFormatting>
  <conditionalFormatting sqref="V275:AD275">
    <cfRule type="cellIs" dxfId="5293" priority="5357" operator="equal">
      <formula>"&lt;1%"</formula>
    </cfRule>
  </conditionalFormatting>
  <conditionalFormatting sqref="AF275:BB275">
    <cfRule type="cellIs" dxfId="5292" priority="5354" operator="equal">
      <formula>"p"</formula>
    </cfRule>
    <cfRule type="cellIs" dxfId="5291" priority="5355" operator="equal">
      <formula>"yes"</formula>
    </cfRule>
    <cfRule type="cellIs" dxfId="5290" priority="5356" operator="equal">
      <formula>0</formula>
    </cfRule>
  </conditionalFormatting>
  <conditionalFormatting sqref="AF275:BB275">
    <cfRule type="cellIs" dxfId="5289" priority="5353" operator="equal">
      <formula>"&lt;1%"</formula>
    </cfRule>
  </conditionalFormatting>
  <conditionalFormatting sqref="BC275">
    <cfRule type="cellIs" dxfId="5288" priority="5351" operator="equal">
      <formula>"no"</formula>
    </cfRule>
    <cfRule type="cellIs" dxfId="5287" priority="5352" operator="equal">
      <formula>"yes"</formula>
    </cfRule>
  </conditionalFormatting>
  <conditionalFormatting sqref="BC275">
    <cfRule type="cellIs" dxfId="5286" priority="5350" operator="equal">
      <formula>"p"</formula>
    </cfRule>
  </conditionalFormatting>
  <conditionalFormatting sqref="BJ275">
    <cfRule type="cellIs" dxfId="5285" priority="5348" operator="equal">
      <formula>"no"</formula>
    </cfRule>
    <cfRule type="cellIs" dxfId="5284" priority="5349" operator="equal">
      <formula>"n/a"</formula>
    </cfRule>
  </conditionalFormatting>
  <conditionalFormatting sqref="S299:U299">
    <cfRule type="cellIs" dxfId="5283" priority="5345" operator="equal">
      <formula>"p"</formula>
    </cfRule>
    <cfRule type="cellIs" dxfId="5282" priority="5346" operator="equal">
      <formula>"yes"</formula>
    </cfRule>
    <cfRule type="cellIs" dxfId="5281" priority="5347" operator="equal">
      <formula>0</formula>
    </cfRule>
  </conditionalFormatting>
  <conditionalFormatting sqref="S299:U299">
    <cfRule type="cellIs" dxfId="5280" priority="5344" operator="equal">
      <formula>"&lt;1%"</formula>
    </cfRule>
  </conditionalFormatting>
  <conditionalFormatting sqref="V299:AD299">
    <cfRule type="cellIs" dxfId="5279" priority="5341" operator="equal">
      <formula>"p"</formula>
    </cfRule>
    <cfRule type="cellIs" dxfId="5278" priority="5342" operator="equal">
      <formula>"yes"</formula>
    </cfRule>
    <cfRule type="cellIs" dxfId="5277" priority="5343" operator="equal">
      <formula>0</formula>
    </cfRule>
  </conditionalFormatting>
  <conditionalFormatting sqref="V299:AD299">
    <cfRule type="cellIs" dxfId="5276" priority="5340" operator="equal">
      <formula>"&lt;1%"</formula>
    </cfRule>
  </conditionalFormatting>
  <conditionalFormatting sqref="AE299">
    <cfRule type="cellIs" dxfId="5275" priority="5337" operator="equal">
      <formula>"p"</formula>
    </cfRule>
    <cfRule type="cellIs" dxfId="5274" priority="5338" operator="equal">
      <formula>"yes"</formula>
    </cfRule>
    <cfRule type="cellIs" dxfId="5273" priority="5339" operator="equal">
      <formula>0</formula>
    </cfRule>
  </conditionalFormatting>
  <conditionalFormatting sqref="AE299">
    <cfRule type="cellIs" dxfId="5272" priority="5336" operator="equal">
      <formula>"&lt;1%"</formula>
    </cfRule>
  </conditionalFormatting>
  <conditionalFormatting sqref="AF299:BB299">
    <cfRule type="cellIs" dxfId="5271" priority="5333" operator="equal">
      <formula>"p"</formula>
    </cfRule>
    <cfRule type="cellIs" dxfId="5270" priority="5334" operator="equal">
      <formula>"yes"</formula>
    </cfRule>
    <cfRule type="cellIs" dxfId="5269" priority="5335" operator="equal">
      <formula>0</formula>
    </cfRule>
  </conditionalFormatting>
  <conditionalFormatting sqref="AF299:BB299">
    <cfRule type="cellIs" dxfId="5268" priority="5332" operator="equal">
      <formula>"&lt;1%"</formula>
    </cfRule>
  </conditionalFormatting>
  <conditionalFormatting sqref="BC299">
    <cfRule type="cellIs" dxfId="5267" priority="5330" operator="equal">
      <formula>"no"</formula>
    </cfRule>
    <cfRule type="cellIs" dxfId="5266" priority="5331" operator="equal">
      <formula>"yes"</formula>
    </cfRule>
  </conditionalFormatting>
  <conditionalFormatting sqref="BC299">
    <cfRule type="cellIs" dxfId="5265" priority="5329" operator="equal">
      <formula>"p"</formula>
    </cfRule>
  </conditionalFormatting>
  <conditionalFormatting sqref="BI299:BJ299">
    <cfRule type="cellIs" dxfId="5264" priority="5322" operator="equal">
      <formula>"p"</formula>
    </cfRule>
    <cfRule type="cellIs" dxfId="5263" priority="5323" operator="equal">
      <formula>"yes"</formula>
    </cfRule>
    <cfRule type="cellIs" dxfId="5262" priority="5324" operator="equal">
      <formula>"none"</formula>
    </cfRule>
  </conditionalFormatting>
  <conditionalFormatting sqref="BI299:BJ299">
    <cfRule type="cellIs" dxfId="5261" priority="5321" operator="equal">
      <formula>"no"</formula>
    </cfRule>
  </conditionalFormatting>
  <conditionalFormatting sqref="S317:AY317">
    <cfRule type="cellIs" dxfId="5260" priority="5318" operator="equal">
      <formula>"p"</formula>
    </cfRule>
    <cfRule type="cellIs" dxfId="5259" priority="5319" operator="equal">
      <formula>"yes"</formula>
    </cfRule>
    <cfRule type="cellIs" dxfId="5258" priority="5320" operator="equal">
      <formula>0</formula>
    </cfRule>
  </conditionalFormatting>
  <conditionalFormatting sqref="S317:AY317">
    <cfRule type="cellIs" dxfId="5257" priority="5317" operator="equal">
      <formula>"&lt;1%"</formula>
    </cfRule>
  </conditionalFormatting>
  <conditionalFormatting sqref="AZ317:BB317">
    <cfRule type="cellIs" dxfId="5256" priority="5314" operator="equal">
      <formula>"p"</formula>
    </cfRule>
    <cfRule type="cellIs" dxfId="5255" priority="5315" operator="equal">
      <formula>"yes"</formula>
    </cfRule>
    <cfRule type="cellIs" dxfId="5254" priority="5316" operator="equal">
      <formula>0</formula>
    </cfRule>
  </conditionalFormatting>
  <conditionalFormatting sqref="AZ317:BB317">
    <cfRule type="cellIs" dxfId="5253" priority="5313" operator="equal">
      <formula>"&lt;1%"</formula>
    </cfRule>
  </conditionalFormatting>
  <conditionalFormatting sqref="BE317:BJ317">
    <cfRule type="cellIs" dxfId="5252" priority="5310" operator="equal">
      <formula>"p"</formula>
    </cfRule>
    <cfRule type="cellIs" dxfId="5251" priority="5311" operator="equal">
      <formula>"yes"</formula>
    </cfRule>
    <cfRule type="cellIs" dxfId="5250" priority="5312" operator="equal">
      <formula>"none"</formula>
    </cfRule>
  </conditionalFormatting>
  <conditionalFormatting sqref="BE317:BJ317">
    <cfRule type="cellIs" dxfId="5249" priority="5309" operator="equal">
      <formula>"no"</formula>
    </cfRule>
  </conditionalFormatting>
  <conditionalFormatting sqref="BC317">
    <cfRule type="cellIs" dxfId="5248" priority="5307" operator="equal">
      <formula>"no"</formula>
    </cfRule>
    <cfRule type="cellIs" dxfId="5247" priority="5308" operator="equal">
      <formula>"yes"</formula>
    </cfRule>
  </conditionalFormatting>
  <conditionalFormatting sqref="BC317">
    <cfRule type="cellIs" dxfId="5246" priority="5306" operator="equal">
      <formula>"p"</formula>
    </cfRule>
  </conditionalFormatting>
  <conditionalFormatting sqref="S336:BB336">
    <cfRule type="cellIs" dxfId="5245" priority="5303" operator="equal">
      <formula>"p"</formula>
    </cfRule>
    <cfRule type="cellIs" dxfId="5244" priority="5304" operator="equal">
      <formula>"yes"</formula>
    </cfRule>
    <cfRule type="cellIs" dxfId="5243" priority="5305" operator="equal">
      <formula>0</formula>
    </cfRule>
  </conditionalFormatting>
  <conditionalFormatting sqref="S336:BB336">
    <cfRule type="cellIs" dxfId="5242" priority="5302" operator="equal">
      <formula>"&lt;1%"</formula>
    </cfRule>
  </conditionalFormatting>
  <conditionalFormatting sqref="S100:AP100">
    <cfRule type="cellIs" dxfId="5241" priority="5299" operator="equal">
      <formula>"p"</formula>
    </cfRule>
    <cfRule type="cellIs" dxfId="5240" priority="5300" operator="equal">
      <formula>"yes"</formula>
    </cfRule>
    <cfRule type="cellIs" dxfId="5239" priority="5301" operator="equal">
      <formula>0</formula>
    </cfRule>
  </conditionalFormatting>
  <conditionalFormatting sqref="S100:AP100">
    <cfRule type="cellIs" dxfId="5238" priority="5298" operator="equal">
      <formula>"&lt;1%"</formula>
    </cfRule>
  </conditionalFormatting>
  <conditionalFormatting sqref="AQ100:BB100">
    <cfRule type="cellIs" dxfId="5237" priority="5295" operator="equal">
      <formula>"p"</formula>
    </cfRule>
    <cfRule type="cellIs" dxfId="5236" priority="5296" operator="equal">
      <formula>"yes"</formula>
    </cfRule>
    <cfRule type="cellIs" dxfId="5235" priority="5297" operator="equal">
      <formula>0</formula>
    </cfRule>
  </conditionalFormatting>
  <conditionalFormatting sqref="AQ100:BB100">
    <cfRule type="cellIs" dxfId="5234" priority="5294" operator="equal">
      <formula>"&lt;1%"</formula>
    </cfRule>
  </conditionalFormatting>
  <conditionalFormatting sqref="S101:BB101">
    <cfRule type="cellIs" dxfId="5233" priority="5291" operator="equal">
      <formula>"p"</formula>
    </cfRule>
    <cfRule type="cellIs" dxfId="5232" priority="5292" operator="equal">
      <formula>"yes"</formula>
    </cfRule>
    <cfRule type="cellIs" dxfId="5231" priority="5293" operator="equal">
      <formula>0</formula>
    </cfRule>
  </conditionalFormatting>
  <conditionalFormatting sqref="S101:BB101">
    <cfRule type="cellIs" dxfId="5230" priority="5290" operator="equal">
      <formula>"&lt;1%"</formula>
    </cfRule>
  </conditionalFormatting>
  <conditionalFormatting sqref="S102:AM102">
    <cfRule type="cellIs" dxfId="5229" priority="5287" operator="equal">
      <formula>"p"</formula>
    </cfRule>
    <cfRule type="cellIs" dxfId="5228" priority="5288" operator="equal">
      <formula>"yes"</formula>
    </cfRule>
    <cfRule type="cellIs" dxfId="5227" priority="5289" operator="equal">
      <formula>0</formula>
    </cfRule>
  </conditionalFormatting>
  <conditionalFormatting sqref="S102:AM102">
    <cfRule type="cellIs" dxfId="5226" priority="5286" operator="equal">
      <formula>"&lt;1%"</formula>
    </cfRule>
  </conditionalFormatting>
  <conditionalFormatting sqref="AP102:AR102 AU102:AW102 AZ102:BB102">
    <cfRule type="cellIs" dxfId="5225" priority="5283" operator="equal">
      <formula>"p"</formula>
    </cfRule>
    <cfRule type="cellIs" dxfId="5224" priority="5284" operator="equal">
      <formula>"yes"</formula>
    </cfRule>
    <cfRule type="cellIs" dxfId="5223" priority="5285" operator="equal">
      <formula>0</formula>
    </cfRule>
  </conditionalFormatting>
  <conditionalFormatting sqref="AP102:AR102 AU102:AW102 AZ102:BB102">
    <cfRule type="cellIs" dxfId="5222" priority="5282" operator="equal">
      <formula>"&lt;1%"</formula>
    </cfRule>
  </conditionalFormatting>
  <conditionalFormatting sqref="AN102:AO102 AS102:AT102 AX102:AY102">
    <cfRule type="cellIs" dxfId="5221" priority="5279" operator="equal">
      <formula>"p"</formula>
    </cfRule>
    <cfRule type="cellIs" dxfId="5220" priority="5280" operator="equal">
      <formula>"yes"</formula>
    </cfRule>
    <cfRule type="cellIs" dxfId="5219" priority="5281" operator="equal">
      <formula>0</formula>
    </cfRule>
  </conditionalFormatting>
  <conditionalFormatting sqref="AN102:AO102 AS102:AT102 AX102:AY102">
    <cfRule type="cellIs" dxfId="5218" priority="5278" operator="equal">
      <formula>"&lt;1%"</formula>
    </cfRule>
  </conditionalFormatting>
  <conditionalFormatting sqref="AA145:AZ145">
    <cfRule type="cellIs" dxfId="5217" priority="5275" operator="equal">
      <formula>"p"</formula>
    </cfRule>
    <cfRule type="cellIs" dxfId="5216" priority="5276" operator="equal">
      <formula>"yes"</formula>
    </cfRule>
    <cfRule type="cellIs" dxfId="5215" priority="5277" operator="equal">
      <formula>0</formula>
    </cfRule>
  </conditionalFormatting>
  <conditionalFormatting sqref="AA145:AZ145">
    <cfRule type="cellIs" dxfId="5214" priority="5274" operator="equal">
      <formula>"&lt;1%"</formula>
    </cfRule>
  </conditionalFormatting>
  <conditionalFormatting sqref="Y145:Z145">
    <cfRule type="cellIs" dxfId="5213" priority="5271" operator="equal">
      <formula>"p"</formula>
    </cfRule>
    <cfRule type="cellIs" dxfId="5212" priority="5272" operator="equal">
      <formula>"yes"</formula>
    </cfRule>
    <cfRule type="cellIs" dxfId="5211" priority="5273" operator="equal">
      <formula>0</formula>
    </cfRule>
  </conditionalFormatting>
  <conditionalFormatting sqref="Y145:Z145">
    <cfRule type="cellIs" dxfId="5210" priority="5270" operator="equal">
      <formula>"&lt;1%"</formula>
    </cfRule>
  </conditionalFormatting>
  <conditionalFormatting sqref="Y181:AY181">
    <cfRule type="cellIs" dxfId="5209" priority="5267" operator="equal">
      <formula>"p"</formula>
    </cfRule>
    <cfRule type="cellIs" dxfId="5208" priority="5268" operator="equal">
      <formula>"yes"</formula>
    </cfRule>
    <cfRule type="cellIs" dxfId="5207" priority="5269" operator="equal">
      <formula>0</formula>
    </cfRule>
  </conditionalFormatting>
  <conditionalFormatting sqref="Y181:AY181">
    <cfRule type="cellIs" dxfId="5206" priority="5266" operator="equal">
      <formula>"&lt;1%"</formula>
    </cfRule>
  </conditionalFormatting>
  <conditionalFormatting sqref="BC181">
    <cfRule type="cellIs" dxfId="5205" priority="5264" operator="equal">
      <formula>"no"</formula>
    </cfRule>
    <cfRule type="cellIs" dxfId="5204" priority="5265" operator="equal">
      <formula>"yes"</formula>
    </cfRule>
  </conditionalFormatting>
  <conditionalFormatting sqref="BC181">
    <cfRule type="cellIs" dxfId="5203" priority="5263" operator="equal">
      <formula>"p"</formula>
    </cfRule>
  </conditionalFormatting>
  <conditionalFormatting sqref="BD181:BJ181">
    <cfRule type="cellIs" dxfId="5202" priority="5260" operator="equal">
      <formula>"p"</formula>
    </cfRule>
    <cfRule type="cellIs" dxfId="5201" priority="5261" operator="equal">
      <formula>"yes"</formula>
    </cfRule>
    <cfRule type="cellIs" dxfId="5200" priority="5262" operator="equal">
      <formula>"none"</formula>
    </cfRule>
  </conditionalFormatting>
  <conditionalFormatting sqref="BD181:BJ181">
    <cfRule type="cellIs" dxfId="5199" priority="5259" operator="equal">
      <formula>"no"</formula>
    </cfRule>
  </conditionalFormatting>
  <conditionalFormatting sqref="X262:BB262">
    <cfRule type="cellIs" dxfId="5198" priority="5256" operator="equal">
      <formula>"p"</formula>
    </cfRule>
    <cfRule type="cellIs" dxfId="5197" priority="5257" operator="equal">
      <formula>"yes"</formula>
    </cfRule>
    <cfRule type="cellIs" dxfId="5196" priority="5258" operator="equal">
      <formula>0</formula>
    </cfRule>
  </conditionalFormatting>
  <conditionalFormatting sqref="X262:BB262">
    <cfRule type="cellIs" dxfId="5195" priority="5255" operator="equal">
      <formula>"&lt;1%"</formula>
    </cfRule>
  </conditionalFormatting>
  <conditionalFormatting sqref="S281:T281">
    <cfRule type="cellIs" dxfId="5194" priority="5252" operator="equal">
      <formula>"p"</formula>
    </cfRule>
    <cfRule type="cellIs" dxfId="5193" priority="5253" operator="equal">
      <formula>"yes"</formula>
    </cfRule>
    <cfRule type="cellIs" dxfId="5192" priority="5254" operator="equal">
      <formula>0</formula>
    </cfRule>
  </conditionalFormatting>
  <conditionalFormatting sqref="S281:T281">
    <cfRule type="cellIs" dxfId="5191" priority="5251" operator="equal">
      <formula>"&lt;1%"</formula>
    </cfRule>
  </conditionalFormatting>
  <conditionalFormatting sqref="U281:AD281">
    <cfRule type="cellIs" dxfId="5190" priority="5248" operator="equal">
      <formula>"p"</formula>
    </cfRule>
    <cfRule type="cellIs" dxfId="5189" priority="5249" operator="equal">
      <formula>"yes"</formula>
    </cfRule>
    <cfRule type="cellIs" dxfId="5188" priority="5250" operator="equal">
      <formula>0</formula>
    </cfRule>
  </conditionalFormatting>
  <conditionalFormatting sqref="U281:AD281">
    <cfRule type="cellIs" dxfId="5187" priority="5247" operator="equal">
      <formula>"&lt;1%"</formula>
    </cfRule>
  </conditionalFormatting>
  <conditionalFormatting sqref="AE281:AR281">
    <cfRule type="cellIs" dxfId="5186" priority="5244" operator="equal">
      <formula>"p"</formula>
    </cfRule>
    <cfRule type="cellIs" dxfId="5185" priority="5245" operator="equal">
      <formula>"yes"</formula>
    </cfRule>
    <cfRule type="cellIs" dxfId="5184" priority="5246" operator="equal">
      <formula>0</formula>
    </cfRule>
  </conditionalFormatting>
  <conditionalFormatting sqref="AE281:AR281">
    <cfRule type="cellIs" dxfId="5183" priority="5243" operator="equal">
      <formula>"&lt;1%"</formula>
    </cfRule>
  </conditionalFormatting>
  <conditionalFormatting sqref="BD281:BI281">
    <cfRule type="cellIs" dxfId="5182" priority="5240" operator="equal">
      <formula>"p"</formula>
    </cfRule>
    <cfRule type="cellIs" dxfId="5181" priority="5241" operator="equal">
      <formula>"yes"</formula>
    </cfRule>
    <cfRule type="cellIs" dxfId="5180" priority="5242" operator="equal">
      <formula>"none"</formula>
    </cfRule>
  </conditionalFormatting>
  <conditionalFormatting sqref="BD281:BI281">
    <cfRule type="cellIs" dxfId="5179" priority="5239" operator="equal">
      <formula>"no"</formula>
    </cfRule>
  </conditionalFormatting>
  <conditionalFormatting sqref="BC281">
    <cfRule type="cellIs" dxfId="5178" priority="5237" operator="equal">
      <formula>"no"</formula>
    </cfRule>
    <cfRule type="cellIs" dxfId="5177" priority="5238" operator="equal">
      <formula>"yes"</formula>
    </cfRule>
  </conditionalFormatting>
  <conditionalFormatting sqref="BC281">
    <cfRule type="cellIs" dxfId="5176" priority="5236" operator="equal">
      <formula>"p"</formula>
    </cfRule>
  </conditionalFormatting>
  <conditionalFormatting sqref="S82:BB82">
    <cfRule type="cellIs" dxfId="5175" priority="5233" operator="equal">
      <formula>"p"</formula>
    </cfRule>
    <cfRule type="cellIs" dxfId="5174" priority="5234" operator="equal">
      <formula>"yes"</formula>
    </cfRule>
    <cfRule type="cellIs" dxfId="5173" priority="5235" operator="equal">
      <formula>0</formula>
    </cfRule>
  </conditionalFormatting>
  <conditionalFormatting sqref="S82:BB82">
    <cfRule type="cellIs" dxfId="5172" priority="5232" operator="equal">
      <formula>"&lt;1%"</formula>
    </cfRule>
  </conditionalFormatting>
  <conditionalFormatting sqref="BC82">
    <cfRule type="cellIs" dxfId="5171" priority="5230" operator="equal">
      <formula>"no"</formula>
    </cfRule>
    <cfRule type="cellIs" dxfId="5170" priority="5231" operator="equal">
      <formula>"yes"</formula>
    </cfRule>
  </conditionalFormatting>
  <conditionalFormatting sqref="BC82">
    <cfRule type="cellIs" dxfId="5169" priority="5229" operator="equal">
      <formula>"p"</formula>
    </cfRule>
  </conditionalFormatting>
  <conditionalFormatting sqref="BD82:BI82">
    <cfRule type="cellIs" dxfId="5168" priority="5226" operator="equal">
      <formula>"p"</formula>
    </cfRule>
    <cfRule type="cellIs" dxfId="5167" priority="5227" operator="equal">
      <formula>"yes"</formula>
    </cfRule>
    <cfRule type="cellIs" dxfId="5166" priority="5228" operator="equal">
      <formula>"none"</formula>
    </cfRule>
  </conditionalFormatting>
  <conditionalFormatting sqref="BD82:BI82">
    <cfRule type="cellIs" dxfId="5165" priority="5225" operator="equal">
      <formula>"no"</formula>
    </cfRule>
  </conditionalFormatting>
  <conditionalFormatting sqref="BJ82">
    <cfRule type="cellIs" dxfId="5164" priority="5222" operator="equal">
      <formula>"p"</formula>
    </cfRule>
    <cfRule type="cellIs" dxfId="5163" priority="5223" operator="equal">
      <formula>"yes"</formula>
    </cfRule>
    <cfRule type="cellIs" dxfId="5162" priority="5224" operator="equal">
      <formula>"none"</formula>
    </cfRule>
  </conditionalFormatting>
  <conditionalFormatting sqref="BJ82">
    <cfRule type="cellIs" dxfId="5161" priority="5221" operator="equal">
      <formula>"no"</formula>
    </cfRule>
  </conditionalFormatting>
  <conditionalFormatting sqref="S81:BB81">
    <cfRule type="cellIs" dxfId="5160" priority="5218" operator="equal">
      <formula>"p"</formula>
    </cfRule>
    <cfRule type="cellIs" dxfId="5159" priority="5219" operator="equal">
      <formula>"yes"</formula>
    </cfRule>
    <cfRule type="cellIs" dxfId="5158" priority="5220" operator="equal">
      <formula>0</formula>
    </cfRule>
  </conditionalFormatting>
  <conditionalFormatting sqref="S81:BB81">
    <cfRule type="cellIs" dxfId="5157" priority="5217" operator="equal">
      <formula>"&lt;1%"</formula>
    </cfRule>
  </conditionalFormatting>
  <conditionalFormatting sqref="BC81">
    <cfRule type="cellIs" dxfId="5156" priority="5215" operator="equal">
      <formula>"no"</formula>
    </cfRule>
    <cfRule type="cellIs" dxfId="5155" priority="5216" operator="equal">
      <formula>"yes"</formula>
    </cfRule>
  </conditionalFormatting>
  <conditionalFormatting sqref="BC81">
    <cfRule type="cellIs" dxfId="5154" priority="5214" operator="equal">
      <formula>"p"</formula>
    </cfRule>
  </conditionalFormatting>
  <conditionalFormatting sqref="BD81:BJ81">
    <cfRule type="cellIs" dxfId="5153" priority="5211" operator="equal">
      <formula>"p"</formula>
    </cfRule>
    <cfRule type="cellIs" dxfId="5152" priority="5212" operator="equal">
      <formula>"yes"</formula>
    </cfRule>
    <cfRule type="cellIs" dxfId="5151" priority="5213" operator="equal">
      <formula>"none"</formula>
    </cfRule>
  </conditionalFormatting>
  <conditionalFormatting sqref="BD81:BJ81">
    <cfRule type="cellIs" dxfId="5150" priority="5210" operator="equal">
      <formula>"no"</formula>
    </cfRule>
  </conditionalFormatting>
  <conditionalFormatting sqref="S264:Z264">
    <cfRule type="cellIs" dxfId="5149" priority="5207" operator="equal">
      <formula>"p"</formula>
    </cfRule>
    <cfRule type="cellIs" dxfId="5148" priority="5208" operator="equal">
      <formula>"yes"</formula>
    </cfRule>
    <cfRule type="cellIs" dxfId="5147" priority="5209" operator="equal">
      <formula>0</formula>
    </cfRule>
  </conditionalFormatting>
  <conditionalFormatting sqref="S264:Z264">
    <cfRule type="cellIs" dxfId="5146" priority="5206" operator="equal">
      <formula>"&lt;1%"</formula>
    </cfRule>
  </conditionalFormatting>
  <conditionalFormatting sqref="AB264:BB264">
    <cfRule type="cellIs" dxfId="5145" priority="5203" operator="equal">
      <formula>"p"</formula>
    </cfRule>
    <cfRule type="cellIs" dxfId="5144" priority="5204" operator="equal">
      <formula>"yes"</formula>
    </cfRule>
    <cfRule type="cellIs" dxfId="5143" priority="5205" operator="equal">
      <formula>0</formula>
    </cfRule>
  </conditionalFormatting>
  <conditionalFormatting sqref="AB264:BB264">
    <cfRule type="cellIs" dxfId="5142" priority="5202" operator="equal">
      <formula>"&lt;1%"</formula>
    </cfRule>
  </conditionalFormatting>
  <conditionalFormatting sqref="S265:BB265">
    <cfRule type="cellIs" dxfId="5141" priority="5199" operator="equal">
      <formula>"p"</formula>
    </cfRule>
    <cfRule type="cellIs" dxfId="5140" priority="5200" operator="equal">
      <formula>"yes"</formula>
    </cfRule>
    <cfRule type="cellIs" dxfId="5139" priority="5201" operator="equal">
      <formula>0</formula>
    </cfRule>
  </conditionalFormatting>
  <conditionalFormatting sqref="S265:BB265">
    <cfRule type="cellIs" dxfId="5138" priority="5198" operator="equal">
      <formula>"&lt;1%"</formula>
    </cfRule>
  </conditionalFormatting>
  <conditionalFormatting sqref="BC265">
    <cfRule type="cellIs" dxfId="5137" priority="5196" operator="equal">
      <formula>"no"</formula>
    </cfRule>
    <cfRule type="cellIs" dxfId="5136" priority="5197" operator="equal">
      <formula>"yes"</formula>
    </cfRule>
  </conditionalFormatting>
  <conditionalFormatting sqref="BC265">
    <cfRule type="cellIs" dxfId="5135" priority="5195" operator="equal">
      <formula>"p"</formula>
    </cfRule>
  </conditionalFormatting>
  <conditionalFormatting sqref="BD265:BI265">
    <cfRule type="cellIs" dxfId="5134" priority="5192" operator="equal">
      <formula>"p"</formula>
    </cfRule>
    <cfRule type="cellIs" dxfId="5133" priority="5193" operator="equal">
      <formula>"yes"</formula>
    </cfRule>
    <cfRule type="cellIs" dxfId="5132" priority="5194" operator="equal">
      <formula>"none"</formula>
    </cfRule>
  </conditionalFormatting>
  <conditionalFormatting sqref="BD265:BI265">
    <cfRule type="cellIs" dxfId="5131" priority="5191" operator="equal">
      <formula>"no"</formula>
    </cfRule>
  </conditionalFormatting>
  <conditionalFormatting sqref="BJ265">
    <cfRule type="cellIs" dxfId="5130" priority="5188" operator="equal">
      <formula>"p"</formula>
    </cfRule>
    <cfRule type="cellIs" dxfId="5129" priority="5189" operator="equal">
      <formula>"yes"</formula>
    </cfRule>
    <cfRule type="cellIs" dxfId="5128" priority="5190" operator="equal">
      <formula>"none"</formula>
    </cfRule>
  </conditionalFormatting>
  <conditionalFormatting sqref="BJ265">
    <cfRule type="cellIs" dxfId="5127" priority="5187" operator="equal">
      <formula>"no"</formula>
    </cfRule>
  </conditionalFormatting>
  <conditionalFormatting sqref="S283:BB283">
    <cfRule type="cellIs" dxfId="5126" priority="5184" operator="equal">
      <formula>"p"</formula>
    </cfRule>
    <cfRule type="cellIs" dxfId="5125" priority="5185" operator="equal">
      <formula>"yes"</formula>
    </cfRule>
    <cfRule type="cellIs" dxfId="5124" priority="5186" operator="equal">
      <formula>0</formula>
    </cfRule>
  </conditionalFormatting>
  <conditionalFormatting sqref="S283:BB283">
    <cfRule type="cellIs" dxfId="5123" priority="5183" operator="equal">
      <formula>"&lt;1%"</formula>
    </cfRule>
  </conditionalFormatting>
  <conditionalFormatting sqref="AQ284:BB284">
    <cfRule type="cellIs" dxfId="5122" priority="5180" operator="equal">
      <formula>"p"</formula>
    </cfRule>
    <cfRule type="cellIs" dxfId="5121" priority="5181" operator="equal">
      <formula>"yes"</formula>
    </cfRule>
    <cfRule type="cellIs" dxfId="5120" priority="5182" operator="equal">
      <formula>0</formula>
    </cfRule>
  </conditionalFormatting>
  <conditionalFormatting sqref="AQ284:BB284">
    <cfRule type="cellIs" dxfId="5119" priority="5179" operator="equal">
      <formula>"&lt;1%"</formula>
    </cfRule>
  </conditionalFormatting>
  <conditionalFormatting sqref="S284:AP284">
    <cfRule type="cellIs" dxfId="5118" priority="5176" operator="equal">
      <formula>"p"</formula>
    </cfRule>
    <cfRule type="cellIs" dxfId="5117" priority="5177" operator="equal">
      <formula>"yes"</formula>
    </cfRule>
    <cfRule type="cellIs" dxfId="5116" priority="5178" operator="equal">
      <formula>0</formula>
    </cfRule>
  </conditionalFormatting>
  <conditionalFormatting sqref="S284:AP284">
    <cfRule type="cellIs" dxfId="5115" priority="5175" operator="equal">
      <formula>"&lt;1%"</formula>
    </cfRule>
  </conditionalFormatting>
  <conditionalFormatting sqref="BC284">
    <cfRule type="cellIs" dxfId="5114" priority="5173" operator="equal">
      <formula>"no"</formula>
    </cfRule>
    <cfRule type="cellIs" dxfId="5113" priority="5174" operator="equal">
      <formula>"yes"</formula>
    </cfRule>
  </conditionalFormatting>
  <conditionalFormatting sqref="BC284">
    <cfRule type="cellIs" dxfId="5112" priority="5172" operator="equal">
      <formula>"p"</formula>
    </cfRule>
  </conditionalFormatting>
  <conditionalFormatting sqref="BD284:BI284">
    <cfRule type="cellIs" dxfId="5111" priority="5169" operator="equal">
      <formula>"p"</formula>
    </cfRule>
    <cfRule type="cellIs" dxfId="5110" priority="5170" operator="equal">
      <formula>"yes"</formula>
    </cfRule>
    <cfRule type="cellIs" dxfId="5109" priority="5171" operator="equal">
      <formula>"none"</formula>
    </cfRule>
  </conditionalFormatting>
  <conditionalFormatting sqref="BD284:BI284">
    <cfRule type="cellIs" dxfId="5108" priority="5168" operator="equal">
      <formula>"no"</formula>
    </cfRule>
  </conditionalFormatting>
  <conditionalFormatting sqref="BJ284">
    <cfRule type="cellIs" dxfId="5107" priority="5165" operator="equal">
      <formula>"p"</formula>
    </cfRule>
    <cfRule type="cellIs" dxfId="5106" priority="5166" operator="equal">
      <formula>"yes"</formula>
    </cfRule>
    <cfRule type="cellIs" dxfId="5105" priority="5167" operator="equal">
      <formula>"none"</formula>
    </cfRule>
  </conditionalFormatting>
  <conditionalFormatting sqref="BJ284">
    <cfRule type="cellIs" dxfId="5104" priority="5164" operator="equal">
      <formula>"no"</formula>
    </cfRule>
  </conditionalFormatting>
  <conditionalFormatting sqref="AQ285:BB285">
    <cfRule type="cellIs" dxfId="5103" priority="5161" operator="equal">
      <formula>"p"</formula>
    </cfRule>
    <cfRule type="cellIs" dxfId="5102" priority="5162" operator="equal">
      <formula>"yes"</formula>
    </cfRule>
    <cfRule type="cellIs" dxfId="5101" priority="5163" operator="equal">
      <formula>0</formula>
    </cfRule>
  </conditionalFormatting>
  <conditionalFormatting sqref="AQ285:BB285">
    <cfRule type="cellIs" dxfId="5100" priority="5160" operator="equal">
      <formula>"&lt;1%"</formula>
    </cfRule>
  </conditionalFormatting>
  <conditionalFormatting sqref="S285:AP285">
    <cfRule type="cellIs" dxfId="5099" priority="5157" operator="equal">
      <formula>"p"</formula>
    </cfRule>
    <cfRule type="cellIs" dxfId="5098" priority="5158" operator="equal">
      <formula>"yes"</formula>
    </cfRule>
    <cfRule type="cellIs" dxfId="5097" priority="5159" operator="equal">
      <formula>0</formula>
    </cfRule>
  </conditionalFormatting>
  <conditionalFormatting sqref="S285:AP285">
    <cfRule type="cellIs" dxfId="5096" priority="5156" operator="equal">
      <formula>"&lt;1%"</formula>
    </cfRule>
  </conditionalFormatting>
  <conditionalFormatting sqref="BC285">
    <cfRule type="cellIs" dxfId="5095" priority="5154" operator="equal">
      <formula>"no"</formula>
    </cfRule>
    <cfRule type="cellIs" dxfId="5094" priority="5155" operator="equal">
      <formula>"yes"</formula>
    </cfRule>
  </conditionalFormatting>
  <conditionalFormatting sqref="BC285">
    <cfRule type="cellIs" dxfId="5093" priority="5153" operator="equal">
      <formula>"p"</formula>
    </cfRule>
  </conditionalFormatting>
  <conditionalFormatting sqref="BD285:BI285">
    <cfRule type="cellIs" dxfId="5092" priority="5150" operator="equal">
      <formula>"p"</formula>
    </cfRule>
    <cfRule type="cellIs" dxfId="5091" priority="5151" operator="equal">
      <formula>"yes"</formula>
    </cfRule>
    <cfRule type="cellIs" dxfId="5090" priority="5152" operator="equal">
      <formula>"none"</formula>
    </cfRule>
  </conditionalFormatting>
  <conditionalFormatting sqref="BD285:BI285">
    <cfRule type="cellIs" dxfId="5089" priority="5149" operator="equal">
      <formula>"no"</formula>
    </cfRule>
  </conditionalFormatting>
  <conditionalFormatting sqref="BJ285">
    <cfRule type="cellIs" dxfId="5088" priority="5146" operator="equal">
      <formula>"p"</formula>
    </cfRule>
    <cfRule type="cellIs" dxfId="5087" priority="5147" operator="equal">
      <formula>"yes"</formula>
    </cfRule>
    <cfRule type="cellIs" dxfId="5086" priority="5148" operator="equal">
      <formula>"none"</formula>
    </cfRule>
  </conditionalFormatting>
  <conditionalFormatting sqref="BJ285">
    <cfRule type="cellIs" dxfId="5085" priority="5145" operator="equal">
      <formula>"no"</formula>
    </cfRule>
  </conditionalFormatting>
  <conditionalFormatting sqref="S8:BB8">
    <cfRule type="cellIs" dxfId="5084" priority="5142" operator="equal">
      <formula>"p"</formula>
    </cfRule>
    <cfRule type="cellIs" dxfId="5083" priority="5143" operator="equal">
      <formula>"yes"</formula>
    </cfRule>
    <cfRule type="cellIs" dxfId="5082" priority="5144" operator="equal">
      <formula>0</formula>
    </cfRule>
  </conditionalFormatting>
  <conditionalFormatting sqref="S8:BB8">
    <cfRule type="cellIs" dxfId="5081" priority="5141" operator="equal">
      <formula>"&lt;1%"</formula>
    </cfRule>
  </conditionalFormatting>
  <conditionalFormatting sqref="BC8">
    <cfRule type="cellIs" dxfId="5080" priority="5139" operator="equal">
      <formula>"no"</formula>
    </cfRule>
    <cfRule type="cellIs" dxfId="5079" priority="5140" operator="equal">
      <formula>"yes"</formula>
    </cfRule>
  </conditionalFormatting>
  <conditionalFormatting sqref="BC8">
    <cfRule type="cellIs" dxfId="5078" priority="5138" operator="equal">
      <formula>"p"</formula>
    </cfRule>
  </conditionalFormatting>
  <conditionalFormatting sqref="BD8:BI8">
    <cfRule type="cellIs" dxfId="5077" priority="5135" operator="equal">
      <formula>"p"</formula>
    </cfRule>
    <cfRule type="cellIs" dxfId="5076" priority="5136" operator="equal">
      <formula>"yes"</formula>
    </cfRule>
    <cfRule type="cellIs" dxfId="5075" priority="5137" operator="equal">
      <formula>"none"</formula>
    </cfRule>
  </conditionalFormatting>
  <conditionalFormatting sqref="BD8:BI8">
    <cfRule type="cellIs" dxfId="5074" priority="5134" operator="equal">
      <formula>"no"</formula>
    </cfRule>
  </conditionalFormatting>
  <conditionalFormatting sqref="BJ8">
    <cfRule type="cellIs" dxfId="5073" priority="5132" operator="equal">
      <formula>"no"</formula>
    </cfRule>
    <cfRule type="cellIs" dxfId="5072" priority="5133" operator="equal">
      <formula>"n/a"</formula>
    </cfRule>
  </conditionalFormatting>
  <conditionalFormatting sqref="BJ26">
    <cfRule type="cellIs" dxfId="5071" priority="5130" operator="equal">
      <formula>"no"</formula>
    </cfRule>
    <cfRule type="cellIs" dxfId="5070" priority="5131" operator="equal">
      <formula>"n/a"</formula>
    </cfRule>
  </conditionalFormatting>
  <conditionalFormatting sqref="AC26">
    <cfRule type="cellIs" dxfId="5069" priority="5127" operator="equal">
      <formula>"p"</formula>
    </cfRule>
    <cfRule type="cellIs" dxfId="5068" priority="5128" operator="equal">
      <formula>"yes"</formula>
    </cfRule>
    <cfRule type="cellIs" dxfId="5067" priority="5129" operator="equal">
      <formula>0</formula>
    </cfRule>
  </conditionalFormatting>
  <conditionalFormatting sqref="AC26">
    <cfRule type="cellIs" dxfId="5066" priority="5126" operator="equal">
      <formula>"&lt;1%"</formula>
    </cfRule>
  </conditionalFormatting>
  <conditionalFormatting sqref="AE26">
    <cfRule type="cellIs" dxfId="5065" priority="5123" operator="equal">
      <formula>"p"</formula>
    </cfRule>
    <cfRule type="cellIs" dxfId="5064" priority="5124" operator="equal">
      <formula>"yes"</formula>
    </cfRule>
    <cfRule type="cellIs" dxfId="5063" priority="5125" operator="equal">
      <formula>0</formula>
    </cfRule>
  </conditionalFormatting>
  <conditionalFormatting sqref="AE26">
    <cfRule type="cellIs" dxfId="5062" priority="5122" operator="equal">
      <formula>"&lt;1%"</formula>
    </cfRule>
  </conditionalFormatting>
  <conditionalFormatting sqref="AG26">
    <cfRule type="cellIs" dxfId="5061" priority="5119" operator="equal">
      <formula>"p"</formula>
    </cfRule>
    <cfRule type="cellIs" dxfId="5060" priority="5120" operator="equal">
      <formula>"yes"</formula>
    </cfRule>
    <cfRule type="cellIs" dxfId="5059" priority="5121" operator="equal">
      <formula>0</formula>
    </cfRule>
  </conditionalFormatting>
  <conditionalFormatting sqref="AG26">
    <cfRule type="cellIs" dxfId="5058" priority="5118" operator="equal">
      <formula>"&lt;1%"</formula>
    </cfRule>
  </conditionalFormatting>
  <conditionalFormatting sqref="AH26">
    <cfRule type="cellIs" dxfId="5057" priority="5115" operator="equal">
      <formula>"p"</formula>
    </cfRule>
    <cfRule type="cellIs" dxfId="5056" priority="5116" operator="equal">
      <formula>"yes"</formula>
    </cfRule>
    <cfRule type="cellIs" dxfId="5055" priority="5117" operator="equal">
      <formula>0</formula>
    </cfRule>
  </conditionalFormatting>
  <conditionalFormatting sqref="AH26">
    <cfRule type="cellIs" dxfId="5054" priority="5114" operator="equal">
      <formula>"&lt;1%"</formula>
    </cfRule>
  </conditionalFormatting>
  <conditionalFormatting sqref="S26:AB26">
    <cfRule type="cellIs" dxfId="5053" priority="5111" operator="equal">
      <formula>"p"</formula>
    </cfRule>
    <cfRule type="cellIs" dxfId="5052" priority="5112" operator="equal">
      <formula>"yes"</formula>
    </cfRule>
    <cfRule type="cellIs" dxfId="5051" priority="5113" operator="equal">
      <formula>0</formula>
    </cfRule>
  </conditionalFormatting>
  <conditionalFormatting sqref="S26:AB26">
    <cfRule type="cellIs" dxfId="5050" priority="5110" operator="equal">
      <formula>"&lt;1%"</formula>
    </cfRule>
  </conditionalFormatting>
  <conditionalFormatting sqref="AD26">
    <cfRule type="cellIs" dxfId="5049" priority="5107" operator="equal">
      <formula>"p"</formula>
    </cfRule>
    <cfRule type="cellIs" dxfId="5048" priority="5108" operator="equal">
      <formula>"yes"</formula>
    </cfRule>
    <cfRule type="cellIs" dxfId="5047" priority="5109" operator="equal">
      <formula>0</formula>
    </cfRule>
  </conditionalFormatting>
  <conditionalFormatting sqref="AD26">
    <cfRule type="cellIs" dxfId="5046" priority="5106" operator="equal">
      <formula>"&lt;1%"</formula>
    </cfRule>
  </conditionalFormatting>
  <conditionalFormatting sqref="AF26">
    <cfRule type="cellIs" dxfId="5045" priority="5103" operator="equal">
      <formula>"p"</formula>
    </cfRule>
    <cfRule type="cellIs" dxfId="5044" priority="5104" operator="equal">
      <formula>"yes"</formula>
    </cfRule>
    <cfRule type="cellIs" dxfId="5043" priority="5105" operator="equal">
      <formula>0</formula>
    </cfRule>
  </conditionalFormatting>
  <conditionalFormatting sqref="AF26">
    <cfRule type="cellIs" dxfId="5042" priority="5102" operator="equal">
      <formula>"&lt;1%"</formula>
    </cfRule>
  </conditionalFormatting>
  <conditionalFormatting sqref="AI26:AY26">
    <cfRule type="cellIs" dxfId="5041" priority="5099" operator="equal">
      <formula>"p"</formula>
    </cfRule>
    <cfRule type="cellIs" dxfId="5040" priority="5100" operator="equal">
      <formula>"yes"</formula>
    </cfRule>
    <cfRule type="cellIs" dxfId="5039" priority="5101" operator="equal">
      <formula>0</formula>
    </cfRule>
  </conditionalFormatting>
  <conditionalFormatting sqref="AI26:AY26">
    <cfRule type="cellIs" dxfId="5038" priority="5098" operator="equal">
      <formula>"&lt;1%"</formula>
    </cfRule>
  </conditionalFormatting>
  <conditionalFormatting sqref="BD26:BI26">
    <cfRule type="cellIs" dxfId="5037" priority="5095" operator="equal">
      <formula>"p"</formula>
    </cfRule>
    <cfRule type="cellIs" dxfId="5036" priority="5096" operator="equal">
      <formula>"yes"</formula>
    </cfRule>
    <cfRule type="cellIs" dxfId="5035" priority="5097" operator="equal">
      <formula>"none"</formula>
    </cfRule>
  </conditionalFormatting>
  <conditionalFormatting sqref="BD26:BI26">
    <cfRule type="cellIs" dxfId="5034" priority="5094" operator="equal">
      <formula>"no"</formula>
    </cfRule>
  </conditionalFormatting>
  <conditionalFormatting sqref="S28:BB28">
    <cfRule type="cellIs" dxfId="5033" priority="5091" operator="equal">
      <formula>"p"</formula>
    </cfRule>
    <cfRule type="cellIs" dxfId="5032" priority="5092" operator="equal">
      <formula>"yes"</formula>
    </cfRule>
    <cfRule type="cellIs" dxfId="5031" priority="5093" operator="equal">
      <formula>0</formula>
    </cfRule>
  </conditionalFormatting>
  <conditionalFormatting sqref="S28:BB28">
    <cfRule type="cellIs" dxfId="5030" priority="5090" operator="equal">
      <formula>"&lt;1%"</formula>
    </cfRule>
  </conditionalFormatting>
  <conditionalFormatting sqref="BC28">
    <cfRule type="cellIs" dxfId="5029" priority="5088" operator="equal">
      <formula>"no"</formula>
    </cfRule>
    <cfRule type="cellIs" dxfId="5028" priority="5089" operator="equal">
      <formula>"yes"</formula>
    </cfRule>
  </conditionalFormatting>
  <conditionalFormatting sqref="BC28">
    <cfRule type="cellIs" dxfId="5027" priority="5087" operator="equal">
      <formula>"p"</formula>
    </cfRule>
  </conditionalFormatting>
  <conditionalFormatting sqref="BD28:BI28">
    <cfRule type="cellIs" dxfId="5026" priority="5084" operator="equal">
      <formula>"p"</formula>
    </cfRule>
    <cfRule type="cellIs" dxfId="5025" priority="5085" operator="equal">
      <formula>"yes"</formula>
    </cfRule>
    <cfRule type="cellIs" dxfId="5024" priority="5086" operator="equal">
      <formula>"none"</formula>
    </cfRule>
  </conditionalFormatting>
  <conditionalFormatting sqref="BD28:BI28">
    <cfRule type="cellIs" dxfId="5023" priority="5083" operator="equal">
      <formula>"no"</formula>
    </cfRule>
  </conditionalFormatting>
  <conditionalFormatting sqref="BJ28">
    <cfRule type="cellIs" dxfId="5022" priority="5081" operator="equal">
      <formula>"no"</formula>
    </cfRule>
    <cfRule type="cellIs" dxfId="5021" priority="5082" operator="equal">
      <formula>"n/a"</formula>
    </cfRule>
  </conditionalFormatting>
  <conditionalFormatting sqref="BJ30">
    <cfRule type="cellIs" dxfId="5020" priority="5079" operator="equal">
      <formula>"no"</formula>
    </cfRule>
    <cfRule type="cellIs" dxfId="5019" priority="5080" operator="equal">
      <formula>"n/a"</formula>
    </cfRule>
  </conditionalFormatting>
  <conditionalFormatting sqref="S30:BB30">
    <cfRule type="cellIs" dxfId="5018" priority="5076" operator="equal">
      <formula>"p"</formula>
    </cfRule>
    <cfRule type="cellIs" dxfId="5017" priority="5077" operator="equal">
      <formula>"yes"</formula>
    </cfRule>
    <cfRule type="cellIs" dxfId="5016" priority="5078" operator="equal">
      <formula>0</formula>
    </cfRule>
  </conditionalFormatting>
  <conditionalFormatting sqref="S30:BB30">
    <cfRule type="cellIs" dxfId="5015" priority="5075" operator="equal">
      <formula>"&lt;1%"</formula>
    </cfRule>
  </conditionalFormatting>
  <conditionalFormatting sqref="BC30">
    <cfRule type="cellIs" dxfId="5014" priority="5073" operator="equal">
      <formula>"no"</formula>
    </cfRule>
    <cfRule type="cellIs" dxfId="5013" priority="5074" operator="equal">
      <formula>"yes"</formula>
    </cfRule>
  </conditionalFormatting>
  <conditionalFormatting sqref="BC30">
    <cfRule type="cellIs" dxfId="5012" priority="5072" operator="equal">
      <formula>"p"</formula>
    </cfRule>
  </conditionalFormatting>
  <conditionalFormatting sqref="BD30:BI30">
    <cfRule type="cellIs" dxfId="5011" priority="5069" operator="equal">
      <formula>"p"</formula>
    </cfRule>
    <cfRule type="cellIs" dxfId="5010" priority="5070" operator="equal">
      <formula>"yes"</formula>
    </cfRule>
    <cfRule type="cellIs" dxfId="5009" priority="5071" operator="equal">
      <formula>"none"</formula>
    </cfRule>
  </conditionalFormatting>
  <conditionalFormatting sqref="BD30:BI30">
    <cfRule type="cellIs" dxfId="5008" priority="5068" operator="equal">
      <formula>"no"</formula>
    </cfRule>
  </conditionalFormatting>
  <conditionalFormatting sqref="BJ31">
    <cfRule type="cellIs" dxfId="5007" priority="5066" operator="equal">
      <formula>"no"</formula>
    </cfRule>
    <cfRule type="cellIs" dxfId="5006" priority="5067" operator="equal">
      <formula>"n/a"</formula>
    </cfRule>
  </conditionalFormatting>
  <conditionalFormatting sqref="S31:BB31">
    <cfRule type="cellIs" dxfId="5005" priority="5063" operator="equal">
      <formula>"p"</formula>
    </cfRule>
    <cfRule type="cellIs" dxfId="5004" priority="5064" operator="equal">
      <formula>"yes"</formula>
    </cfRule>
    <cfRule type="cellIs" dxfId="5003" priority="5065" operator="equal">
      <formula>0</formula>
    </cfRule>
  </conditionalFormatting>
  <conditionalFormatting sqref="S31:BB31">
    <cfRule type="cellIs" dxfId="5002" priority="5062" operator="equal">
      <formula>"&lt;1%"</formula>
    </cfRule>
  </conditionalFormatting>
  <conditionalFormatting sqref="BC31">
    <cfRule type="cellIs" dxfId="5001" priority="5060" operator="equal">
      <formula>"no"</formula>
    </cfRule>
    <cfRule type="cellIs" dxfId="5000" priority="5061" operator="equal">
      <formula>"yes"</formula>
    </cfRule>
  </conditionalFormatting>
  <conditionalFormatting sqref="BC31">
    <cfRule type="cellIs" dxfId="4999" priority="5059" operator="equal">
      <formula>"p"</formula>
    </cfRule>
  </conditionalFormatting>
  <conditionalFormatting sqref="BD31:BG31">
    <cfRule type="cellIs" dxfId="4998" priority="5056" operator="equal">
      <formula>"p"</formula>
    </cfRule>
    <cfRule type="cellIs" dxfId="4997" priority="5057" operator="equal">
      <formula>"yes"</formula>
    </cfRule>
    <cfRule type="cellIs" dxfId="4996" priority="5058" operator="equal">
      <formula>"none"</formula>
    </cfRule>
  </conditionalFormatting>
  <conditionalFormatting sqref="BD31:BG31">
    <cfRule type="cellIs" dxfId="4995" priority="5055" operator="equal">
      <formula>"no"</formula>
    </cfRule>
  </conditionalFormatting>
  <conditionalFormatting sqref="BH31">
    <cfRule type="cellIs" dxfId="4994" priority="5052" operator="equal">
      <formula>"p"</formula>
    </cfRule>
    <cfRule type="cellIs" dxfId="4993" priority="5053" operator="equal">
      <formula>"yes"</formula>
    </cfRule>
    <cfRule type="cellIs" dxfId="4992" priority="5054" operator="equal">
      <formula>"none"</formula>
    </cfRule>
  </conditionalFormatting>
  <conditionalFormatting sqref="BH31">
    <cfRule type="cellIs" dxfId="4991" priority="5051" operator="equal">
      <formula>"no"</formula>
    </cfRule>
  </conditionalFormatting>
  <conditionalFormatting sqref="BI31">
    <cfRule type="cellIs" dxfId="4990" priority="5048" operator="equal">
      <formula>"p"</formula>
    </cfRule>
    <cfRule type="cellIs" dxfId="4989" priority="5049" operator="equal">
      <formula>"yes"</formula>
    </cfRule>
    <cfRule type="cellIs" dxfId="4988" priority="5050" operator="equal">
      <formula>"none"</formula>
    </cfRule>
  </conditionalFormatting>
  <conditionalFormatting sqref="BI31">
    <cfRule type="cellIs" dxfId="4987" priority="5047" operator="equal">
      <formula>"no"</formula>
    </cfRule>
  </conditionalFormatting>
  <conditionalFormatting sqref="BC32">
    <cfRule type="cellIs" dxfId="4986" priority="5045" operator="equal">
      <formula>"no"</formula>
    </cfRule>
    <cfRule type="cellIs" dxfId="4985" priority="5046" operator="equal">
      <formula>"yes"</formula>
    </cfRule>
  </conditionalFormatting>
  <conditionalFormatting sqref="BC32">
    <cfRule type="cellIs" dxfId="4984" priority="5044" operator="equal">
      <formula>"p"</formula>
    </cfRule>
  </conditionalFormatting>
  <conditionalFormatting sqref="BD32:BI32">
    <cfRule type="cellIs" dxfId="4983" priority="5041" operator="equal">
      <formula>"p"</formula>
    </cfRule>
    <cfRule type="cellIs" dxfId="4982" priority="5042" operator="equal">
      <formula>"yes"</formula>
    </cfRule>
    <cfRule type="cellIs" dxfId="4981" priority="5043" operator="equal">
      <formula>"none"</formula>
    </cfRule>
  </conditionalFormatting>
  <conditionalFormatting sqref="BD32:BI32">
    <cfRule type="cellIs" dxfId="4980" priority="5040" operator="equal">
      <formula>"no"</formula>
    </cfRule>
  </conditionalFormatting>
  <conditionalFormatting sqref="BJ32">
    <cfRule type="cellIs" dxfId="4979" priority="5038" operator="equal">
      <formula>"no"</formula>
    </cfRule>
    <cfRule type="cellIs" dxfId="4978" priority="5039" operator="equal">
      <formula>"n/a"</formula>
    </cfRule>
  </conditionalFormatting>
  <conditionalFormatting sqref="S32:BB32">
    <cfRule type="cellIs" dxfId="4977" priority="5035" operator="equal">
      <formula>"p"</formula>
    </cfRule>
    <cfRule type="cellIs" dxfId="4976" priority="5036" operator="equal">
      <formula>"yes"</formula>
    </cfRule>
    <cfRule type="cellIs" dxfId="4975" priority="5037" operator="equal">
      <formula>0</formula>
    </cfRule>
  </conditionalFormatting>
  <conditionalFormatting sqref="S32:BB32">
    <cfRule type="cellIs" dxfId="4974" priority="5034" operator="equal">
      <formula>"&lt;1%"</formula>
    </cfRule>
  </conditionalFormatting>
  <conditionalFormatting sqref="S33:BB33">
    <cfRule type="cellIs" dxfId="4973" priority="5031" operator="equal">
      <formula>"p"</formula>
    </cfRule>
    <cfRule type="cellIs" dxfId="4972" priority="5032" operator="equal">
      <formula>"yes"</formula>
    </cfRule>
    <cfRule type="cellIs" dxfId="4971" priority="5033" operator="equal">
      <formula>0</formula>
    </cfRule>
  </conditionalFormatting>
  <conditionalFormatting sqref="S33:BB33">
    <cfRule type="cellIs" dxfId="4970" priority="5030" operator="equal">
      <formula>"&lt;1%"</formula>
    </cfRule>
  </conditionalFormatting>
  <conditionalFormatting sqref="BC33">
    <cfRule type="cellIs" dxfId="4969" priority="5028" operator="equal">
      <formula>"no"</formula>
    </cfRule>
    <cfRule type="cellIs" dxfId="4968" priority="5029" operator="equal">
      <formula>"yes"</formula>
    </cfRule>
  </conditionalFormatting>
  <conditionalFormatting sqref="BC33">
    <cfRule type="cellIs" dxfId="4967" priority="5027" operator="equal">
      <formula>"p"</formula>
    </cfRule>
  </conditionalFormatting>
  <conditionalFormatting sqref="BD33:BI33">
    <cfRule type="cellIs" dxfId="4966" priority="5024" operator="equal">
      <formula>"p"</formula>
    </cfRule>
    <cfRule type="cellIs" dxfId="4965" priority="5025" operator="equal">
      <formula>"yes"</formula>
    </cfRule>
    <cfRule type="cellIs" dxfId="4964" priority="5026" operator="equal">
      <formula>"none"</formula>
    </cfRule>
  </conditionalFormatting>
  <conditionalFormatting sqref="BD33:BI33">
    <cfRule type="cellIs" dxfId="4963" priority="5023" operator="equal">
      <formula>"no"</formula>
    </cfRule>
  </conditionalFormatting>
  <conditionalFormatting sqref="BJ33">
    <cfRule type="cellIs" dxfId="4962" priority="5021" operator="equal">
      <formula>"no"</formula>
    </cfRule>
    <cfRule type="cellIs" dxfId="4961" priority="5022" operator="equal">
      <formula>"n/a"</formula>
    </cfRule>
  </conditionalFormatting>
  <conditionalFormatting sqref="AD34">
    <cfRule type="cellIs" dxfId="4960" priority="5018" operator="equal">
      <formula>"p"</formula>
    </cfRule>
    <cfRule type="cellIs" dxfId="4959" priority="5019" operator="equal">
      <formula>"yes"</formula>
    </cfRule>
    <cfRule type="cellIs" dxfId="4958" priority="5020" operator="equal">
      <formula>0</formula>
    </cfRule>
  </conditionalFormatting>
  <conditionalFormatting sqref="AD34">
    <cfRule type="cellIs" dxfId="4957" priority="5017" operator="equal">
      <formula>"&lt;1%"</formula>
    </cfRule>
  </conditionalFormatting>
  <conditionalFormatting sqref="AF34">
    <cfRule type="cellIs" dxfId="4956" priority="5014" operator="equal">
      <formula>"p"</formula>
    </cfRule>
    <cfRule type="cellIs" dxfId="4955" priority="5015" operator="equal">
      <formula>"yes"</formula>
    </cfRule>
    <cfRule type="cellIs" dxfId="4954" priority="5016" operator="equal">
      <formula>0</formula>
    </cfRule>
  </conditionalFormatting>
  <conditionalFormatting sqref="AF34">
    <cfRule type="cellIs" dxfId="4953" priority="5013" operator="equal">
      <formula>"&lt;1%"</formula>
    </cfRule>
  </conditionalFormatting>
  <conditionalFormatting sqref="AG34">
    <cfRule type="cellIs" dxfId="4952" priority="5010" operator="equal">
      <formula>"p"</formula>
    </cfRule>
    <cfRule type="cellIs" dxfId="4951" priority="5011" operator="equal">
      <formula>"yes"</formula>
    </cfRule>
    <cfRule type="cellIs" dxfId="4950" priority="5012" operator="equal">
      <formula>0</formula>
    </cfRule>
  </conditionalFormatting>
  <conditionalFormatting sqref="AG34">
    <cfRule type="cellIs" dxfId="4949" priority="5009" operator="equal">
      <formula>"&lt;1%"</formula>
    </cfRule>
  </conditionalFormatting>
  <conditionalFormatting sqref="S34:AC34">
    <cfRule type="cellIs" dxfId="4948" priority="5006" operator="equal">
      <formula>"p"</formula>
    </cfRule>
    <cfRule type="cellIs" dxfId="4947" priority="5007" operator="equal">
      <formula>"yes"</formula>
    </cfRule>
    <cfRule type="cellIs" dxfId="4946" priority="5008" operator="equal">
      <formula>0</formula>
    </cfRule>
  </conditionalFormatting>
  <conditionalFormatting sqref="S34:AC34">
    <cfRule type="cellIs" dxfId="4945" priority="5005" operator="equal">
      <formula>"&lt;1%"</formula>
    </cfRule>
  </conditionalFormatting>
  <conditionalFormatting sqref="AE34">
    <cfRule type="cellIs" dxfId="4944" priority="5002" operator="equal">
      <formula>"p"</formula>
    </cfRule>
    <cfRule type="cellIs" dxfId="4943" priority="5003" operator="equal">
      <formula>"yes"</formula>
    </cfRule>
    <cfRule type="cellIs" dxfId="4942" priority="5004" operator="equal">
      <formula>0</formula>
    </cfRule>
  </conditionalFormatting>
  <conditionalFormatting sqref="AE34">
    <cfRule type="cellIs" dxfId="4941" priority="5001" operator="equal">
      <formula>"&lt;1%"</formula>
    </cfRule>
  </conditionalFormatting>
  <conditionalFormatting sqref="AH34">
    <cfRule type="cellIs" dxfId="4940" priority="4998" operator="equal">
      <formula>"p"</formula>
    </cfRule>
    <cfRule type="cellIs" dxfId="4939" priority="4999" operator="equal">
      <formula>"yes"</formula>
    </cfRule>
    <cfRule type="cellIs" dxfId="4938" priority="5000" operator="equal">
      <formula>0</formula>
    </cfRule>
  </conditionalFormatting>
  <conditionalFormatting sqref="AH34">
    <cfRule type="cellIs" dxfId="4937" priority="4997" operator="equal">
      <formula>"&lt;1%"</formula>
    </cfRule>
  </conditionalFormatting>
  <conditionalFormatting sqref="BC34">
    <cfRule type="cellIs" dxfId="4936" priority="4995" operator="equal">
      <formula>"no"</formula>
    </cfRule>
    <cfRule type="cellIs" dxfId="4935" priority="4996" operator="equal">
      <formula>"yes"</formula>
    </cfRule>
  </conditionalFormatting>
  <conditionalFormatting sqref="BC34">
    <cfRule type="cellIs" dxfId="4934" priority="4994" operator="equal">
      <formula>"p"</formula>
    </cfRule>
  </conditionalFormatting>
  <conditionalFormatting sqref="BD34:BE34">
    <cfRule type="cellIs" dxfId="4933" priority="4991" operator="equal">
      <formula>"p"</formula>
    </cfRule>
    <cfRule type="cellIs" dxfId="4932" priority="4992" operator="equal">
      <formula>"yes"</formula>
    </cfRule>
    <cfRule type="cellIs" dxfId="4931" priority="4993" operator="equal">
      <formula>"none"</formula>
    </cfRule>
  </conditionalFormatting>
  <conditionalFormatting sqref="BD34:BE34">
    <cfRule type="cellIs" dxfId="4930" priority="4990" operator="equal">
      <formula>"no"</formula>
    </cfRule>
  </conditionalFormatting>
  <conditionalFormatting sqref="BF34">
    <cfRule type="cellIs" dxfId="4929" priority="4987" operator="equal">
      <formula>"p"</formula>
    </cfRule>
    <cfRule type="cellIs" dxfId="4928" priority="4988" operator="equal">
      <formula>"yes"</formula>
    </cfRule>
    <cfRule type="cellIs" dxfId="4927" priority="4989" operator="equal">
      <formula>"none"</formula>
    </cfRule>
  </conditionalFormatting>
  <conditionalFormatting sqref="BF34">
    <cfRule type="cellIs" dxfId="4926" priority="4986" operator="equal">
      <formula>"no"</formula>
    </cfRule>
  </conditionalFormatting>
  <conditionalFormatting sqref="BG34">
    <cfRule type="cellIs" dxfId="4925" priority="4983" operator="equal">
      <formula>"p"</formula>
    </cfRule>
    <cfRule type="cellIs" dxfId="4924" priority="4984" operator="equal">
      <formula>"yes"</formula>
    </cfRule>
    <cfRule type="cellIs" dxfId="4923" priority="4985" operator="equal">
      <formula>"none"</formula>
    </cfRule>
  </conditionalFormatting>
  <conditionalFormatting sqref="BG34">
    <cfRule type="cellIs" dxfId="4922" priority="4982" operator="equal">
      <formula>"no"</formula>
    </cfRule>
  </conditionalFormatting>
  <conditionalFormatting sqref="BH34">
    <cfRule type="cellIs" dxfId="4921" priority="4979" operator="equal">
      <formula>"p"</formula>
    </cfRule>
    <cfRule type="cellIs" dxfId="4920" priority="4980" operator="equal">
      <formula>"yes"</formula>
    </cfRule>
    <cfRule type="cellIs" dxfId="4919" priority="4981" operator="equal">
      <formula>"none"</formula>
    </cfRule>
  </conditionalFormatting>
  <conditionalFormatting sqref="BH34">
    <cfRule type="cellIs" dxfId="4918" priority="4978" operator="equal">
      <formula>"no"</formula>
    </cfRule>
  </conditionalFormatting>
  <conditionalFormatting sqref="S35:BB35">
    <cfRule type="cellIs" dxfId="4917" priority="4975" operator="equal">
      <formula>"p"</formula>
    </cfRule>
    <cfRule type="cellIs" dxfId="4916" priority="4976" operator="equal">
      <formula>"yes"</formula>
    </cfRule>
    <cfRule type="cellIs" dxfId="4915" priority="4977" operator="equal">
      <formula>0</formula>
    </cfRule>
  </conditionalFormatting>
  <conditionalFormatting sqref="S35:BB35">
    <cfRule type="cellIs" dxfId="4914" priority="4974" operator="equal">
      <formula>"&lt;1%"</formula>
    </cfRule>
  </conditionalFormatting>
  <conditionalFormatting sqref="BC35">
    <cfRule type="cellIs" dxfId="4913" priority="4972" operator="equal">
      <formula>"no"</formula>
    </cfRule>
    <cfRule type="cellIs" dxfId="4912" priority="4973" operator="equal">
      <formula>"yes"</formula>
    </cfRule>
  </conditionalFormatting>
  <conditionalFormatting sqref="BC35">
    <cfRule type="cellIs" dxfId="4911" priority="4971" operator="equal">
      <formula>"p"</formula>
    </cfRule>
  </conditionalFormatting>
  <conditionalFormatting sqref="BD35:BI35">
    <cfRule type="cellIs" dxfId="4910" priority="4968" operator="equal">
      <formula>"p"</formula>
    </cfRule>
    <cfRule type="cellIs" dxfId="4909" priority="4969" operator="equal">
      <formula>"yes"</formula>
    </cfRule>
    <cfRule type="cellIs" dxfId="4908" priority="4970" operator="equal">
      <formula>"none"</formula>
    </cfRule>
  </conditionalFormatting>
  <conditionalFormatting sqref="BD35:BI35">
    <cfRule type="cellIs" dxfId="4907" priority="4967" operator="equal">
      <formula>"no"</formula>
    </cfRule>
  </conditionalFormatting>
  <conditionalFormatting sqref="BJ35">
    <cfRule type="cellIs" dxfId="4906" priority="4965" operator="equal">
      <formula>"no"</formula>
    </cfRule>
    <cfRule type="cellIs" dxfId="4905" priority="4966" operator="equal">
      <formula>"n/a"</formula>
    </cfRule>
  </conditionalFormatting>
  <conditionalFormatting sqref="S41:BB41">
    <cfRule type="cellIs" dxfId="4904" priority="4962" operator="equal">
      <formula>"p"</formula>
    </cfRule>
    <cfRule type="cellIs" dxfId="4903" priority="4963" operator="equal">
      <formula>"yes"</formula>
    </cfRule>
    <cfRule type="cellIs" dxfId="4902" priority="4964" operator="equal">
      <formula>0</formula>
    </cfRule>
  </conditionalFormatting>
  <conditionalFormatting sqref="S41:BB41">
    <cfRule type="cellIs" dxfId="4901" priority="4961" operator="equal">
      <formula>"&lt;1%"</formula>
    </cfRule>
  </conditionalFormatting>
  <conditionalFormatting sqref="BC42">
    <cfRule type="cellIs" dxfId="4900" priority="4959" operator="equal">
      <formula>"no"</formula>
    </cfRule>
    <cfRule type="cellIs" dxfId="4899" priority="4960" operator="equal">
      <formula>"yes"</formula>
    </cfRule>
  </conditionalFormatting>
  <conditionalFormatting sqref="BC42">
    <cfRule type="cellIs" dxfId="4898" priority="4958" operator="equal">
      <formula>"p"</formula>
    </cfRule>
  </conditionalFormatting>
  <conditionalFormatting sqref="BD42:BI42">
    <cfRule type="cellIs" dxfId="4897" priority="4955" operator="equal">
      <formula>"p"</formula>
    </cfRule>
    <cfRule type="cellIs" dxfId="4896" priority="4956" operator="equal">
      <formula>"yes"</formula>
    </cfRule>
    <cfRule type="cellIs" dxfId="4895" priority="4957" operator="equal">
      <formula>"none"</formula>
    </cfRule>
  </conditionalFormatting>
  <conditionalFormatting sqref="BD42:BI42">
    <cfRule type="cellIs" dxfId="4894" priority="4954" operator="equal">
      <formula>"no"</formula>
    </cfRule>
  </conditionalFormatting>
  <conditionalFormatting sqref="BJ42">
    <cfRule type="cellIs" dxfId="4893" priority="4952" operator="equal">
      <formula>"no"</formula>
    </cfRule>
    <cfRule type="cellIs" dxfId="4892" priority="4953" operator="equal">
      <formula>"n/a"</formula>
    </cfRule>
  </conditionalFormatting>
  <conditionalFormatting sqref="S42:BB42">
    <cfRule type="cellIs" dxfId="4891" priority="4949" operator="equal">
      <formula>"p"</formula>
    </cfRule>
    <cfRule type="cellIs" dxfId="4890" priority="4950" operator="equal">
      <formula>"yes"</formula>
    </cfRule>
    <cfRule type="cellIs" dxfId="4889" priority="4951" operator="equal">
      <formula>0</formula>
    </cfRule>
  </conditionalFormatting>
  <conditionalFormatting sqref="S42:BB42">
    <cfRule type="cellIs" dxfId="4888" priority="4948" operator="equal">
      <formula>"&lt;1%"</formula>
    </cfRule>
  </conditionalFormatting>
  <conditionalFormatting sqref="AA44">
    <cfRule type="cellIs" dxfId="4887" priority="4945" operator="equal">
      <formula>"p"</formula>
    </cfRule>
    <cfRule type="cellIs" dxfId="4886" priority="4946" operator="equal">
      <formula>"yes"</formula>
    </cfRule>
    <cfRule type="cellIs" dxfId="4885" priority="4947" operator="equal">
      <formula>0</formula>
    </cfRule>
  </conditionalFormatting>
  <conditionalFormatting sqref="AA44">
    <cfRule type="cellIs" dxfId="4884" priority="4944" operator="equal">
      <formula>"&lt;1%"</formula>
    </cfRule>
  </conditionalFormatting>
  <conditionalFormatting sqref="S44:Z44">
    <cfRule type="cellIs" dxfId="4883" priority="4941" operator="equal">
      <formula>"p"</formula>
    </cfRule>
    <cfRule type="cellIs" dxfId="4882" priority="4942" operator="equal">
      <formula>"yes"</formula>
    </cfRule>
    <cfRule type="cellIs" dxfId="4881" priority="4943" operator="equal">
      <formula>0</formula>
    </cfRule>
  </conditionalFormatting>
  <conditionalFormatting sqref="S44:Z44">
    <cfRule type="cellIs" dxfId="4880" priority="4940" operator="equal">
      <formula>"&lt;1%"</formula>
    </cfRule>
  </conditionalFormatting>
  <conditionalFormatting sqref="AB44:AD44">
    <cfRule type="cellIs" dxfId="4879" priority="4937" operator="equal">
      <formula>"p"</formula>
    </cfRule>
    <cfRule type="cellIs" dxfId="4878" priority="4938" operator="equal">
      <formula>"yes"</formula>
    </cfRule>
    <cfRule type="cellIs" dxfId="4877" priority="4939" operator="equal">
      <formula>0</formula>
    </cfRule>
  </conditionalFormatting>
  <conditionalFormatting sqref="AB44:AD44">
    <cfRule type="cellIs" dxfId="4876" priority="4936" operator="equal">
      <formula>"&lt;1%"</formula>
    </cfRule>
  </conditionalFormatting>
  <conditionalFormatting sqref="AE44:BB44">
    <cfRule type="cellIs" dxfId="4875" priority="4933" operator="equal">
      <formula>"p"</formula>
    </cfRule>
    <cfRule type="cellIs" dxfId="4874" priority="4934" operator="equal">
      <formula>"yes"</formula>
    </cfRule>
    <cfRule type="cellIs" dxfId="4873" priority="4935" operator="equal">
      <formula>0</formula>
    </cfRule>
  </conditionalFormatting>
  <conditionalFormatting sqref="AE44:BB44">
    <cfRule type="cellIs" dxfId="4872" priority="4932" operator="equal">
      <formula>"&lt;1%"</formula>
    </cfRule>
  </conditionalFormatting>
  <conditionalFormatting sqref="BC44">
    <cfRule type="cellIs" dxfId="4871" priority="4930" operator="equal">
      <formula>"no"</formula>
    </cfRule>
    <cfRule type="cellIs" dxfId="4870" priority="4931" operator="equal">
      <formula>"yes"</formula>
    </cfRule>
  </conditionalFormatting>
  <conditionalFormatting sqref="BC44">
    <cfRule type="cellIs" dxfId="4869" priority="4929" operator="equal">
      <formula>"p"</formula>
    </cfRule>
  </conditionalFormatting>
  <conditionalFormatting sqref="BD44:BG44">
    <cfRule type="cellIs" dxfId="4868" priority="4926" operator="equal">
      <formula>"p"</formula>
    </cfRule>
    <cfRule type="cellIs" dxfId="4867" priority="4927" operator="equal">
      <formula>"yes"</formula>
    </cfRule>
    <cfRule type="cellIs" dxfId="4866" priority="4928" operator="equal">
      <formula>"none"</formula>
    </cfRule>
  </conditionalFormatting>
  <conditionalFormatting sqref="BD44:BG44">
    <cfRule type="cellIs" dxfId="4865" priority="4925" operator="equal">
      <formula>"no"</formula>
    </cfRule>
  </conditionalFormatting>
  <conditionalFormatting sqref="BH44">
    <cfRule type="cellIs" dxfId="4864" priority="4922" operator="equal">
      <formula>"p"</formula>
    </cfRule>
    <cfRule type="cellIs" dxfId="4863" priority="4923" operator="equal">
      <formula>"yes"</formula>
    </cfRule>
    <cfRule type="cellIs" dxfId="4862" priority="4924" operator="equal">
      <formula>"none"</formula>
    </cfRule>
  </conditionalFormatting>
  <conditionalFormatting sqref="BH44">
    <cfRule type="cellIs" dxfId="4861" priority="4921" operator="equal">
      <formula>"no"</formula>
    </cfRule>
  </conditionalFormatting>
  <conditionalFormatting sqref="BI44">
    <cfRule type="cellIs" dxfId="4860" priority="4918" operator="equal">
      <formula>"p"</formula>
    </cfRule>
    <cfRule type="cellIs" dxfId="4859" priority="4919" operator="equal">
      <formula>"yes"</formula>
    </cfRule>
    <cfRule type="cellIs" dxfId="4858" priority="4920" operator="equal">
      <formula>"none"</formula>
    </cfRule>
  </conditionalFormatting>
  <conditionalFormatting sqref="BI44">
    <cfRule type="cellIs" dxfId="4857" priority="4917" operator="equal">
      <formula>"no"</formula>
    </cfRule>
  </conditionalFormatting>
  <conditionalFormatting sqref="BJ44">
    <cfRule type="cellIs" dxfId="4856" priority="4915" operator="equal">
      <formula>"no"</formula>
    </cfRule>
    <cfRule type="cellIs" dxfId="4855" priority="4916" operator="equal">
      <formula>"n/a"</formula>
    </cfRule>
  </conditionalFormatting>
  <conditionalFormatting sqref="S45:BB45">
    <cfRule type="cellIs" dxfId="4854" priority="4912" operator="equal">
      <formula>"p"</formula>
    </cfRule>
    <cfRule type="cellIs" dxfId="4853" priority="4913" operator="equal">
      <formula>"yes"</formula>
    </cfRule>
    <cfRule type="cellIs" dxfId="4852" priority="4914" operator="equal">
      <formula>0</formula>
    </cfRule>
  </conditionalFormatting>
  <conditionalFormatting sqref="S45:BB45">
    <cfRule type="cellIs" dxfId="4851" priority="4911" operator="equal">
      <formula>"&lt;1%"</formula>
    </cfRule>
  </conditionalFormatting>
  <conditionalFormatting sqref="BC45">
    <cfRule type="cellIs" dxfId="4850" priority="4909" operator="equal">
      <formula>"no"</formula>
    </cfRule>
    <cfRule type="cellIs" dxfId="4849" priority="4910" operator="equal">
      <formula>"yes"</formula>
    </cfRule>
  </conditionalFormatting>
  <conditionalFormatting sqref="BC45">
    <cfRule type="cellIs" dxfId="4848" priority="4908" operator="equal">
      <formula>"p"</formula>
    </cfRule>
  </conditionalFormatting>
  <conditionalFormatting sqref="BD45:BF45">
    <cfRule type="cellIs" dxfId="4847" priority="4905" operator="equal">
      <formula>"p"</formula>
    </cfRule>
    <cfRule type="cellIs" dxfId="4846" priority="4906" operator="equal">
      <formula>"yes"</formula>
    </cfRule>
    <cfRule type="cellIs" dxfId="4845" priority="4907" operator="equal">
      <formula>"none"</formula>
    </cfRule>
  </conditionalFormatting>
  <conditionalFormatting sqref="BD45:BF45">
    <cfRule type="cellIs" dxfId="4844" priority="4904" operator="equal">
      <formula>"no"</formula>
    </cfRule>
  </conditionalFormatting>
  <conditionalFormatting sqref="BG45:BI45">
    <cfRule type="cellIs" dxfId="4843" priority="4901" operator="equal">
      <formula>"p"</formula>
    </cfRule>
    <cfRule type="cellIs" dxfId="4842" priority="4902" operator="equal">
      <formula>"yes"</formula>
    </cfRule>
    <cfRule type="cellIs" dxfId="4841" priority="4903" operator="equal">
      <formula>"none"</formula>
    </cfRule>
  </conditionalFormatting>
  <conditionalFormatting sqref="BG45:BI45">
    <cfRule type="cellIs" dxfId="4840" priority="4900" operator="equal">
      <formula>"no"</formula>
    </cfRule>
  </conditionalFormatting>
  <conditionalFormatting sqref="BJ45">
    <cfRule type="cellIs" dxfId="4839" priority="4898" operator="equal">
      <formula>"no"</formula>
    </cfRule>
    <cfRule type="cellIs" dxfId="4838" priority="4899" operator="equal">
      <formula>"n/a"</formula>
    </cfRule>
  </conditionalFormatting>
  <conditionalFormatting sqref="S48:BB48">
    <cfRule type="cellIs" dxfId="4837" priority="4895" operator="equal">
      <formula>"p"</formula>
    </cfRule>
    <cfRule type="cellIs" dxfId="4836" priority="4896" operator="equal">
      <formula>"yes"</formula>
    </cfRule>
    <cfRule type="cellIs" dxfId="4835" priority="4897" operator="equal">
      <formula>0</formula>
    </cfRule>
  </conditionalFormatting>
  <conditionalFormatting sqref="S48:BB48">
    <cfRule type="cellIs" dxfId="4834" priority="4894" operator="equal">
      <formula>"&lt;1%"</formula>
    </cfRule>
  </conditionalFormatting>
  <conditionalFormatting sqref="S50:BB50">
    <cfRule type="cellIs" dxfId="4833" priority="4891" operator="equal">
      <formula>"p"</formula>
    </cfRule>
    <cfRule type="cellIs" dxfId="4832" priority="4892" operator="equal">
      <formula>"yes"</formula>
    </cfRule>
    <cfRule type="cellIs" dxfId="4831" priority="4893" operator="equal">
      <formula>0</formula>
    </cfRule>
  </conditionalFormatting>
  <conditionalFormatting sqref="S50:BB50">
    <cfRule type="cellIs" dxfId="4830" priority="4890" operator="equal">
      <formula>"&lt;1%"</formula>
    </cfRule>
  </conditionalFormatting>
  <conditionalFormatting sqref="BF50">
    <cfRule type="cellIs" dxfId="4829" priority="4887" operator="equal">
      <formula>"p"</formula>
    </cfRule>
    <cfRule type="cellIs" dxfId="4828" priority="4888" operator="equal">
      <formula>"yes"</formula>
    </cfRule>
    <cfRule type="cellIs" dxfId="4827" priority="4889" operator="equal">
      <formula>"none"</formula>
    </cfRule>
  </conditionalFormatting>
  <conditionalFormatting sqref="BF50">
    <cfRule type="cellIs" dxfId="4826" priority="4886" operator="equal">
      <formula>"no"</formula>
    </cfRule>
  </conditionalFormatting>
  <conditionalFormatting sqref="BJ50">
    <cfRule type="cellIs" dxfId="4825" priority="4884" operator="equal">
      <formula>"no"</formula>
    </cfRule>
    <cfRule type="cellIs" dxfId="4824" priority="4885" operator="equal">
      <formula>"n/a"</formula>
    </cfRule>
  </conditionalFormatting>
  <conditionalFormatting sqref="S51:AE51">
    <cfRule type="cellIs" dxfId="4823" priority="4881" operator="equal">
      <formula>"p"</formula>
    </cfRule>
    <cfRule type="cellIs" dxfId="4822" priority="4882" operator="equal">
      <formula>"yes"</formula>
    </cfRule>
    <cfRule type="cellIs" dxfId="4821" priority="4883" operator="equal">
      <formula>0</formula>
    </cfRule>
  </conditionalFormatting>
  <conditionalFormatting sqref="S51:AE51">
    <cfRule type="cellIs" dxfId="4820" priority="4880" operator="equal">
      <formula>"&lt;1%"</formula>
    </cfRule>
  </conditionalFormatting>
  <conditionalFormatting sqref="AF51:BB51">
    <cfRule type="cellIs" dxfId="4819" priority="4877" operator="equal">
      <formula>"p"</formula>
    </cfRule>
    <cfRule type="cellIs" dxfId="4818" priority="4878" operator="equal">
      <formula>"yes"</formula>
    </cfRule>
    <cfRule type="cellIs" dxfId="4817" priority="4879" operator="equal">
      <formula>0</formula>
    </cfRule>
  </conditionalFormatting>
  <conditionalFormatting sqref="AF51:BB51">
    <cfRule type="cellIs" dxfId="4816" priority="4876" operator="equal">
      <formula>"&lt;1%"</formula>
    </cfRule>
  </conditionalFormatting>
  <conditionalFormatting sqref="BC51">
    <cfRule type="cellIs" dxfId="4815" priority="4874" operator="equal">
      <formula>"no"</formula>
    </cfRule>
    <cfRule type="cellIs" dxfId="4814" priority="4875" operator="equal">
      <formula>"yes"</formula>
    </cfRule>
  </conditionalFormatting>
  <conditionalFormatting sqref="BC51">
    <cfRule type="cellIs" dxfId="4813" priority="4873" operator="equal">
      <formula>"p"</formula>
    </cfRule>
  </conditionalFormatting>
  <conditionalFormatting sqref="BD51:BG51">
    <cfRule type="cellIs" dxfId="4812" priority="4870" operator="equal">
      <formula>"p"</formula>
    </cfRule>
    <cfRule type="cellIs" dxfId="4811" priority="4871" operator="equal">
      <formula>"yes"</formula>
    </cfRule>
    <cfRule type="cellIs" dxfId="4810" priority="4872" operator="equal">
      <formula>"none"</formula>
    </cfRule>
  </conditionalFormatting>
  <conditionalFormatting sqref="BD51:BG51">
    <cfRule type="cellIs" dxfId="4809" priority="4869" operator="equal">
      <formula>"no"</formula>
    </cfRule>
  </conditionalFormatting>
  <conditionalFormatting sqref="BH51">
    <cfRule type="cellIs" dxfId="4808" priority="4866" operator="equal">
      <formula>"p"</formula>
    </cfRule>
    <cfRule type="cellIs" dxfId="4807" priority="4867" operator="equal">
      <formula>"yes"</formula>
    </cfRule>
    <cfRule type="cellIs" dxfId="4806" priority="4868" operator="equal">
      <formula>"none"</formula>
    </cfRule>
  </conditionalFormatting>
  <conditionalFormatting sqref="BH51">
    <cfRule type="cellIs" dxfId="4805" priority="4865" operator="equal">
      <formula>"no"</formula>
    </cfRule>
  </conditionalFormatting>
  <conditionalFormatting sqref="BI51">
    <cfRule type="cellIs" dxfId="4804" priority="4862" operator="equal">
      <formula>"p"</formula>
    </cfRule>
    <cfRule type="cellIs" dxfId="4803" priority="4863" operator="equal">
      <formula>"yes"</formula>
    </cfRule>
    <cfRule type="cellIs" dxfId="4802" priority="4864" operator="equal">
      <formula>"none"</formula>
    </cfRule>
  </conditionalFormatting>
  <conditionalFormatting sqref="BI51">
    <cfRule type="cellIs" dxfId="4801" priority="4861" operator="equal">
      <formula>"no"</formula>
    </cfRule>
  </conditionalFormatting>
  <conditionalFormatting sqref="BJ51">
    <cfRule type="cellIs" dxfId="4800" priority="4859" operator="equal">
      <formula>"no"</formula>
    </cfRule>
    <cfRule type="cellIs" dxfId="4799" priority="4860" operator="equal">
      <formula>"n/a"</formula>
    </cfRule>
  </conditionalFormatting>
  <conditionalFormatting sqref="S52:BB52">
    <cfRule type="cellIs" dxfId="4798" priority="4856" operator="equal">
      <formula>"p"</formula>
    </cfRule>
    <cfRule type="cellIs" dxfId="4797" priority="4857" operator="equal">
      <formula>"yes"</formula>
    </cfRule>
    <cfRule type="cellIs" dxfId="4796" priority="4858" operator="equal">
      <formula>0</formula>
    </cfRule>
  </conditionalFormatting>
  <conditionalFormatting sqref="S52:BB52">
    <cfRule type="cellIs" dxfId="4795" priority="4855" operator="equal">
      <formula>"&lt;1%"</formula>
    </cfRule>
  </conditionalFormatting>
  <conditionalFormatting sqref="BC52">
    <cfRule type="cellIs" dxfId="4794" priority="4853" operator="equal">
      <formula>"no"</formula>
    </cfRule>
    <cfRule type="cellIs" dxfId="4793" priority="4854" operator="equal">
      <formula>"yes"</formula>
    </cfRule>
  </conditionalFormatting>
  <conditionalFormatting sqref="BC52">
    <cfRule type="cellIs" dxfId="4792" priority="4852" operator="equal">
      <formula>"p"</formula>
    </cfRule>
  </conditionalFormatting>
  <conditionalFormatting sqref="BI52">
    <cfRule type="cellIs" dxfId="4791" priority="4849" operator="equal">
      <formula>"p"</formula>
    </cfRule>
    <cfRule type="cellIs" dxfId="4790" priority="4850" operator="equal">
      <formula>"yes"</formula>
    </cfRule>
    <cfRule type="cellIs" dxfId="4789" priority="4851" operator="equal">
      <formula>"none"</formula>
    </cfRule>
  </conditionalFormatting>
  <conditionalFormatting sqref="BI52">
    <cfRule type="cellIs" dxfId="4788" priority="4848" operator="equal">
      <formula>"no"</formula>
    </cfRule>
  </conditionalFormatting>
  <conditionalFormatting sqref="BJ52">
    <cfRule type="cellIs" dxfId="4787" priority="4846" operator="equal">
      <formula>"no"</formula>
    </cfRule>
    <cfRule type="cellIs" dxfId="4786" priority="4847" operator="equal">
      <formula>"n/a"</formula>
    </cfRule>
  </conditionalFormatting>
  <conditionalFormatting sqref="BD52:BG52">
    <cfRule type="cellIs" dxfId="4785" priority="4843" operator="equal">
      <formula>"p"</formula>
    </cfRule>
    <cfRule type="cellIs" dxfId="4784" priority="4844" operator="equal">
      <formula>"yes"</formula>
    </cfRule>
    <cfRule type="cellIs" dxfId="4783" priority="4845" operator="equal">
      <formula>"none"</formula>
    </cfRule>
  </conditionalFormatting>
  <conditionalFormatting sqref="BD52:BG52">
    <cfRule type="cellIs" dxfId="4782" priority="4842" operator="equal">
      <formula>"no"</formula>
    </cfRule>
  </conditionalFormatting>
  <conditionalFormatting sqref="BH52">
    <cfRule type="cellIs" dxfId="4781" priority="4839" operator="equal">
      <formula>"p"</formula>
    </cfRule>
    <cfRule type="cellIs" dxfId="4780" priority="4840" operator="equal">
      <formula>"yes"</formula>
    </cfRule>
    <cfRule type="cellIs" dxfId="4779" priority="4841" operator="equal">
      <formula>"none"</formula>
    </cfRule>
  </conditionalFormatting>
  <conditionalFormatting sqref="BH52">
    <cfRule type="cellIs" dxfId="4778" priority="4838" operator="equal">
      <formula>"no"</formula>
    </cfRule>
  </conditionalFormatting>
  <conditionalFormatting sqref="S53:BB53">
    <cfRule type="cellIs" dxfId="4777" priority="4835" operator="equal">
      <formula>"p"</formula>
    </cfRule>
    <cfRule type="cellIs" dxfId="4776" priority="4836" operator="equal">
      <formula>"yes"</formula>
    </cfRule>
    <cfRule type="cellIs" dxfId="4775" priority="4837" operator="equal">
      <formula>0</formula>
    </cfRule>
  </conditionalFormatting>
  <conditionalFormatting sqref="S53:BB53">
    <cfRule type="cellIs" dxfId="4774" priority="4834" operator="equal">
      <formula>"&lt;1%"</formula>
    </cfRule>
  </conditionalFormatting>
  <conditionalFormatting sqref="BC53">
    <cfRule type="cellIs" dxfId="4773" priority="4832" operator="equal">
      <formula>"no"</formula>
    </cfRule>
    <cfRule type="cellIs" dxfId="4772" priority="4833" operator="equal">
      <formula>"yes"</formula>
    </cfRule>
  </conditionalFormatting>
  <conditionalFormatting sqref="BC53">
    <cfRule type="cellIs" dxfId="4771" priority="4831" operator="equal">
      <formula>"p"</formula>
    </cfRule>
  </conditionalFormatting>
  <conditionalFormatting sqref="BD53:BF53">
    <cfRule type="cellIs" dxfId="4770" priority="4828" operator="equal">
      <formula>"p"</formula>
    </cfRule>
    <cfRule type="cellIs" dxfId="4769" priority="4829" operator="equal">
      <formula>"yes"</formula>
    </cfRule>
    <cfRule type="cellIs" dxfId="4768" priority="4830" operator="equal">
      <formula>"none"</formula>
    </cfRule>
  </conditionalFormatting>
  <conditionalFormatting sqref="BD53:BF53">
    <cfRule type="cellIs" dxfId="4767" priority="4827" operator="equal">
      <formula>"no"</formula>
    </cfRule>
  </conditionalFormatting>
  <conditionalFormatting sqref="BG53:BJ53">
    <cfRule type="cellIs" dxfId="4766" priority="4824" operator="equal">
      <formula>"p"</formula>
    </cfRule>
    <cfRule type="cellIs" dxfId="4765" priority="4825" operator="equal">
      <formula>"yes"</formula>
    </cfRule>
    <cfRule type="cellIs" dxfId="4764" priority="4826" operator="equal">
      <formula>"none"</formula>
    </cfRule>
  </conditionalFormatting>
  <conditionalFormatting sqref="BG53:BJ53">
    <cfRule type="cellIs" dxfId="4763" priority="4823" operator="equal">
      <formula>"no"</formula>
    </cfRule>
  </conditionalFormatting>
  <conditionalFormatting sqref="S54:BB54">
    <cfRule type="cellIs" dxfId="4762" priority="4820" operator="equal">
      <formula>"p"</formula>
    </cfRule>
    <cfRule type="cellIs" dxfId="4761" priority="4821" operator="equal">
      <formula>"yes"</formula>
    </cfRule>
    <cfRule type="cellIs" dxfId="4760" priority="4822" operator="equal">
      <formula>0</formula>
    </cfRule>
  </conditionalFormatting>
  <conditionalFormatting sqref="S54:BB54">
    <cfRule type="cellIs" dxfId="4759" priority="4819" operator="equal">
      <formula>"&lt;1%"</formula>
    </cfRule>
  </conditionalFormatting>
  <conditionalFormatting sqref="BC54">
    <cfRule type="cellIs" dxfId="4758" priority="4817" operator="equal">
      <formula>"no"</formula>
    </cfRule>
    <cfRule type="cellIs" dxfId="4757" priority="4818" operator="equal">
      <formula>"yes"</formula>
    </cfRule>
  </conditionalFormatting>
  <conditionalFormatting sqref="BC54">
    <cfRule type="cellIs" dxfId="4756" priority="4816" operator="equal">
      <formula>"p"</formula>
    </cfRule>
  </conditionalFormatting>
  <conditionalFormatting sqref="BD54:BH54">
    <cfRule type="cellIs" dxfId="4755" priority="4813" operator="equal">
      <formula>"p"</formula>
    </cfRule>
    <cfRule type="cellIs" dxfId="4754" priority="4814" operator="equal">
      <formula>"yes"</formula>
    </cfRule>
    <cfRule type="cellIs" dxfId="4753" priority="4815" operator="equal">
      <formula>"none"</formula>
    </cfRule>
  </conditionalFormatting>
  <conditionalFormatting sqref="BD54:BH54">
    <cfRule type="cellIs" dxfId="4752" priority="4812" operator="equal">
      <formula>"no"</formula>
    </cfRule>
  </conditionalFormatting>
  <conditionalFormatting sqref="BI54">
    <cfRule type="cellIs" dxfId="4751" priority="4809" operator="equal">
      <formula>"p"</formula>
    </cfRule>
    <cfRule type="cellIs" dxfId="4750" priority="4810" operator="equal">
      <formula>"yes"</formula>
    </cfRule>
    <cfRule type="cellIs" dxfId="4749" priority="4811" operator="equal">
      <formula>"none"</formula>
    </cfRule>
  </conditionalFormatting>
  <conditionalFormatting sqref="BI54">
    <cfRule type="cellIs" dxfId="4748" priority="4808" operator="equal">
      <formula>"no"</formula>
    </cfRule>
  </conditionalFormatting>
  <conditionalFormatting sqref="BJ54">
    <cfRule type="cellIs" dxfId="4747" priority="4805" operator="equal">
      <formula>"p"</formula>
    </cfRule>
    <cfRule type="cellIs" dxfId="4746" priority="4806" operator="equal">
      <formula>"yes"</formula>
    </cfRule>
    <cfRule type="cellIs" dxfId="4745" priority="4807" operator="equal">
      <formula>"none"</formula>
    </cfRule>
  </conditionalFormatting>
  <conditionalFormatting sqref="BJ54">
    <cfRule type="cellIs" dxfId="4744" priority="4804" operator="equal">
      <formula>"no"</formula>
    </cfRule>
  </conditionalFormatting>
  <conditionalFormatting sqref="S60:BB60">
    <cfRule type="cellIs" dxfId="4743" priority="4801" operator="equal">
      <formula>"p"</formula>
    </cfRule>
    <cfRule type="cellIs" dxfId="4742" priority="4802" operator="equal">
      <formula>"yes"</formula>
    </cfRule>
    <cfRule type="cellIs" dxfId="4741" priority="4803" operator="equal">
      <formula>0</formula>
    </cfRule>
  </conditionalFormatting>
  <conditionalFormatting sqref="S60:BB60">
    <cfRule type="cellIs" dxfId="4740" priority="4800" operator="equal">
      <formula>"&lt;1%"</formula>
    </cfRule>
  </conditionalFormatting>
  <conditionalFormatting sqref="BF60">
    <cfRule type="cellIs" dxfId="4739" priority="4797" operator="equal">
      <formula>"p"</formula>
    </cfRule>
    <cfRule type="cellIs" dxfId="4738" priority="4798" operator="equal">
      <formula>"yes"</formula>
    </cfRule>
    <cfRule type="cellIs" dxfId="4737" priority="4799" operator="equal">
      <formula>"none"</formula>
    </cfRule>
  </conditionalFormatting>
  <conditionalFormatting sqref="BF60">
    <cfRule type="cellIs" dxfId="4736" priority="4796" operator="equal">
      <formula>"no"</formula>
    </cfRule>
  </conditionalFormatting>
  <conditionalFormatting sqref="BC60">
    <cfRule type="cellIs" dxfId="4735" priority="4794" operator="equal">
      <formula>"no"</formula>
    </cfRule>
    <cfRule type="cellIs" dxfId="4734" priority="4795" operator="equal">
      <formula>"yes"</formula>
    </cfRule>
  </conditionalFormatting>
  <conditionalFormatting sqref="BC60">
    <cfRule type="cellIs" dxfId="4733" priority="4793" operator="equal">
      <formula>"p"</formula>
    </cfRule>
  </conditionalFormatting>
  <conditionalFormatting sqref="BD60:BE60">
    <cfRule type="cellIs" dxfId="4732" priority="4790" operator="equal">
      <formula>"p"</formula>
    </cfRule>
    <cfRule type="cellIs" dxfId="4731" priority="4791" operator="equal">
      <formula>"yes"</formula>
    </cfRule>
    <cfRule type="cellIs" dxfId="4730" priority="4792" operator="equal">
      <formula>"none"</formula>
    </cfRule>
  </conditionalFormatting>
  <conditionalFormatting sqref="BD60:BE60">
    <cfRule type="cellIs" dxfId="4729" priority="4789" operator="equal">
      <formula>"no"</formula>
    </cfRule>
  </conditionalFormatting>
  <conditionalFormatting sqref="BG60:BJ60">
    <cfRule type="cellIs" dxfId="4728" priority="4786" operator="equal">
      <formula>"p"</formula>
    </cfRule>
    <cfRule type="cellIs" dxfId="4727" priority="4787" operator="equal">
      <formula>"yes"</formula>
    </cfRule>
    <cfRule type="cellIs" dxfId="4726" priority="4788" operator="equal">
      <formula>"none"</formula>
    </cfRule>
  </conditionalFormatting>
  <conditionalFormatting sqref="BG60:BJ60">
    <cfRule type="cellIs" dxfId="4725" priority="4785" operator="equal">
      <formula>"no"</formula>
    </cfRule>
  </conditionalFormatting>
  <conditionalFormatting sqref="X61:Y61">
    <cfRule type="cellIs" dxfId="4724" priority="4782" operator="equal">
      <formula>"p"</formula>
    </cfRule>
    <cfRule type="cellIs" dxfId="4723" priority="4783" operator="equal">
      <formula>"yes"</formula>
    </cfRule>
    <cfRule type="cellIs" dxfId="4722" priority="4784" operator="equal">
      <formula>0</formula>
    </cfRule>
  </conditionalFormatting>
  <conditionalFormatting sqref="X61:Y61">
    <cfRule type="cellIs" dxfId="4721" priority="4781" operator="equal">
      <formula>"&lt;1%"</formula>
    </cfRule>
  </conditionalFormatting>
  <conditionalFormatting sqref="Z61">
    <cfRule type="cellIs" dxfId="4720" priority="4778" operator="equal">
      <formula>"p"</formula>
    </cfRule>
    <cfRule type="cellIs" dxfId="4719" priority="4779" operator="equal">
      <formula>"yes"</formula>
    </cfRule>
    <cfRule type="cellIs" dxfId="4718" priority="4780" operator="equal">
      <formula>0</formula>
    </cfRule>
  </conditionalFormatting>
  <conditionalFormatting sqref="Z61">
    <cfRule type="cellIs" dxfId="4717" priority="4777" operator="equal">
      <formula>"&lt;1%"</formula>
    </cfRule>
  </conditionalFormatting>
  <conditionalFormatting sqref="AE61">
    <cfRule type="cellIs" dxfId="4716" priority="4774" operator="equal">
      <formula>"p"</formula>
    </cfRule>
    <cfRule type="cellIs" dxfId="4715" priority="4775" operator="equal">
      <formula>"yes"</formula>
    </cfRule>
    <cfRule type="cellIs" dxfId="4714" priority="4776" operator="equal">
      <formula>0</formula>
    </cfRule>
  </conditionalFormatting>
  <conditionalFormatting sqref="AE61">
    <cfRule type="cellIs" dxfId="4713" priority="4773" operator="equal">
      <formula>"&lt;1%"</formula>
    </cfRule>
  </conditionalFormatting>
  <conditionalFormatting sqref="S61:W61">
    <cfRule type="cellIs" dxfId="4712" priority="4770" operator="equal">
      <formula>"p"</formula>
    </cfRule>
    <cfRule type="cellIs" dxfId="4711" priority="4771" operator="equal">
      <formula>"yes"</formula>
    </cfRule>
    <cfRule type="cellIs" dxfId="4710" priority="4772" operator="equal">
      <formula>0</formula>
    </cfRule>
  </conditionalFormatting>
  <conditionalFormatting sqref="S61:W61">
    <cfRule type="cellIs" dxfId="4709" priority="4769" operator="equal">
      <formula>"&lt;1%"</formula>
    </cfRule>
  </conditionalFormatting>
  <conditionalFormatting sqref="AA61:AD61">
    <cfRule type="cellIs" dxfId="4708" priority="4766" operator="equal">
      <formula>"p"</formula>
    </cfRule>
    <cfRule type="cellIs" dxfId="4707" priority="4767" operator="equal">
      <formula>"yes"</formula>
    </cfRule>
    <cfRule type="cellIs" dxfId="4706" priority="4768" operator="equal">
      <formula>0</formula>
    </cfRule>
  </conditionalFormatting>
  <conditionalFormatting sqref="AA61:AD61">
    <cfRule type="cellIs" dxfId="4705" priority="4765" operator="equal">
      <formula>"&lt;1%"</formula>
    </cfRule>
  </conditionalFormatting>
  <conditionalFormatting sqref="AF61:BB61">
    <cfRule type="cellIs" dxfId="4704" priority="4762" operator="equal">
      <formula>"p"</formula>
    </cfRule>
    <cfRule type="cellIs" dxfId="4703" priority="4763" operator="equal">
      <formula>"yes"</formula>
    </cfRule>
    <cfRule type="cellIs" dxfId="4702" priority="4764" operator="equal">
      <formula>0</formula>
    </cfRule>
  </conditionalFormatting>
  <conditionalFormatting sqref="AF61:BB61">
    <cfRule type="cellIs" dxfId="4701" priority="4761" operator="equal">
      <formula>"&lt;1%"</formula>
    </cfRule>
  </conditionalFormatting>
  <conditionalFormatting sqref="BE61">
    <cfRule type="cellIs" dxfId="4700" priority="4758" operator="equal">
      <formula>"p"</formula>
    </cfRule>
    <cfRule type="cellIs" dxfId="4699" priority="4759" operator="equal">
      <formula>"yes"</formula>
    </cfRule>
    <cfRule type="cellIs" dxfId="4698" priority="4760" operator="equal">
      <formula>"none"</formula>
    </cfRule>
  </conditionalFormatting>
  <conditionalFormatting sqref="BE61">
    <cfRule type="cellIs" dxfId="4697" priority="4757" operator="equal">
      <formula>"no"</formula>
    </cfRule>
  </conditionalFormatting>
  <conditionalFormatting sqref="BG61">
    <cfRule type="cellIs" dxfId="4696" priority="4754" operator="equal">
      <formula>"p"</formula>
    </cfRule>
    <cfRule type="cellIs" dxfId="4695" priority="4755" operator="equal">
      <formula>"yes"</formula>
    </cfRule>
    <cfRule type="cellIs" dxfId="4694" priority="4756" operator="equal">
      <formula>"none"</formula>
    </cfRule>
  </conditionalFormatting>
  <conditionalFormatting sqref="BG61">
    <cfRule type="cellIs" dxfId="4693" priority="4753" operator="equal">
      <formula>"no"</formula>
    </cfRule>
  </conditionalFormatting>
  <conditionalFormatting sqref="BD61">
    <cfRule type="cellIs" dxfId="4692" priority="4750" operator="equal">
      <formula>"p"</formula>
    </cfRule>
    <cfRule type="cellIs" dxfId="4691" priority="4751" operator="equal">
      <formula>"yes"</formula>
    </cfRule>
    <cfRule type="cellIs" dxfId="4690" priority="4752" operator="equal">
      <formula>"none"</formula>
    </cfRule>
  </conditionalFormatting>
  <conditionalFormatting sqref="BD61">
    <cfRule type="cellIs" dxfId="4689" priority="4749" operator="equal">
      <formula>"no"</formula>
    </cfRule>
  </conditionalFormatting>
  <conditionalFormatting sqref="BF61">
    <cfRule type="cellIs" dxfId="4688" priority="4746" operator="equal">
      <formula>"p"</formula>
    </cfRule>
    <cfRule type="cellIs" dxfId="4687" priority="4747" operator="equal">
      <formula>"yes"</formula>
    </cfRule>
    <cfRule type="cellIs" dxfId="4686" priority="4748" operator="equal">
      <formula>"none"</formula>
    </cfRule>
  </conditionalFormatting>
  <conditionalFormatting sqref="BF61">
    <cfRule type="cellIs" dxfId="4685" priority="4745" operator="equal">
      <formula>"no"</formula>
    </cfRule>
  </conditionalFormatting>
  <conditionalFormatting sqref="BH61:BJ61">
    <cfRule type="cellIs" dxfId="4684" priority="4742" operator="equal">
      <formula>"p"</formula>
    </cfRule>
    <cfRule type="cellIs" dxfId="4683" priority="4743" operator="equal">
      <formula>"yes"</formula>
    </cfRule>
    <cfRule type="cellIs" dxfId="4682" priority="4744" operator="equal">
      <formula>"none"</formula>
    </cfRule>
  </conditionalFormatting>
  <conditionalFormatting sqref="BH61:BJ61">
    <cfRule type="cellIs" dxfId="4681" priority="4741" operator="equal">
      <formula>"no"</formula>
    </cfRule>
  </conditionalFormatting>
  <conditionalFormatting sqref="BC61">
    <cfRule type="cellIs" dxfId="4680" priority="4739" operator="equal">
      <formula>"no"</formula>
    </cfRule>
    <cfRule type="cellIs" dxfId="4679" priority="4740" operator="equal">
      <formula>"yes"</formula>
    </cfRule>
  </conditionalFormatting>
  <conditionalFormatting sqref="BC61">
    <cfRule type="cellIs" dxfId="4678" priority="4738" operator="equal">
      <formula>"p"</formula>
    </cfRule>
  </conditionalFormatting>
  <conditionalFormatting sqref="BJ62">
    <cfRule type="cellIs" dxfId="4677" priority="4735" operator="equal">
      <formula>"p"</formula>
    </cfRule>
    <cfRule type="cellIs" dxfId="4676" priority="4736" operator="equal">
      <formula>"yes"</formula>
    </cfRule>
    <cfRule type="cellIs" dxfId="4675" priority="4737" operator="equal">
      <formula>"none"</formula>
    </cfRule>
  </conditionalFormatting>
  <conditionalFormatting sqref="BJ62">
    <cfRule type="cellIs" dxfId="4674" priority="4734" operator="equal">
      <formula>"no"</formula>
    </cfRule>
  </conditionalFormatting>
  <conditionalFormatting sqref="S62:BB62">
    <cfRule type="cellIs" dxfId="4673" priority="4731" operator="equal">
      <formula>"p"</formula>
    </cfRule>
    <cfRule type="cellIs" dxfId="4672" priority="4732" operator="equal">
      <formula>"yes"</formula>
    </cfRule>
    <cfRule type="cellIs" dxfId="4671" priority="4733" operator="equal">
      <formula>0</formula>
    </cfRule>
  </conditionalFormatting>
  <conditionalFormatting sqref="S62:BB62">
    <cfRule type="cellIs" dxfId="4670" priority="4730" operator="equal">
      <formula>"&lt;1%"</formula>
    </cfRule>
  </conditionalFormatting>
  <conditionalFormatting sqref="BC62">
    <cfRule type="cellIs" dxfId="4669" priority="4728" operator="equal">
      <formula>"no"</formula>
    </cfRule>
    <cfRule type="cellIs" dxfId="4668" priority="4729" operator="equal">
      <formula>"yes"</formula>
    </cfRule>
  </conditionalFormatting>
  <conditionalFormatting sqref="BC62">
    <cfRule type="cellIs" dxfId="4667" priority="4727" operator="equal">
      <formula>"p"</formula>
    </cfRule>
  </conditionalFormatting>
  <conditionalFormatting sqref="BD62:BI62">
    <cfRule type="cellIs" dxfId="4666" priority="4724" operator="equal">
      <formula>"p"</formula>
    </cfRule>
    <cfRule type="cellIs" dxfId="4665" priority="4725" operator="equal">
      <formula>"yes"</formula>
    </cfRule>
    <cfRule type="cellIs" dxfId="4664" priority="4726" operator="equal">
      <formula>"none"</formula>
    </cfRule>
  </conditionalFormatting>
  <conditionalFormatting sqref="BD62:BI62">
    <cfRule type="cellIs" dxfId="4663" priority="4723" operator="equal">
      <formula>"no"</formula>
    </cfRule>
  </conditionalFormatting>
  <conditionalFormatting sqref="S64:U64">
    <cfRule type="cellIs" dxfId="4662" priority="4720" operator="equal">
      <formula>"p"</formula>
    </cfRule>
    <cfRule type="cellIs" dxfId="4661" priority="4721" operator="equal">
      <formula>"yes"</formula>
    </cfRule>
    <cfRule type="cellIs" dxfId="4660" priority="4722" operator="equal">
      <formula>0</formula>
    </cfRule>
  </conditionalFormatting>
  <conditionalFormatting sqref="S64:U64">
    <cfRule type="cellIs" dxfId="4659" priority="4719" operator="equal">
      <formula>"&lt;1%"</formula>
    </cfRule>
  </conditionalFormatting>
  <conditionalFormatting sqref="V64:AF64">
    <cfRule type="cellIs" dxfId="4658" priority="4716" operator="equal">
      <formula>"p"</formula>
    </cfRule>
    <cfRule type="cellIs" dxfId="4657" priority="4717" operator="equal">
      <formula>"yes"</formula>
    </cfRule>
    <cfRule type="cellIs" dxfId="4656" priority="4718" operator="equal">
      <formula>0</formula>
    </cfRule>
  </conditionalFormatting>
  <conditionalFormatting sqref="V64:AF64">
    <cfRule type="cellIs" dxfId="4655" priority="4715" operator="equal">
      <formula>"&lt;1%"</formula>
    </cfRule>
  </conditionalFormatting>
  <conditionalFormatting sqref="AG64">
    <cfRule type="cellIs" dxfId="4654" priority="4712" operator="equal">
      <formula>"p"</formula>
    </cfRule>
    <cfRule type="cellIs" dxfId="4653" priority="4713" operator="equal">
      <formula>"yes"</formula>
    </cfRule>
    <cfRule type="cellIs" dxfId="4652" priority="4714" operator="equal">
      <formula>0</formula>
    </cfRule>
  </conditionalFormatting>
  <conditionalFormatting sqref="AG64">
    <cfRule type="cellIs" dxfId="4651" priority="4711" operator="equal">
      <formula>"&lt;1%"</formula>
    </cfRule>
  </conditionalFormatting>
  <conditionalFormatting sqref="AH64:BB64">
    <cfRule type="cellIs" dxfId="4650" priority="4708" operator="equal">
      <formula>"p"</formula>
    </cfRule>
    <cfRule type="cellIs" dxfId="4649" priority="4709" operator="equal">
      <formula>"yes"</formula>
    </cfRule>
    <cfRule type="cellIs" dxfId="4648" priority="4710" operator="equal">
      <formula>0</formula>
    </cfRule>
  </conditionalFormatting>
  <conditionalFormatting sqref="AH64:BB64">
    <cfRule type="cellIs" dxfId="4647" priority="4707" operator="equal">
      <formula>"&lt;1%"</formula>
    </cfRule>
  </conditionalFormatting>
  <conditionalFormatting sqref="BC64">
    <cfRule type="cellIs" dxfId="4646" priority="4705" operator="equal">
      <formula>"no"</formula>
    </cfRule>
    <cfRule type="cellIs" dxfId="4645" priority="4706" operator="equal">
      <formula>"yes"</formula>
    </cfRule>
  </conditionalFormatting>
  <conditionalFormatting sqref="BC64">
    <cfRule type="cellIs" dxfId="4644" priority="4704" operator="equal">
      <formula>"p"</formula>
    </cfRule>
  </conditionalFormatting>
  <conditionalFormatting sqref="BD64:BJ64">
    <cfRule type="cellIs" dxfId="4643" priority="4701" operator="equal">
      <formula>"p"</formula>
    </cfRule>
    <cfRule type="cellIs" dxfId="4642" priority="4702" operator="equal">
      <formula>"yes"</formula>
    </cfRule>
    <cfRule type="cellIs" dxfId="4641" priority="4703" operator="equal">
      <formula>"none"</formula>
    </cfRule>
  </conditionalFormatting>
  <conditionalFormatting sqref="BD64:BJ64">
    <cfRule type="cellIs" dxfId="4640" priority="4700" operator="equal">
      <formula>"no"</formula>
    </cfRule>
  </conditionalFormatting>
  <conditionalFormatting sqref="S66:BB66">
    <cfRule type="cellIs" dxfId="4639" priority="4697" operator="equal">
      <formula>"p"</formula>
    </cfRule>
    <cfRule type="cellIs" dxfId="4638" priority="4698" operator="equal">
      <formula>"yes"</formula>
    </cfRule>
    <cfRule type="cellIs" dxfId="4637" priority="4699" operator="equal">
      <formula>0</formula>
    </cfRule>
  </conditionalFormatting>
  <conditionalFormatting sqref="S66:BB66">
    <cfRule type="cellIs" dxfId="4636" priority="4696" operator="equal">
      <formula>"&lt;1%"</formula>
    </cfRule>
  </conditionalFormatting>
  <conditionalFormatting sqref="BC66">
    <cfRule type="cellIs" dxfId="4635" priority="4694" operator="equal">
      <formula>"no"</formula>
    </cfRule>
    <cfRule type="cellIs" dxfId="4634" priority="4695" operator="equal">
      <formula>"yes"</formula>
    </cfRule>
  </conditionalFormatting>
  <conditionalFormatting sqref="BC66">
    <cfRule type="cellIs" dxfId="4633" priority="4693" operator="equal">
      <formula>"p"</formula>
    </cfRule>
  </conditionalFormatting>
  <conditionalFormatting sqref="BD66:BG66">
    <cfRule type="cellIs" dxfId="4632" priority="4690" operator="equal">
      <formula>"p"</formula>
    </cfRule>
    <cfRule type="cellIs" dxfId="4631" priority="4691" operator="equal">
      <formula>"yes"</formula>
    </cfRule>
    <cfRule type="cellIs" dxfId="4630" priority="4692" operator="equal">
      <formula>"none"</formula>
    </cfRule>
  </conditionalFormatting>
  <conditionalFormatting sqref="BD66:BG66">
    <cfRule type="cellIs" dxfId="4629" priority="4689" operator="equal">
      <formula>"no"</formula>
    </cfRule>
  </conditionalFormatting>
  <conditionalFormatting sqref="BJ66">
    <cfRule type="cellIs" dxfId="4628" priority="4686" operator="equal">
      <formula>"p"</formula>
    </cfRule>
    <cfRule type="cellIs" dxfId="4627" priority="4687" operator="equal">
      <formula>"yes"</formula>
    </cfRule>
    <cfRule type="cellIs" dxfId="4626" priority="4688" operator="equal">
      <formula>"none"</formula>
    </cfRule>
  </conditionalFormatting>
  <conditionalFormatting sqref="BJ66">
    <cfRule type="cellIs" dxfId="4625" priority="4685" operator="equal">
      <formula>"no"</formula>
    </cfRule>
  </conditionalFormatting>
  <conditionalFormatting sqref="BH66:BI66">
    <cfRule type="cellIs" dxfId="4624" priority="4682" operator="equal">
      <formula>"p"</formula>
    </cfRule>
    <cfRule type="cellIs" dxfId="4623" priority="4683" operator="equal">
      <formula>"yes"</formula>
    </cfRule>
    <cfRule type="cellIs" dxfId="4622" priority="4684" operator="equal">
      <formula>"none"</formula>
    </cfRule>
  </conditionalFormatting>
  <conditionalFormatting sqref="BH66:BI66">
    <cfRule type="cellIs" dxfId="4621" priority="4681" operator="equal">
      <formula>"no"</formula>
    </cfRule>
  </conditionalFormatting>
  <conditionalFormatting sqref="S75:BB75">
    <cfRule type="cellIs" dxfId="4620" priority="4677" operator="equal">
      <formula>"p"</formula>
    </cfRule>
    <cfRule type="cellIs" dxfId="4619" priority="4678" operator="equal">
      <formula>"yes"</formula>
    </cfRule>
    <cfRule type="cellIs" dxfId="4618" priority="4679" operator="equal">
      <formula>0</formula>
    </cfRule>
  </conditionalFormatting>
  <conditionalFormatting sqref="S75:BB75">
    <cfRule type="cellIs" dxfId="4617" priority="4676" operator="equal">
      <formula>"&lt;1%"</formula>
    </cfRule>
  </conditionalFormatting>
  <conditionalFormatting sqref="BC75">
    <cfRule type="cellIs" dxfId="4616" priority="4674" operator="equal">
      <formula>"no"</formula>
    </cfRule>
    <cfRule type="cellIs" dxfId="4615" priority="4675" operator="equal">
      <formula>"yes"</formula>
    </cfRule>
  </conditionalFormatting>
  <conditionalFormatting sqref="BC75">
    <cfRule type="cellIs" dxfId="4614" priority="4673" operator="equal">
      <formula>"p"</formula>
    </cfRule>
  </conditionalFormatting>
  <conditionalFormatting sqref="S98:AA98">
    <cfRule type="cellIs" dxfId="4613" priority="4640" operator="equal">
      <formula>"p"</formula>
    </cfRule>
    <cfRule type="cellIs" dxfId="4612" priority="4641" operator="equal">
      <formula>"yes"</formula>
    </cfRule>
    <cfRule type="cellIs" dxfId="4611" priority="4642" operator="equal">
      <formula>0</formula>
    </cfRule>
  </conditionalFormatting>
  <conditionalFormatting sqref="S98:AA98">
    <cfRule type="cellIs" dxfId="4610" priority="4639" operator="equal">
      <formula>"&lt;1%"</formula>
    </cfRule>
  </conditionalFormatting>
  <conditionalFormatting sqref="AB98:AE98">
    <cfRule type="cellIs" dxfId="4609" priority="4636" operator="equal">
      <formula>"p"</formula>
    </cfRule>
    <cfRule type="cellIs" dxfId="4608" priority="4637" operator="equal">
      <formula>"yes"</formula>
    </cfRule>
    <cfRule type="cellIs" dxfId="4607" priority="4638" operator="equal">
      <formula>0</formula>
    </cfRule>
  </conditionalFormatting>
  <conditionalFormatting sqref="AB98:AE98">
    <cfRule type="cellIs" dxfId="4606" priority="4635" operator="equal">
      <formula>"&lt;1%"</formula>
    </cfRule>
  </conditionalFormatting>
  <conditionalFormatting sqref="AF98:AM98">
    <cfRule type="cellIs" dxfId="4605" priority="4632" operator="equal">
      <formula>"p"</formula>
    </cfRule>
    <cfRule type="cellIs" dxfId="4604" priority="4633" operator="equal">
      <formula>"yes"</formula>
    </cfRule>
    <cfRule type="cellIs" dxfId="4603" priority="4634" operator="equal">
      <formula>0</formula>
    </cfRule>
  </conditionalFormatting>
  <conditionalFormatting sqref="AF98:AM98">
    <cfRule type="cellIs" dxfId="4602" priority="4631" operator="equal">
      <formula>"&lt;1%"</formula>
    </cfRule>
  </conditionalFormatting>
  <conditionalFormatting sqref="AN98:BB98">
    <cfRule type="cellIs" dxfId="4601" priority="4628" operator="equal">
      <formula>"p"</formula>
    </cfRule>
    <cfRule type="cellIs" dxfId="4600" priority="4629" operator="equal">
      <formula>"yes"</formula>
    </cfRule>
    <cfRule type="cellIs" dxfId="4599" priority="4630" operator="equal">
      <formula>0</formula>
    </cfRule>
  </conditionalFormatting>
  <conditionalFormatting sqref="AN98:BB98">
    <cfRule type="cellIs" dxfId="4598" priority="4627" operator="equal">
      <formula>"&lt;1%"</formula>
    </cfRule>
  </conditionalFormatting>
  <conditionalFormatting sqref="BC98">
    <cfRule type="cellIs" dxfId="4597" priority="4625" operator="equal">
      <formula>"no"</formula>
    </cfRule>
    <cfRule type="cellIs" dxfId="4596" priority="4626" operator="equal">
      <formula>"yes"</formula>
    </cfRule>
  </conditionalFormatting>
  <conditionalFormatting sqref="BC98">
    <cfRule type="cellIs" dxfId="4595" priority="4624" operator="equal">
      <formula>"p"</formula>
    </cfRule>
  </conditionalFormatting>
  <conditionalFormatting sqref="BD98">
    <cfRule type="cellIs" dxfId="4594" priority="4621" operator="equal">
      <formula>"p"</formula>
    </cfRule>
    <cfRule type="cellIs" dxfId="4593" priority="4622" operator="equal">
      <formula>"yes"</formula>
    </cfRule>
    <cfRule type="cellIs" dxfId="4592" priority="4623" operator="equal">
      <formula>"none"</formula>
    </cfRule>
  </conditionalFormatting>
  <conditionalFormatting sqref="BD98">
    <cfRule type="cellIs" dxfId="4591" priority="4620" operator="equal">
      <formula>"no"</formula>
    </cfRule>
  </conditionalFormatting>
  <conditionalFormatting sqref="BE98">
    <cfRule type="cellIs" dxfId="4590" priority="4617" operator="equal">
      <formula>"p"</formula>
    </cfRule>
    <cfRule type="cellIs" dxfId="4589" priority="4618" operator="equal">
      <formula>"yes"</formula>
    </cfRule>
    <cfRule type="cellIs" dxfId="4588" priority="4619" operator="equal">
      <formula>"none"</formula>
    </cfRule>
  </conditionalFormatting>
  <conditionalFormatting sqref="BE98">
    <cfRule type="cellIs" dxfId="4587" priority="4616" operator="equal">
      <formula>"no"</formula>
    </cfRule>
  </conditionalFormatting>
  <conditionalFormatting sqref="BF98:BG98">
    <cfRule type="cellIs" dxfId="4586" priority="4609" operator="equal">
      <formula>"p"</formula>
    </cfRule>
    <cfRule type="cellIs" dxfId="4585" priority="4610" operator="equal">
      <formula>"yes"</formula>
    </cfRule>
    <cfRule type="cellIs" dxfId="4584" priority="4611" operator="equal">
      <formula>"none"</formula>
    </cfRule>
  </conditionalFormatting>
  <conditionalFormatting sqref="BF98:BG98">
    <cfRule type="cellIs" dxfId="4583" priority="4608" operator="equal">
      <formula>"no"</formula>
    </cfRule>
  </conditionalFormatting>
  <conditionalFormatting sqref="BH98">
    <cfRule type="cellIs" dxfId="4582" priority="4605" operator="equal">
      <formula>"p"</formula>
    </cfRule>
    <cfRule type="cellIs" dxfId="4581" priority="4606" operator="equal">
      <formula>"yes"</formula>
    </cfRule>
    <cfRule type="cellIs" dxfId="4580" priority="4607" operator="equal">
      <formula>"none"</formula>
    </cfRule>
  </conditionalFormatting>
  <conditionalFormatting sqref="BH98">
    <cfRule type="cellIs" dxfId="4579" priority="4604" operator="equal">
      <formula>"no"</formula>
    </cfRule>
  </conditionalFormatting>
  <conditionalFormatting sqref="BI98">
    <cfRule type="cellIs" dxfId="4578" priority="4601" operator="equal">
      <formula>"p"</formula>
    </cfRule>
    <cfRule type="cellIs" dxfId="4577" priority="4602" operator="equal">
      <formula>"yes"</formula>
    </cfRule>
    <cfRule type="cellIs" dxfId="4576" priority="4603" operator="equal">
      <formula>"none"</formula>
    </cfRule>
  </conditionalFormatting>
  <conditionalFormatting sqref="BI98">
    <cfRule type="cellIs" dxfId="4575" priority="4600" operator="equal">
      <formula>"no"</formula>
    </cfRule>
  </conditionalFormatting>
  <conditionalFormatting sqref="BJ98">
    <cfRule type="cellIs" dxfId="4574" priority="4597" operator="equal">
      <formula>"p"</formula>
    </cfRule>
    <cfRule type="cellIs" dxfId="4573" priority="4598" operator="equal">
      <formula>"yes"</formula>
    </cfRule>
    <cfRule type="cellIs" dxfId="4572" priority="4599" operator="equal">
      <formula>"none"</formula>
    </cfRule>
  </conditionalFormatting>
  <conditionalFormatting sqref="BJ98">
    <cfRule type="cellIs" dxfId="4571" priority="4596" operator="equal">
      <formula>"no"</formula>
    </cfRule>
  </conditionalFormatting>
  <conditionalFormatting sqref="S99:BB99">
    <cfRule type="cellIs" dxfId="4570" priority="4593" operator="equal">
      <formula>"p"</formula>
    </cfRule>
    <cfRule type="cellIs" dxfId="4569" priority="4594" operator="equal">
      <formula>"yes"</formula>
    </cfRule>
    <cfRule type="cellIs" dxfId="4568" priority="4595" operator="equal">
      <formula>0</formula>
    </cfRule>
  </conditionalFormatting>
  <conditionalFormatting sqref="S99:BB99">
    <cfRule type="cellIs" dxfId="4567" priority="4592" operator="equal">
      <formula>"&lt;1%"</formula>
    </cfRule>
  </conditionalFormatting>
  <conditionalFormatting sqref="BC99">
    <cfRule type="cellIs" dxfId="4566" priority="4590" operator="equal">
      <formula>"no"</formula>
    </cfRule>
    <cfRule type="cellIs" dxfId="4565" priority="4591" operator="equal">
      <formula>"yes"</formula>
    </cfRule>
  </conditionalFormatting>
  <conditionalFormatting sqref="BC99">
    <cfRule type="cellIs" dxfId="4564" priority="4589" operator="equal">
      <formula>"p"</formula>
    </cfRule>
  </conditionalFormatting>
  <conditionalFormatting sqref="BD99">
    <cfRule type="cellIs" dxfId="4563" priority="4586" operator="equal">
      <formula>"p"</formula>
    </cfRule>
    <cfRule type="cellIs" dxfId="4562" priority="4587" operator="equal">
      <formula>"yes"</formula>
    </cfRule>
    <cfRule type="cellIs" dxfId="4561" priority="4588" operator="equal">
      <formula>"none"</formula>
    </cfRule>
  </conditionalFormatting>
  <conditionalFormatting sqref="BD99">
    <cfRule type="cellIs" dxfId="4560" priority="4585" operator="equal">
      <formula>"no"</formula>
    </cfRule>
  </conditionalFormatting>
  <conditionalFormatting sqref="BH99">
    <cfRule type="cellIs" dxfId="4559" priority="4582" operator="equal">
      <formula>"p"</formula>
    </cfRule>
    <cfRule type="cellIs" dxfId="4558" priority="4583" operator="equal">
      <formula>"yes"</formula>
    </cfRule>
    <cfRule type="cellIs" dxfId="4557" priority="4584" operator="equal">
      <formula>"none"</formula>
    </cfRule>
  </conditionalFormatting>
  <conditionalFormatting sqref="BH99">
    <cfRule type="cellIs" dxfId="4556" priority="4581" operator="equal">
      <formula>"no"</formula>
    </cfRule>
  </conditionalFormatting>
  <conditionalFormatting sqref="BE99:BG99">
    <cfRule type="cellIs" dxfId="4555" priority="4578" operator="equal">
      <formula>"p"</formula>
    </cfRule>
    <cfRule type="cellIs" dxfId="4554" priority="4579" operator="equal">
      <formula>"yes"</formula>
    </cfRule>
    <cfRule type="cellIs" dxfId="4553" priority="4580" operator="equal">
      <formula>"none"</formula>
    </cfRule>
  </conditionalFormatting>
  <conditionalFormatting sqref="BE99:BG99">
    <cfRule type="cellIs" dxfId="4552" priority="4577" operator="equal">
      <formula>"no"</formula>
    </cfRule>
  </conditionalFormatting>
  <conditionalFormatting sqref="BI99">
    <cfRule type="cellIs" dxfId="4551" priority="4574" operator="equal">
      <formula>"p"</formula>
    </cfRule>
    <cfRule type="cellIs" dxfId="4550" priority="4575" operator="equal">
      <formula>"yes"</formula>
    </cfRule>
    <cfRule type="cellIs" dxfId="4549" priority="4576" operator="equal">
      <formula>"none"</formula>
    </cfRule>
  </conditionalFormatting>
  <conditionalFormatting sqref="BI99">
    <cfRule type="cellIs" dxfId="4548" priority="4573" operator="equal">
      <formula>"no"</formula>
    </cfRule>
  </conditionalFormatting>
  <conditionalFormatting sqref="BJ99">
    <cfRule type="cellIs" dxfId="4547" priority="4570" operator="equal">
      <formula>"p"</formula>
    </cfRule>
    <cfRule type="cellIs" dxfId="4546" priority="4571" operator="equal">
      <formula>"yes"</formula>
    </cfRule>
    <cfRule type="cellIs" dxfId="4545" priority="4572" operator="equal">
      <formula>"none"</formula>
    </cfRule>
  </conditionalFormatting>
  <conditionalFormatting sqref="BJ99">
    <cfRule type="cellIs" dxfId="4544" priority="4569" operator="equal">
      <formula>"no"</formula>
    </cfRule>
  </conditionalFormatting>
  <conditionalFormatting sqref="S77:BB77">
    <cfRule type="cellIs" dxfId="4543" priority="4566" operator="equal">
      <formula>"p"</formula>
    </cfRule>
    <cfRule type="cellIs" dxfId="4542" priority="4567" operator="equal">
      <formula>"yes"</formula>
    </cfRule>
    <cfRule type="cellIs" dxfId="4541" priority="4568" operator="equal">
      <formula>0</formula>
    </cfRule>
  </conditionalFormatting>
  <conditionalFormatting sqref="S77:BB77">
    <cfRule type="cellIs" dxfId="4540" priority="4565" operator="equal">
      <formula>"&lt;1%"</formula>
    </cfRule>
  </conditionalFormatting>
  <conditionalFormatting sqref="BC77">
    <cfRule type="cellIs" dxfId="4539" priority="4563" operator="equal">
      <formula>"no"</formula>
    </cfRule>
    <cfRule type="cellIs" dxfId="4538" priority="4564" operator="equal">
      <formula>"yes"</formula>
    </cfRule>
  </conditionalFormatting>
  <conditionalFormatting sqref="BC77">
    <cfRule type="cellIs" dxfId="4537" priority="4562" operator="equal">
      <formula>"p"</formula>
    </cfRule>
  </conditionalFormatting>
  <conditionalFormatting sqref="BG77">
    <cfRule type="cellIs" dxfId="4536" priority="4559" operator="equal">
      <formula>"p"</formula>
    </cfRule>
    <cfRule type="cellIs" dxfId="4535" priority="4560" operator="equal">
      <formula>"yes"</formula>
    </cfRule>
    <cfRule type="cellIs" dxfId="4534" priority="4561" operator="equal">
      <formula>"none"</formula>
    </cfRule>
  </conditionalFormatting>
  <conditionalFormatting sqref="BG77">
    <cfRule type="cellIs" dxfId="4533" priority="4558" operator="equal">
      <formula>"no"</formula>
    </cfRule>
  </conditionalFormatting>
  <conditionalFormatting sqref="BH77">
    <cfRule type="cellIs" dxfId="4532" priority="4555" operator="equal">
      <formula>"p"</formula>
    </cfRule>
    <cfRule type="cellIs" dxfId="4531" priority="4556" operator="equal">
      <formula>"yes"</formula>
    </cfRule>
    <cfRule type="cellIs" dxfId="4530" priority="4557" operator="equal">
      <formula>"none"</formula>
    </cfRule>
  </conditionalFormatting>
  <conditionalFormatting sqref="BH77">
    <cfRule type="cellIs" dxfId="4529" priority="4554" operator="equal">
      <formula>"no"</formula>
    </cfRule>
  </conditionalFormatting>
  <conditionalFormatting sqref="BD77:BF77">
    <cfRule type="cellIs" dxfId="4528" priority="4551" operator="equal">
      <formula>"p"</formula>
    </cfRule>
    <cfRule type="cellIs" dxfId="4527" priority="4552" operator="equal">
      <formula>"yes"</formula>
    </cfRule>
    <cfRule type="cellIs" dxfId="4526" priority="4553" operator="equal">
      <formula>"none"</formula>
    </cfRule>
  </conditionalFormatting>
  <conditionalFormatting sqref="BD77:BF77">
    <cfRule type="cellIs" dxfId="4525" priority="4550" operator="equal">
      <formula>"no"</formula>
    </cfRule>
  </conditionalFormatting>
  <conditionalFormatting sqref="BI77:BJ77">
    <cfRule type="cellIs" dxfId="4524" priority="4547" operator="equal">
      <formula>"p"</formula>
    </cfRule>
    <cfRule type="cellIs" dxfId="4523" priority="4548" operator="equal">
      <formula>"yes"</formula>
    </cfRule>
    <cfRule type="cellIs" dxfId="4522" priority="4549" operator="equal">
      <formula>"none"</formula>
    </cfRule>
  </conditionalFormatting>
  <conditionalFormatting sqref="BI77:BJ77">
    <cfRule type="cellIs" dxfId="4521" priority="4546" operator="equal">
      <formula>"no"</formula>
    </cfRule>
  </conditionalFormatting>
  <conditionalFormatting sqref="S78:BB78">
    <cfRule type="cellIs" dxfId="4520" priority="4543" operator="equal">
      <formula>"p"</formula>
    </cfRule>
    <cfRule type="cellIs" dxfId="4519" priority="4544" operator="equal">
      <formula>"yes"</formula>
    </cfRule>
    <cfRule type="cellIs" dxfId="4518" priority="4545" operator="equal">
      <formula>0</formula>
    </cfRule>
  </conditionalFormatting>
  <conditionalFormatting sqref="S78:BB78">
    <cfRule type="cellIs" dxfId="4517" priority="4542" operator="equal">
      <formula>"&lt;1%"</formula>
    </cfRule>
  </conditionalFormatting>
  <conditionalFormatting sqref="BC78">
    <cfRule type="cellIs" dxfId="4516" priority="4540" operator="equal">
      <formula>"no"</formula>
    </cfRule>
    <cfRule type="cellIs" dxfId="4515" priority="4541" operator="equal">
      <formula>"yes"</formula>
    </cfRule>
  </conditionalFormatting>
  <conditionalFormatting sqref="BC78">
    <cfRule type="cellIs" dxfId="4514" priority="4539" operator="equal">
      <formula>"p"</formula>
    </cfRule>
  </conditionalFormatting>
  <conditionalFormatting sqref="BD78:BI78">
    <cfRule type="cellIs" dxfId="4513" priority="4536" operator="equal">
      <formula>"p"</formula>
    </cfRule>
    <cfRule type="cellIs" dxfId="4512" priority="4537" operator="equal">
      <formula>"yes"</formula>
    </cfRule>
    <cfRule type="cellIs" dxfId="4511" priority="4538" operator="equal">
      <formula>"none"</formula>
    </cfRule>
  </conditionalFormatting>
  <conditionalFormatting sqref="BD78:BI78">
    <cfRule type="cellIs" dxfId="4510" priority="4535" operator="equal">
      <formula>"no"</formula>
    </cfRule>
  </conditionalFormatting>
  <conditionalFormatting sqref="BJ78">
    <cfRule type="cellIs" dxfId="4509" priority="4532" operator="equal">
      <formula>"p"</formula>
    </cfRule>
    <cfRule type="cellIs" dxfId="4508" priority="4533" operator="equal">
      <formula>"yes"</formula>
    </cfRule>
    <cfRule type="cellIs" dxfId="4507" priority="4534" operator="equal">
      <formula>"none"</formula>
    </cfRule>
  </conditionalFormatting>
  <conditionalFormatting sqref="BJ78">
    <cfRule type="cellIs" dxfId="4506" priority="4531" operator="equal">
      <formula>"no"</formula>
    </cfRule>
  </conditionalFormatting>
  <conditionalFormatting sqref="S79:BB79">
    <cfRule type="cellIs" dxfId="4505" priority="4528" operator="equal">
      <formula>"p"</formula>
    </cfRule>
    <cfRule type="cellIs" dxfId="4504" priority="4529" operator="equal">
      <formula>"yes"</formula>
    </cfRule>
    <cfRule type="cellIs" dxfId="4503" priority="4530" operator="equal">
      <formula>0</formula>
    </cfRule>
  </conditionalFormatting>
  <conditionalFormatting sqref="S79:BB79">
    <cfRule type="cellIs" dxfId="4502" priority="4527" operator="equal">
      <formula>"&lt;1%"</formula>
    </cfRule>
  </conditionalFormatting>
  <conditionalFormatting sqref="BC79">
    <cfRule type="cellIs" dxfId="4501" priority="4525" operator="equal">
      <formula>"no"</formula>
    </cfRule>
    <cfRule type="cellIs" dxfId="4500" priority="4526" operator="equal">
      <formula>"yes"</formula>
    </cfRule>
  </conditionalFormatting>
  <conditionalFormatting sqref="BC79">
    <cfRule type="cellIs" dxfId="4499" priority="4524" operator="equal">
      <formula>"p"</formula>
    </cfRule>
  </conditionalFormatting>
  <conditionalFormatting sqref="BD79:BG79">
    <cfRule type="cellIs" dxfId="4498" priority="4521" operator="equal">
      <formula>"p"</formula>
    </cfRule>
    <cfRule type="cellIs" dxfId="4497" priority="4522" operator="equal">
      <formula>"yes"</formula>
    </cfRule>
    <cfRule type="cellIs" dxfId="4496" priority="4523" operator="equal">
      <formula>"none"</formula>
    </cfRule>
  </conditionalFormatting>
  <conditionalFormatting sqref="BD79:BG79">
    <cfRule type="cellIs" dxfId="4495" priority="4520" operator="equal">
      <formula>"no"</formula>
    </cfRule>
  </conditionalFormatting>
  <conditionalFormatting sqref="BH79">
    <cfRule type="cellIs" dxfId="4494" priority="4517" operator="equal">
      <formula>"p"</formula>
    </cfRule>
    <cfRule type="cellIs" dxfId="4493" priority="4518" operator="equal">
      <formula>"yes"</formula>
    </cfRule>
    <cfRule type="cellIs" dxfId="4492" priority="4519" operator="equal">
      <formula>"none"</formula>
    </cfRule>
  </conditionalFormatting>
  <conditionalFormatting sqref="BH79">
    <cfRule type="cellIs" dxfId="4491" priority="4516" operator="equal">
      <formula>"no"</formula>
    </cfRule>
  </conditionalFormatting>
  <conditionalFormatting sqref="BI79">
    <cfRule type="cellIs" dxfId="4490" priority="4513" operator="equal">
      <formula>"p"</formula>
    </cfRule>
    <cfRule type="cellIs" dxfId="4489" priority="4514" operator="equal">
      <formula>"yes"</formula>
    </cfRule>
    <cfRule type="cellIs" dxfId="4488" priority="4515" operator="equal">
      <formula>"none"</formula>
    </cfRule>
  </conditionalFormatting>
  <conditionalFormatting sqref="BI79">
    <cfRule type="cellIs" dxfId="4487" priority="4512" operator="equal">
      <formula>"no"</formula>
    </cfRule>
  </conditionalFormatting>
  <conditionalFormatting sqref="BJ79">
    <cfRule type="cellIs" dxfId="4486" priority="4509" operator="equal">
      <formula>"p"</formula>
    </cfRule>
    <cfRule type="cellIs" dxfId="4485" priority="4510" operator="equal">
      <formula>"yes"</formula>
    </cfRule>
    <cfRule type="cellIs" dxfId="4484" priority="4511" operator="equal">
      <formula>"none"</formula>
    </cfRule>
  </conditionalFormatting>
  <conditionalFormatting sqref="BJ79">
    <cfRule type="cellIs" dxfId="4483" priority="4508" operator="equal">
      <formula>"no"</formula>
    </cfRule>
  </conditionalFormatting>
  <conditionalFormatting sqref="S84:BB84">
    <cfRule type="cellIs" dxfId="4482" priority="4505" operator="equal">
      <formula>"p"</formula>
    </cfRule>
    <cfRule type="cellIs" dxfId="4481" priority="4506" operator="equal">
      <formula>"yes"</formula>
    </cfRule>
    <cfRule type="cellIs" dxfId="4480" priority="4507" operator="equal">
      <formula>0</formula>
    </cfRule>
  </conditionalFormatting>
  <conditionalFormatting sqref="S84:BB84">
    <cfRule type="cellIs" dxfId="4479" priority="4504" operator="equal">
      <formula>"&lt;1%"</formula>
    </cfRule>
  </conditionalFormatting>
  <conditionalFormatting sqref="BC84">
    <cfRule type="cellIs" dxfId="4478" priority="4502" operator="equal">
      <formula>"no"</formula>
    </cfRule>
    <cfRule type="cellIs" dxfId="4477" priority="4503" operator="equal">
      <formula>"yes"</formula>
    </cfRule>
  </conditionalFormatting>
  <conditionalFormatting sqref="BC84">
    <cfRule type="cellIs" dxfId="4476" priority="4501" operator="equal">
      <formula>"p"</formula>
    </cfRule>
  </conditionalFormatting>
  <conditionalFormatting sqref="BD84">
    <cfRule type="cellIs" dxfId="4475" priority="4498" operator="equal">
      <formula>"p"</formula>
    </cfRule>
    <cfRule type="cellIs" dxfId="4474" priority="4499" operator="equal">
      <formula>"yes"</formula>
    </cfRule>
    <cfRule type="cellIs" dxfId="4473" priority="4500" operator="equal">
      <formula>"none"</formula>
    </cfRule>
  </conditionalFormatting>
  <conditionalFormatting sqref="BD84">
    <cfRule type="cellIs" dxfId="4472" priority="4497" operator="equal">
      <formula>"no"</formula>
    </cfRule>
  </conditionalFormatting>
  <conditionalFormatting sqref="BE84:BG84">
    <cfRule type="cellIs" dxfId="4471" priority="4494" operator="equal">
      <formula>"p"</formula>
    </cfRule>
    <cfRule type="cellIs" dxfId="4470" priority="4495" operator="equal">
      <formula>"yes"</formula>
    </cfRule>
    <cfRule type="cellIs" dxfId="4469" priority="4496" operator="equal">
      <formula>"none"</formula>
    </cfRule>
  </conditionalFormatting>
  <conditionalFormatting sqref="BE84:BG84">
    <cfRule type="cellIs" dxfId="4468" priority="4493" operator="equal">
      <formula>"no"</formula>
    </cfRule>
  </conditionalFormatting>
  <conditionalFormatting sqref="BH84">
    <cfRule type="cellIs" dxfId="4467" priority="4490" operator="equal">
      <formula>"p"</formula>
    </cfRule>
    <cfRule type="cellIs" dxfId="4466" priority="4491" operator="equal">
      <formula>"yes"</formula>
    </cfRule>
    <cfRule type="cellIs" dxfId="4465" priority="4492" operator="equal">
      <formula>"none"</formula>
    </cfRule>
  </conditionalFormatting>
  <conditionalFormatting sqref="BH84">
    <cfRule type="cellIs" dxfId="4464" priority="4489" operator="equal">
      <formula>"no"</formula>
    </cfRule>
  </conditionalFormatting>
  <conditionalFormatting sqref="BI84">
    <cfRule type="cellIs" dxfId="4463" priority="4486" operator="equal">
      <formula>"p"</formula>
    </cfRule>
    <cfRule type="cellIs" dxfId="4462" priority="4487" operator="equal">
      <formula>"yes"</formula>
    </cfRule>
    <cfRule type="cellIs" dxfId="4461" priority="4488" operator="equal">
      <formula>"none"</formula>
    </cfRule>
  </conditionalFormatting>
  <conditionalFormatting sqref="BI84">
    <cfRule type="cellIs" dxfId="4460" priority="4485" operator="equal">
      <formula>"no"</formula>
    </cfRule>
  </conditionalFormatting>
  <conditionalFormatting sqref="BJ84">
    <cfRule type="cellIs" dxfId="4459" priority="4482" operator="equal">
      <formula>"p"</formula>
    </cfRule>
    <cfRule type="cellIs" dxfId="4458" priority="4483" operator="equal">
      <formula>"yes"</formula>
    </cfRule>
    <cfRule type="cellIs" dxfId="4457" priority="4484" operator="equal">
      <formula>"none"</formula>
    </cfRule>
  </conditionalFormatting>
  <conditionalFormatting sqref="BJ84">
    <cfRule type="cellIs" dxfId="4456" priority="4481" operator="equal">
      <formula>"no"</formula>
    </cfRule>
  </conditionalFormatting>
  <conditionalFormatting sqref="BC86">
    <cfRule type="cellIs" dxfId="4455" priority="4479" operator="equal">
      <formula>"no"</formula>
    </cfRule>
    <cfRule type="cellIs" dxfId="4454" priority="4480" operator="equal">
      <formula>"yes"</formula>
    </cfRule>
  </conditionalFormatting>
  <conditionalFormatting sqref="BC86">
    <cfRule type="cellIs" dxfId="4453" priority="4478" operator="equal">
      <formula>"p"</formula>
    </cfRule>
  </conditionalFormatting>
  <conditionalFormatting sqref="BD86:BJ86">
    <cfRule type="cellIs" dxfId="4452" priority="4475" operator="equal">
      <formula>"p"</formula>
    </cfRule>
    <cfRule type="cellIs" dxfId="4451" priority="4476" operator="equal">
      <formula>"yes"</formula>
    </cfRule>
    <cfRule type="cellIs" dxfId="4450" priority="4477" operator="equal">
      <formula>"none"</formula>
    </cfRule>
  </conditionalFormatting>
  <conditionalFormatting sqref="BD86:BJ86">
    <cfRule type="cellIs" dxfId="4449" priority="4474" operator="equal">
      <formula>"no"</formula>
    </cfRule>
  </conditionalFormatting>
  <conditionalFormatting sqref="U86:W86">
    <cfRule type="cellIs" dxfId="4448" priority="4471" operator="equal">
      <formula>"p"</formula>
    </cfRule>
    <cfRule type="cellIs" dxfId="4447" priority="4472" operator="equal">
      <formula>"yes"</formula>
    </cfRule>
    <cfRule type="cellIs" dxfId="4446" priority="4473" operator="equal">
      <formula>0</formula>
    </cfRule>
  </conditionalFormatting>
  <conditionalFormatting sqref="U86:W86">
    <cfRule type="cellIs" dxfId="4445" priority="4470" operator="equal">
      <formula>"&lt;1%"</formula>
    </cfRule>
  </conditionalFormatting>
  <conditionalFormatting sqref="X86:AD86 AF86:BB86">
    <cfRule type="cellIs" dxfId="4444" priority="4467" operator="equal">
      <formula>"p"</formula>
    </cfRule>
    <cfRule type="cellIs" dxfId="4443" priority="4468" operator="equal">
      <formula>"yes"</formula>
    </cfRule>
    <cfRule type="cellIs" dxfId="4442" priority="4469" operator="equal">
      <formula>0</formula>
    </cfRule>
  </conditionalFormatting>
  <conditionalFormatting sqref="X86:AD86 AF86:BB86">
    <cfRule type="cellIs" dxfId="4441" priority="4466" operator="equal">
      <formula>"&lt;1%"</formula>
    </cfRule>
  </conditionalFormatting>
  <conditionalFormatting sqref="S86:T86">
    <cfRule type="cellIs" dxfId="4440" priority="4463" operator="equal">
      <formula>"p"</formula>
    </cfRule>
    <cfRule type="cellIs" dxfId="4439" priority="4464" operator="equal">
      <formula>"yes"</formula>
    </cfRule>
    <cfRule type="cellIs" dxfId="4438" priority="4465" operator="equal">
      <formula>0</formula>
    </cfRule>
  </conditionalFormatting>
  <conditionalFormatting sqref="S86:T86">
    <cfRule type="cellIs" dxfId="4437" priority="4462" operator="equal">
      <formula>"&lt;1%"</formula>
    </cfRule>
  </conditionalFormatting>
  <conditionalFormatting sqref="AE86">
    <cfRule type="cellIs" dxfId="4436" priority="4459" operator="equal">
      <formula>"p"</formula>
    </cfRule>
    <cfRule type="cellIs" dxfId="4435" priority="4460" operator="equal">
      <formula>"yes"</formula>
    </cfRule>
    <cfRule type="cellIs" dxfId="4434" priority="4461" operator="equal">
      <formula>0</formula>
    </cfRule>
  </conditionalFormatting>
  <conditionalFormatting sqref="AE86">
    <cfRule type="cellIs" dxfId="4433" priority="4458" operator="equal">
      <formula>"&lt;1%"</formula>
    </cfRule>
  </conditionalFormatting>
  <conditionalFormatting sqref="T104">
    <cfRule type="cellIs" dxfId="4432" priority="4455" operator="equal">
      <formula>"p"</formula>
    </cfRule>
    <cfRule type="cellIs" dxfId="4431" priority="4456" operator="equal">
      <formula>"yes"</formula>
    </cfRule>
    <cfRule type="cellIs" dxfId="4430" priority="4457" operator="equal">
      <formula>0</formula>
    </cfRule>
  </conditionalFormatting>
  <conditionalFormatting sqref="T104">
    <cfRule type="cellIs" dxfId="4429" priority="4454" operator="equal">
      <formula>"&lt;1%"</formula>
    </cfRule>
  </conditionalFormatting>
  <conditionalFormatting sqref="AE104">
    <cfRule type="cellIs" dxfId="4428" priority="4451" operator="equal">
      <formula>"p"</formula>
    </cfRule>
    <cfRule type="cellIs" dxfId="4427" priority="4452" operator="equal">
      <formula>"yes"</formula>
    </cfRule>
    <cfRule type="cellIs" dxfId="4426" priority="4453" operator="equal">
      <formula>0</formula>
    </cfRule>
  </conditionalFormatting>
  <conditionalFormatting sqref="AE104">
    <cfRule type="cellIs" dxfId="4425" priority="4450" operator="equal">
      <formula>"&lt;1%"</formula>
    </cfRule>
  </conditionalFormatting>
  <conditionalFormatting sqref="S104">
    <cfRule type="cellIs" dxfId="4424" priority="4447" operator="equal">
      <formula>"p"</formula>
    </cfRule>
    <cfRule type="cellIs" dxfId="4423" priority="4448" operator="equal">
      <formula>"yes"</formula>
    </cfRule>
    <cfRule type="cellIs" dxfId="4422" priority="4449" operator="equal">
      <formula>0</formula>
    </cfRule>
  </conditionalFormatting>
  <conditionalFormatting sqref="S104">
    <cfRule type="cellIs" dxfId="4421" priority="4446" operator="equal">
      <formula>"&lt;1%"</formula>
    </cfRule>
  </conditionalFormatting>
  <conditionalFormatting sqref="U104:AD104">
    <cfRule type="cellIs" dxfId="4420" priority="4443" operator="equal">
      <formula>"p"</formula>
    </cfRule>
    <cfRule type="cellIs" dxfId="4419" priority="4444" operator="equal">
      <formula>"yes"</formula>
    </cfRule>
    <cfRule type="cellIs" dxfId="4418" priority="4445" operator="equal">
      <formula>0</formula>
    </cfRule>
  </conditionalFormatting>
  <conditionalFormatting sqref="U104:AD104">
    <cfRule type="cellIs" dxfId="4417" priority="4442" operator="equal">
      <formula>"&lt;1%"</formula>
    </cfRule>
  </conditionalFormatting>
  <conditionalFormatting sqref="AF104:BB104">
    <cfRule type="cellIs" dxfId="4416" priority="4439" operator="equal">
      <formula>"p"</formula>
    </cfRule>
    <cfRule type="cellIs" dxfId="4415" priority="4440" operator="equal">
      <formula>"yes"</formula>
    </cfRule>
    <cfRule type="cellIs" dxfId="4414" priority="4441" operator="equal">
      <formula>0</formula>
    </cfRule>
  </conditionalFormatting>
  <conditionalFormatting sqref="AF104:BB104">
    <cfRule type="cellIs" dxfId="4413" priority="4438" operator="equal">
      <formula>"&lt;1%"</formula>
    </cfRule>
  </conditionalFormatting>
  <conditionalFormatting sqref="BD104:BG104">
    <cfRule type="cellIs" dxfId="4412" priority="4435" operator="equal">
      <formula>"p"</formula>
    </cfRule>
    <cfRule type="cellIs" dxfId="4411" priority="4436" operator="equal">
      <formula>"yes"</formula>
    </cfRule>
    <cfRule type="cellIs" dxfId="4410" priority="4437" operator="equal">
      <formula>"none"</formula>
    </cfRule>
  </conditionalFormatting>
  <conditionalFormatting sqref="BD104:BG104">
    <cfRule type="cellIs" dxfId="4409" priority="4434" operator="equal">
      <formula>"no"</formula>
    </cfRule>
  </conditionalFormatting>
  <conditionalFormatting sqref="BH104:BJ104">
    <cfRule type="cellIs" dxfId="4408" priority="4431" operator="equal">
      <formula>"p"</formula>
    </cfRule>
    <cfRule type="cellIs" dxfId="4407" priority="4432" operator="equal">
      <formula>"yes"</formula>
    </cfRule>
    <cfRule type="cellIs" dxfId="4406" priority="4433" operator="equal">
      <formula>"none"</formula>
    </cfRule>
  </conditionalFormatting>
  <conditionalFormatting sqref="BH104:BJ104">
    <cfRule type="cellIs" dxfId="4405" priority="4430" operator="equal">
      <formula>"no"</formula>
    </cfRule>
  </conditionalFormatting>
  <conditionalFormatting sqref="BC104">
    <cfRule type="cellIs" dxfId="4404" priority="4428" operator="equal">
      <formula>"no"</formula>
    </cfRule>
    <cfRule type="cellIs" dxfId="4403" priority="4429" operator="equal">
      <formula>"yes"</formula>
    </cfRule>
  </conditionalFormatting>
  <conditionalFormatting sqref="BC104">
    <cfRule type="cellIs" dxfId="4402" priority="4427" operator="equal">
      <formula>"p"</formula>
    </cfRule>
  </conditionalFormatting>
  <conditionalFormatting sqref="AD105:BB105">
    <cfRule type="cellIs" dxfId="4401" priority="4424" operator="equal">
      <formula>"p"</formula>
    </cfRule>
    <cfRule type="cellIs" dxfId="4400" priority="4425" operator="equal">
      <formula>"yes"</formula>
    </cfRule>
    <cfRule type="cellIs" dxfId="4399" priority="4426" operator="equal">
      <formula>0</formula>
    </cfRule>
  </conditionalFormatting>
  <conditionalFormatting sqref="AD105:BB105">
    <cfRule type="cellIs" dxfId="4398" priority="4423" operator="equal">
      <formula>"&lt;1%"</formula>
    </cfRule>
  </conditionalFormatting>
  <conditionalFormatting sqref="S105">
    <cfRule type="cellIs" dxfId="4397" priority="4420" operator="equal">
      <formula>"p"</formula>
    </cfRule>
    <cfRule type="cellIs" dxfId="4396" priority="4421" operator="equal">
      <formula>"yes"</formula>
    </cfRule>
    <cfRule type="cellIs" dxfId="4395" priority="4422" operator="equal">
      <formula>0</formula>
    </cfRule>
  </conditionalFormatting>
  <conditionalFormatting sqref="S105">
    <cfRule type="cellIs" dxfId="4394" priority="4419" operator="equal">
      <formula>"&lt;1%"</formula>
    </cfRule>
  </conditionalFormatting>
  <conditionalFormatting sqref="T105:AC105">
    <cfRule type="cellIs" dxfId="4393" priority="4416" operator="equal">
      <formula>"p"</formula>
    </cfRule>
    <cfRule type="cellIs" dxfId="4392" priority="4417" operator="equal">
      <formula>"yes"</formula>
    </cfRule>
    <cfRule type="cellIs" dxfId="4391" priority="4418" operator="equal">
      <formula>0</formula>
    </cfRule>
  </conditionalFormatting>
  <conditionalFormatting sqref="T105:AC105">
    <cfRule type="cellIs" dxfId="4390" priority="4415" operator="equal">
      <formula>"&lt;1%"</formula>
    </cfRule>
  </conditionalFormatting>
  <conditionalFormatting sqref="BH105:BI105">
    <cfRule type="cellIs" dxfId="4389" priority="4412" operator="equal">
      <formula>"p"</formula>
    </cfRule>
    <cfRule type="cellIs" dxfId="4388" priority="4413" operator="equal">
      <formula>"yes"</formula>
    </cfRule>
    <cfRule type="cellIs" dxfId="4387" priority="4414" operator="equal">
      <formula>"none"</formula>
    </cfRule>
  </conditionalFormatting>
  <conditionalFormatting sqref="BH105:BI105">
    <cfRule type="cellIs" dxfId="4386" priority="4411" operator="equal">
      <formula>"no"</formula>
    </cfRule>
  </conditionalFormatting>
  <conditionalFormatting sqref="BC105">
    <cfRule type="cellIs" dxfId="4385" priority="4409" operator="equal">
      <formula>"no"</formula>
    </cfRule>
    <cfRule type="cellIs" dxfId="4384" priority="4410" operator="equal">
      <formula>"yes"</formula>
    </cfRule>
  </conditionalFormatting>
  <conditionalFormatting sqref="BC105">
    <cfRule type="cellIs" dxfId="4383" priority="4408" operator="equal">
      <formula>"p"</formula>
    </cfRule>
  </conditionalFormatting>
  <conditionalFormatting sqref="BD105:BG105">
    <cfRule type="cellIs" dxfId="4382" priority="4405" operator="equal">
      <formula>"p"</formula>
    </cfRule>
    <cfRule type="cellIs" dxfId="4381" priority="4406" operator="equal">
      <formula>"yes"</formula>
    </cfRule>
    <cfRule type="cellIs" dxfId="4380" priority="4407" operator="equal">
      <formula>"none"</formula>
    </cfRule>
  </conditionalFormatting>
  <conditionalFormatting sqref="BD105:BG105">
    <cfRule type="cellIs" dxfId="4379" priority="4404" operator="equal">
      <formula>"no"</formula>
    </cfRule>
  </conditionalFormatting>
  <conditionalFormatting sqref="BJ105">
    <cfRule type="cellIs" dxfId="4378" priority="4401" operator="equal">
      <formula>"p"</formula>
    </cfRule>
    <cfRule type="cellIs" dxfId="4377" priority="4402" operator="equal">
      <formula>"yes"</formula>
    </cfRule>
    <cfRule type="cellIs" dxfId="4376" priority="4403" operator="equal">
      <formula>"none"</formula>
    </cfRule>
  </conditionalFormatting>
  <conditionalFormatting sqref="BJ105">
    <cfRule type="cellIs" dxfId="4375" priority="4400" operator="equal">
      <formula>"no"</formula>
    </cfRule>
  </conditionalFormatting>
  <conditionalFormatting sqref="S106">
    <cfRule type="cellIs" dxfId="4374" priority="4397" operator="equal">
      <formula>"p"</formula>
    </cfRule>
    <cfRule type="cellIs" dxfId="4373" priority="4398" operator="equal">
      <formula>"yes"</formula>
    </cfRule>
    <cfRule type="cellIs" dxfId="4372" priority="4399" operator="equal">
      <formula>0</formula>
    </cfRule>
  </conditionalFormatting>
  <conditionalFormatting sqref="S106">
    <cfRule type="cellIs" dxfId="4371" priority="4396" operator="equal">
      <formula>"&lt;1%"</formula>
    </cfRule>
  </conditionalFormatting>
  <conditionalFormatting sqref="T106:AA106">
    <cfRule type="cellIs" dxfId="4370" priority="4393" operator="equal">
      <formula>"p"</formula>
    </cfRule>
    <cfRule type="cellIs" dxfId="4369" priority="4394" operator="equal">
      <formula>"yes"</formula>
    </cfRule>
    <cfRule type="cellIs" dxfId="4368" priority="4395" operator="equal">
      <formula>0</formula>
    </cfRule>
  </conditionalFormatting>
  <conditionalFormatting sqref="T106:AA106">
    <cfRule type="cellIs" dxfId="4367" priority="4392" operator="equal">
      <formula>"&lt;1%"</formula>
    </cfRule>
  </conditionalFormatting>
  <conditionalFormatting sqref="AB106:AD106">
    <cfRule type="cellIs" dxfId="4366" priority="4389" operator="equal">
      <formula>"p"</formula>
    </cfRule>
    <cfRule type="cellIs" dxfId="4365" priority="4390" operator="equal">
      <formula>"yes"</formula>
    </cfRule>
    <cfRule type="cellIs" dxfId="4364" priority="4391" operator="equal">
      <formula>0</formula>
    </cfRule>
  </conditionalFormatting>
  <conditionalFormatting sqref="AB106:AD106">
    <cfRule type="cellIs" dxfId="4363" priority="4388" operator="equal">
      <formula>"&lt;1%"</formula>
    </cfRule>
  </conditionalFormatting>
  <conditionalFormatting sqref="AE106:BB106">
    <cfRule type="cellIs" dxfId="4362" priority="4385" operator="equal">
      <formula>"p"</formula>
    </cfRule>
    <cfRule type="cellIs" dxfId="4361" priority="4386" operator="equal">
      <formula>"yes"</formula>
    </cfRule>
    <cfRule type="cellIs" dxfId="4360" priority="4387" operator="equal">
      <formula>0</formula>
    </cfRule>
  </conditionalFormatting>
  <conditionalFormatting sqref="AE106:BB106">
    <cfRule type="cellIs" dxfId="4359" priority="4384" operator="equal">
      <formula>"&lt;1%"</formula>
    </cfRule>
  </conditionalFormatting>
  <conditionalFormatting sqref="BC106">
    <cfRule type="cellIs" dxfId="4358" priority="4382" operator="equal">
      <formula>"no"</formula>
    </cfRule>
    <cfRule type="cellIs" dxfId="4357" priority="4383" operator="equal">
      <formula>"yes"</formula>
    </cfRule>
  </conditionalFormatting>
  <conditionalFormatting sqref="BC106">
    <cfRule type="cellIs" dxfId="4356" priority="4381" operator="equal">
      <formula>"p"</formula>
    </cfRule>
  </conditionalFormatting>
  <conditionalFormatting sqref="BD106:BJ106">
    <cfRule type="cellIs" dxfId="4355" priority="4378" operator="equal">
      <formula>"p"</formula>
    </cfRule>
    <cfRule type="cellIs" dxfId="4354" priority="4379" operator="equal">
      <formula>"yes"</formula>
    </cfRule>
    <cfRule type="cellIs" dxfId="4353" priority="4380" operator="equal">
      <formula>"none"</formula>
    </cfRule>
  </conditionalFormatting>
  <conditionalFormatting sqref="BD106:BJ106">
    <cfRule type="cellIs" dxfId="4352" priority="4377" operator="equal">
      <formula>"no"</formula>
    </cfRule>
  </conditionalFormatting>
  <conditionalFormatting sqref="S107">
    <cfRule type="cellIs" dxfId="4351" priority="4374" operator="equal">
      <formula>"p"</formula>
    </cfRule>
    <cfRule type="cellIs" dxfId="4350" priority="4375" operator="equal">
      <formula>"yes"</formula>
    </cfRule>
    <cfRule type="cellIs" dxfId="4349" priority="4376" operator="equal">
      <formula>0</formula>
    </cfRule>
  </conditionalFormatting>
  <conditionalFormatting sqref="S107">
    <cfRule type="cellIs" dxfId="4348" priority="4373" operator="equal">
      <formula>"&lt;1%"</formula>
    </cfRule>
  </conditionalFormatting>
  <conditionalFormatting sqref="T107:AA107">
    <cfRule type="cellIs" dxfId="4347" priority="4370" operator="equal">
      <formula>"p"</formula>
    </cfRule>
    <cfRule type="cellIs" dxfId="4346" priority="4371" operator="equal">
      <formula>"yes"</formula>
    </cfRule>
    <cfRule type="cellIs" dxfId="4345" priority="4372" operator="equal">
      <formula>0</formula>
    </cfRule>
  </conditionalFormatting>
  <conditionalFormatting sqref="T107:AA107">
    <cfRule type="cellIs" dxfId="4344" priority="4369" operator="equal">
      <formula>"&lt;1%"</formula>
    </cfRule>
  </conditionalFormatting>
  <conditionalFormatting sqref="AB107:AD107">
    <cfRule type="cellIs" dxfId="4343" priority="4366" operator="equal">
      <formula>"p"</formula>
    </cfRule>
    <cfRule type="cellIs" dxfId="4342" priority="4367" operator="equal">
      <formula>"yes"</formula>
    </cfRule>
    <cfRule type="cellIs" dxfId="4341" priority="4368" operator="equal">
      <formula>0</formula>
    </cfRule>
  </conditionalFormatting>
  <conditionalFormatting sqref="AB107:AD107">
    <cfRule type="cellIs" dxfId="4340" priority="4365" operator="equal">
      <formula>"&lt;1%"</formula>
    </cfRule>
  </conditionalFormatting>
  <conditionalFormatting sqref="AE107:BB107">
    <cfRule type="cellIs" dxfId="4339" priority="4362" operator="equal">
      <formula>"p"</formula>
    </cfRule>
    <cfRule type="cellIs" dxfId="4338" priority="4363" operator="equal">
      <formula>"yes"</formula>
    </cfRule>
    <cfRule type="cellIs" dxfId="4337" priority="4364" operator="equal">
      <formula>0</formula>
    </cfRule>
  </conditionalFormatting>
  <conditionalFormatting sqref="AE107:BB107">
    <cfRule type="cellIs" dxfId="4336" priority="4361" operator="equal">
      <formula>"&lt;1%"</formula>
    </cfRule>
  </conditionalFormatting>
  <conditionalFormatting sqref="BC107">
    <cfRule type="cellIs" dxfId="4335" priority="4359" operator="equal">
      <formula>"no"</formula>
    </cfRule>
    <cfRule type="cellIs" dxfId="4334" priority="4360" operator="equal">
      <formula>"yes"</formula>
    </cfRule>
  </conditionalFormatting>
  <conditionalFormatting sqref="BC107">
    <cfRule type="cellIs" dxfId="4333" priority="4358" operator="equal">
      <formula>"p"</formula>
    </cfRule>
  </conditionalFormatting>
  <conditionalFormatting sqref="BD107:BJ107">
    <cfRule type="cellIs" dxfId="4332" priority="4355" operator="equal">
      <formula>"p"</formula>
    </cfRule>
    <cfRule type="cellIs" dxfId="4331" priority="4356" operator="equal">
      <formula>"yes"</formula>
    </cfRule>
    <cfRule type="cellIs" dxfId="4330" priority="4357" operator="equal">
      <formula>"none"</formula>
    </cfRule>
  </conditionalFormatting>
  <conditionalFormatting sqref="BD107:BJ107">
    <cfRule type="cellIs" dxfId="4329" priority="4354" operator="equal">
      <formula>"no"</formula>
    </cfRule>
  </conditionalFormatting>
  <conditionalFormatting sqref="S110:AM110">
    <cfRule type="cellIs" dxfId="4328" priority="4351" operator="equal">
      <formula>"p"</formula>
    </cfRule>
    <cfRule type="cellIs" dxfId="4327" priority="4352" operator="equal">
      <formula>"yes"</formula>
    </cfRule>
    <cfRule type="cellIs" dxfId="4326" priority="4353" operator="equal">
      <formula>0</formula>
    </cfRule>
  </conditionalFormatting>
  <conditionalFormatting sqref="S110:AM110">
    <cfRule type="cellIs" dxfId="4325" priority="4350" operator="equal">
      <formula>"&lt;1%"</formula>
    </cfRule>
  </conditionalFormatting>
  <conditionalFormatting sqref="AN110:BB110">
    <cfRule type="cellIs" dxfId="4324" priority="4347" operator="equal">
      <formula>"p"</formula>
    </cfRule>
    <cfRule type="cellIs" dxfId="4323" priority="4348" operator="equal">
      <formula>"yes"</formula>
    </cfRule>
    <cfRule type="cellIs" dxfId="4322" priority="4349" operator="equal">
      <formula>0</formula>
    </cfRule>
  </conditionalFormatting>
  <conditionalFormatting sqref="AN110:BB110">
    <cfRule type="cellIs" dxfId="4321" priority="4346" operator="equal">
      <formula>"&lt;1%"</formula>
    </cfRule>
  </conditionalFormatting>
  <conditionalFormatting sqref="BC110">
    <cfRule type="cellIs" dxfId="4320" priority="4344" operator="equal">
      <formula>"no"</formula>
    </cfRule>
    <cfRule type="cellIs" dxfId="4319" priority="4345" operator="equal">
      <formula>"yes"</formula>
    </cfRule>
  </conditionalFormatting>
  <conditionalFormatting sqref="BC110">
    <cfRule type="cellIs" dxfId="4318" priority="4343" operator="equal">
      <formula>"p"</formula>
    </cfRule>
  </conditionalFormatting>
  <conditionalFormatting sqref="BD110:BG110">
    <cfRule type="cellIs" dxfId="4317" priority="4340" operator="equal">
      <formula>"p"</formula>
    </cfRule>
    <cfRule type="cellIs" dxfId="4316" priority="4341" operator="equal">
      <formula>"yes"</formula>
    </cfRule>
    <cfRule type="cellIs" dxfId="4315" priority="4342" operator="equal">
      <formula>"none"</formula>
    </cfRule>
  </conditionalFormatting>
  <conditionalFormatting sqref="BD110:BG110">
    <cfRule type="cellIs" dxfId="4314" priority="4339" operator="equal">
      <formula>"no"</formula>
    </cfRule>
  </conditionalFormatting>
  <conditionalFormatting sqref="BH110">
    <cfRule type="cellIs" dxfId="4313" priority="4336" operator="equal">
      <formula>"p"</formula>
    </cfRule>
    <cfRule type="cellIs" dxfId="4312" priority="4337" operator="equal">
      <formula>"yes"</formula>
    </cfRule>
    <cfRule type="cellIs" dxfId="4311" priority="4338" operator="equal">
      <formula>"none"</formula>
    </cfRule>
  </conditionalFormatting>
  <conditionalFormatting sqref="BH110">
    <cfRule type="cellIs" dxfId="4310" priority="4335" operator="equal">
      <formula>"no"</formula>
    </cfRule>
  </conditionalFormatting>
  <conditionalFormatting sqref="BI110">
    <cfRule type="cellIs" dxfId="4309" priority="4332" operator="equal">
      <formula>"p"</formula>
    </cfRule>
    <cfRule type="cellIs" dxfId="4308" priority="4333" operator="equal">
      <formula>"yes"</formula>
    </cfRule>
    <cfRule type="cellIs" dxfId="4307" priority="4334" operator="equal">
      <formula>"none"</formula>
    </cfRule>
  </conditionalFormatting>
  <conditionalFormatting sqref="BI110">
    <cfRule type="cellIs" dxfId="4306" priority="4331" operator="equal">
      <formula>"no"</formula>
    </cfRule>
  </conditionalFormatting>
  <conditionalFormatting sqref="S112:AA112">
    <cfRule type="cellIs" dxfId="4305" priority="4328" operator="equal">
      <formula>"p"</formula>
    </cfRule>
    <cfRule type="cellIs" dxfId="4304" priority="4329" operator="equal">
      <formula>"yes"</formula>
    </cfRule>
    <cfRule type="cellIs" dxfId="4303" priority="4330" operator="equal">
      <formula>0</formula>
    </cfRule>
  </conditionalFormatting>
  <conditionalFormatting sqref="S112:AA112">
    <cfRule type="cellIs" dxfId="4302" priority="4327" operator="equal">
      <formula>"&lt;1%"</formula>
    </cfRule>
  </conditionalFormatting>
  <conditionalFormatting sqref="AB112:AF112 AH112:BB112">
    <cfRule type="cellIs" dxfId="4301" priority="4324" operator="equal">
      <formula>"p"</formula>
    </cfRule>
    <cfRule type="cellIs" dxfId="4300" priority="4325" operator="equal">
      <formula>"yes"</formula>
    </cfRule>
    <cfRule type="cellIs" dxfId="4299" priority="4326" operator="equal">
      <formula>0</formula>
    </cfRule>
  </conditionalFormatting>
  <conditionalFormatting sqref="AB112:AF112 AH112:BB112">
    <cfRule type="cellIs" dxfId="4298" priority="4323" operator="equal">
      <formula>"&lt;1%"</formula>
    </cfRule>
  </conditionalFormatting>
  <conditionalFormatting sqref="AG112">
    <cfRule type="cellIs" dxfId="4297" priority="4320" operator="equal">
      <formula>"p"</formula>
    </cfRule>
    <cfRule type="cellIs" dxfId="4296" priority="4321" operator="equal">
      <formula>"yes"</formula>
    </cfRule>
    <cfRule type="cellIs" dxfId="4295" priority="4322" operator="equal">
      <formula>0</formula>
    </cfRule>
  </conditionalFormatting>
  <conditionalFormatting sqref="AG112">
    <cfRule type="cellIs" dxfId="4294" priority="4319" operator="equal">
      <formula>"&lt;1%"</formula>
    </cfRule>
  </conditionalFormatting>
  <conditionalFormatting sqref="BC112">
    <cfRule type="cellIs" dxfId="4293" priority="4317" operator="equal">
      <formula>"no"</formula>
    </cfRule>
    <cfRule type="cellIs" dxfId="4292" priority="4318" operator="equal">
      <formula>"yes"</formula>
    </cfRule>
  </conditionalFormatting>
  <conditionalFormatting sqref="BC112">
    <cfRule type="cellIs" dxfId="4291" priority="4316" operator="equal">
      <formula>"p"</formula>
    </cfRule>
  </conditionalFormatting>
  <conditionalFormatting sqref="BD112:BF112">
    <cfRule type="cellIs" dxfId="4290" priority="4313" operator="equal">
      <formula>"p"</formula>
    </cfRule>
    <cfRule type="cellIs" dxfId="4289" priority="4314" operator="equal">
      <formula>"yes"</formula>
    </cfRule>
    <cfRule type="cellIs" dxfId="4288" priority="4315" operator="equal">
      <formula>"none"</formula>
    </cfRule>
  </conditionalFormatting>
  <conditionalFormatting sqref="BD112:BF112">
    <cfRule type="cellIs" dxfId="4287" priority="4312" operator="equal">
      <formula>"no"</formula>
    </cfRule>
  </conditionalFormatting>
  <conditionalFormatting sqref="BG112:BI112">
    <cfRule type="cellIs" dxfId="4286" priority="4309" operator="equal">
      <formula>"p"</formula>
    </cfRule>
    <cfRule type="cellIs" dxfId="4285" priority="4310" operator="equal">
      <formula>"yes"</formula>
    </cfRule>
    <cfRule type="cellIs" dxfId="4284" priority="4311" operator="equal">
      <formula>"none"</formula>
    </cfRule>
  </conditionalFormatting>
  <conditionalFormatting sqref="BG112:BI112">
    <cfRule type="cellIs" dxfId="4283" priority="4308" operator="equal">
      <formula>"no"</formula>
    </cfRule>
  </conditionalFormatting>
  <conditionalFormatting sqref="BJ112">
    <cfRule type="cellIs" dxfId="4282" priority="4305" operator="equal">
      <formula>"p"</formula>
    </cfRule>
    <cfRule type="cellIs" dxfId="4281" priority="4306" operator="equal">
      <formula>"yes"</formula>
    </cfRule>
    <cfRule type="cellIs" dxfId="4280" priority="4307" operator="equal">
      <formula>"none"</formula>
    </cfRule>
  </conditionalFormatting>
  <conditionalFormatting sqref="BJ112">
    <cfRule type="cellIs" dxfId="4279" priority="4304" operator="equal">
      <formula>"no"</formula>
    </cfRule>
  </conditionalFormatting>
  <conditionalFormatting sqref="S114:AA114">
    <cfRule type="cellIs" dxfId="4278" priority="4301" operator="equal">
      <formula>"p"</formula>
    </cfRule>
    <cfRule type="cellIs" dxfId="4277" priority="4302" operator="equal">
      <formula>"yes"</formula>
    </cfRule>
    <cfRule type="cellIs" dxfId="4276" priority="4303" operator="equal">
      <formula>0</formula>
    </cfRule>
  </conditionalFormatting>
  <conditionalFormatting sqref="S114:AA114">
    <cfRule type="cellIs" dxfId="4275" priority="4300" operator="equal">
      <formula>"&lt;1%"</formula>
    </cfRule>
  </conditionalFormatting>
  <conditionalFormatting sqref="AB114">
    <cfRule type="cellIs" dxfId="4274" priority="4297" operator="equal">
      <formula>"p"</formula>
    </cfRule>
    <cfRule type="cellIs" dxfId="4273" priority="4298" operator="equal">
      <formula>"yes"</formula>
    </cfRule>
    <cfRule type="cellIs" dxfId="4272" priority="4299" operator="equal">
      <formula>0</formula>
    </cfRule>
  </conditionalFormatting>
  <conditionalFormatting sqref="AB114">
    <cfRule type="cellIs" dxfId="4271" priority="4296" operator="equal">
      <formula>"&lt;1%"</formula>
    </cfRule>
  </conditionalFormatting>
  <conditionalFormatting sqref="AC114:BB114">
    <cfRule type="cellIs" dxfId="4270" priority="4293" operator="equal">
      <formula>"p"</formula>
    </cfRule>
    <cfRule type="cellIs" dxfId="4269" priority="4294" operator="equal">
      <formula>"yes"</formula>
    </cfRule>
    <cfRule type="cellIs" dxfId="4268" priority="4295" operator="equal">
      <formula>0</formula>
    </cfRule>
  </conditionalFormatting>
  <conditionalFormatting sqref="AC114:BB114">
    <cfRule type="cellIs" dxfId="4267" priority="4292" operator="equal">
      <formula>"&lt;1%"</formula>
    </cfRule>
  </conditionalFormatting>
  <conditionalFormatting sqref="BC114">
    <cfRule type="cellIs" dxfId="4266" priority="4290" operator="equal">
      <formula>"no"</formula>
    </cfRule>
    <cfRule type="cellIs" dxfId="4265" priority="4291" operator="equal">
      <formula>"yes"</formula>
    </cfRule>
  </conditionalFormatting>
  <conditionalFormatting sqref="BC114">
    <cfRule type="cellIs" dxfId="4264" priority="4289" operator="equal">
      <formula>"p"</formula>
    </cfRule>
  </conditionalFormatting>
  <conditionalFormatting sqref="BD114:BI114">
    <cfRule type="cellIs" dxfId="4263" priority="4286" operator="equal">
      <formula>"p"</formula>
    </cfRule>
    <cfRule type="cellIs" dxfId="4262" priority="4287" operator="equal">
      <formula>"yes"</formula>
    </cfRule>
    <cfRule type="cellIs" dxfId="4261" priority="4288" operator="equal">
      <formula>"none"</formula>
    </cfRule>
  </conditionalFormatting>
  <conditionalFormatting sqref="BD114:BI114">
    <cfRule type="cellIs" dxfId="4260" priority="4285" operator="equal">
      <formula>"no"</formula>
    </cfRule>
  </conditionalFormatting>
  <conditionalFormatting sqref="S117:BB117">
    <cfRule type="cellIs" dxfId="4259" priority="4282" operator="equal">
      <formula>"p"</formula>
    </cfRule>
    <cfRule type="cellIs" dxfId="4258" priority="4283" operator="equal">
      <formula>"yes"</formula>
    </cfRule>
    <cfRule type="cellIs" dxfId="4257" priority="4284" operator="equal">
      <formula>0</formula>
    </cfRule>
  </conditionalFormatting>
  <conditionalFormatting sqref="S117:BB117">
    <cfRule type="cellIs" dxfId="4256" priority="4281" operator="equal">
      <formula>"&lt;1%"</formula>
    </cfRule>
  </conditionalFormatting>
  <conditionalFormatting sqref="BC117">
    <cfRule type="cellIs" dxfId="4255" priority="4279" operator="equal">
      <formula>"no"</formula>
    </cfRule>
    <cfRule type="cellIs" dxfId="4254" priority="4280" operator="equal">
      <formula>"yes"</formula>
    </cfRule>
  </conditionalFormatting>
  <conditionalFormatting sqref="BC117">
    <cfRule type="cellIs" dxfId="4253" priority="4278" operator="equal">
      <formula>"p"</formula>
    </cfRule>
  </conditionalFormatting>
  <conditionalFormatting sqref="BD117:BI117">
    <cfRule type="cellIs" dxfId="4252" priority="4275" operator="equal">
      <formula>"p"</formula>
    </cfRule>
    <cfRule type="cellIs" dxfId="4251" priority="4276" operator="equal">
      <formula>"yes"</formula>
    </cfRule>
    <cfRule type="cellIs" dxfId="4250" priority="4277" operator="equal">
      <formula>"none"</formula>
    </cfRule>
  </conditionalFormatting>
  <conditionalFormatting sqref="BD117:BI117">
    <cfRule type="cellIs" dxfId="4249" priority="4274" operator="equal">
      <formula>"no"</formula>
    </cfRule>
  </conditionalFormatting>
  <conditionalFormatting sqref="BJ117">
    <cfRule type="cellIs" dxfId="4248" priority="4271" operator="equal">
      <formula>"p"</formula>
    </cfRule>
    <cfRule type="cellIs" dxfId="4247" priority="4272" operator="equal">
      <formula>"yes"</formula>
    </cfRule>
    <cfRule type="cellIs" dxfId="4246" priority="4273" operator="equal">
      <formula>"none"</formula>
    </cfRule>
  </conditionalFormatting>
  <conditionalFormatting sqref="BJ117">
    <cfRule type="cellIs" dxfId="4245" priority="4270" operator="equal">
      <formula>"no"</formula>
    </cfRule>
  </conditionalFormatting>
  <conditionalFormatting sqref="AC10:BB10">
    <cfRule type="cellIs" dxfId="4244" priority="4267" operator="equal">
      <formula>"p"</formula>
    </cfRule>
    <cfRule type="cellIs" dxfId="4243" priority="4268" operator="equal">
      <formula>"yes"</formula>
    </cfRule>
    <cfRule type="cellIs" dxfId="4242" priority="4269" operator="equal">
      <formula>0</formula>
    </cfRule>
  </conditionalFormatting>
  <conditionalFormatting sqref="AC10:BB10">
    <cfRule type="cellIs" dxfId="4241" priority="4266" operator="equal">
      <formula>"&lt;1%"</formula>
    </cfRule>
  </conditionalFormatting>
  <conditionalFormatting sqref="BC10">
    <cfRule type="cellIs" dxfId="4240" priority="4264" operator="equal">
      <formula>"no"</formula>
    </cfRule>
    <cfRule type="cellIs" dxfId="4239" priority="4265" operator="equal">
      <formula>"yes"</formula>
    </cfRule>
  </conditionalFormatting>
  <conditionalFormatting sqref="BC10">
    <cfRule type="cellIs" dxfId="4238" priority="4263" operator="equal">
      <formula>"p"</formula>
    </cfRule>
  </conditionalFormatting>
  <conditionalFormatting sqref="BD10:BJ10">
    <cfRule type="cellIs" dxfId="4237" priority="4260" operator="equal">
      <formula>"p"</formula>
    </cfRule>
    <cfRule type="cellIs" dxfId="4236" priority="4261" operator="equal">
      <formula>"yes"</formula>
    </cfRule>
    <cfRule type="cellIs" dxfId="4235" priority="4262" operator="equal">
      <formula>"none"</formula>
    </cfRule>
  </conditionalFormatting>
  <conditionalFormatting sqref="BD10:BJ10">
    <cfRule type="cellIs" dxfId="4234" priority="4259" operator="equal">
      <formula>"no"</formula>
    </cfRule>
  </conditionalFormatting>
  <conditionalFormatting sqref="S120">
    <cfRule type="cellIs" dxfId="4233" priority="4256" operator="equal">
      <formula>"p"</formula>
    </cfRule>
    <cfRule type="cellIs" dxfId="4232" priority="4257" operator="equal">
      <formula>"yes"</formula>
    </cfRule>
    <cfRule type="cellIs" dxfId="4231" priority="4258" operator="equal">
      <formula>0</formula>
    </cfRule>
  </conditionalFormatting>
  <conditionalFormatting sqref="S120">
    <cfRule type="cellIs" dxfId="4230" priority="4255" operator="equal">
      <formula>"&lt;1%"</formula>
    </cfRule>
  </conditionalFormatting>
  <conditionalFormatting sqref="BJ120">
    <cfRule type="cellIs" dxfId="4229" priority="4252" operator="equal">
      <formula>"p"</formula>
    </cfRule>
    <cfRule type="cellIs" dxfId="4228" priority="4253" operator="equal">
      <formula>"yes"</formula>
    </cfRule>
    <cfRule type="cellIs" dxfId="4227" priority="4254" operator="equal">
      <formula>"none"</formula>
    </cfRule>
  </conditionalFormatting>
  <conditionalFormatting sqref="BJ120">
    <cfRule type="cellIs" dxfId="4226" priority="4251" operator="equal">
      <formula>"no"</formula>
    </cfRule>
  </conditionalFormatting>
  <conditionalFormatting sqref="T120">
    <cfRule type="cellIs" dxfId="4225" priority="4248" operator="equal">
      <formula>"p"</formula>
    </cfRule>
    <cfRule type="cellIs" dxfId="4224" priority="4249" operator="equal">
      <formula>"yes"</formula>
    </cfRule>
    <cfRule type="cellIs" dxfId="4223" priority="4250" operator="equal">
      <formula>0</formula>
    </cfRule>
  </conditionalFormatting>
  <conditionalFormatting sqref="T120">
    <cfRule type="cellIs" dxfId="4222" priority="4247" operator="equal">
      <formula>"&lt;1%"</formula>
    </cfRule>
  </conditionalFormatting>
  <conditionalFormatting sqref="U120">
    <cfRule type="cellIs" dxfId="4221" priority="4244" operator="equal">
      <formula>"p"</formula>
    </cfRule>
    <cfRule type="cellIs" dxfId="4220" priority="4245" operator="equal">
      <formula>"yes"</formula>
    </cfRule>
    <cfRule type="cellIs" dxfId="4219" priority="4246" operator="equal">
      <formula>0</formula>
    </cfRule>
  </conditionalFormatting>
  <conditionalFormatting sqref="U120">
    <cfRule type="cellIs" dxfId="4218" priority="4243" operator="equal">
      <formula>"&lt;1%"</formula>
    </cfRule>
  </conditionalFormatting>
  <conditionalFormatting sqref="V120">
    <cfRule type="cellIs" dxfId="4217" priority="4240" operator="equal">
      <formula>"p"</formula>
    </cfRule>
    <cfRule type="cellIs" dxfId="4216" priority="4241" operator="equal">
      <formula>"yes"</formula>
    </cfRule>
    <cfRule type="cellIs" dxfId="4215" priority="4242" operator="equal">
      <formula>0</formula>
    </cfRule>
  </conditionalFormatting>
  <conditionalFormatting sqref="V120">
    <cfRule type="cellIs" dxfId="4214" priority="4239" operator="equal">
      <formula>"&lt;1%"</formula>
    </cfRule>
  </conditionalFormatting>
  <conditionalFormatting sqref="X120:Y120">
    <cfRule type="cellIs" dxfId="4213" priority="4236" operator="equal">
      <formula>"p"</formula>
    </cfRule>
    <cfRule type="cellIs" dxfId="4212" priority="4237" operator="equal">
      <formula>"yes"</formula>
    </cfRule>
    <cfRule type="cellIs" dxfId="4211" priority="4238" operator="equal">
      <formula>0</formula>
    </cfRule>
  </conditionalFormatting>
  <conditionalFormatting sqref="X120:Y120">
    <cfRule type="cellIs" dxfId="4210" priority="4235" operator="equal">
      <formula>"&lt;1%"</formula>
    </cfRule>
  </conditionalFormatting>
  <conditionalFormatting sqref="W120">
    <cfRule type="cellIs" dxfId="4209" priority="4232" operator="equal">
      <formula>"p"</formula>
    </cfRule>
    <cfRule type="cellIs" dxfId="4208" priority="4233" operator="equal">
      <formula>"yes"</formula>
    </cfRule>
    <cfRule type="cellIs" dxfId="4207" priority="4234" operator="equal">
      <formula>0</formula>
    </cfRule>
  </conditionalFormatting>
  <conditionalFormatting sqref="W120">
    <cfRule type="cellIs" dxfId="4206" priority="4231" operator="equal">
      <formula>"&lt;1%"</formula>
    </cfRule>
  </conditionalFormatting>
  <conditionalFormatting sqref="Z120:AA120 AC120:AD120">
    <cfRule type="cellIs" dxfId="4205" priority="4228" operator="equal">
      <formula>"p"</formula>
    </cfRule>
    <cfRule type="cellIs" dxfId="4204" priority="4229" operator="equal">
      <formula>"yes"</formula>
    </cfRule>
    <cfRule type="cellIs" dxfId="4203" priority="4230" operator="equal">
      <formula>0</formula>
    </cfRule>
  </conditionalFormatting>
  <conditionalFormatting sqref="Z120:AA120 AC120:AD120">
    <cfRule type="cellIs" dxfId="4202" priority="4227" operator="equal">
      <formula>"&lt;1%"</formula>
    </cfRule>
  </conditionalFormatting>
  <conditionalFormatting sqref="AB120">
    <cfRule type="cellIs" dxfId="4201" priority="4224" operator="equal">
      <formula>"p"</formula>
    </cfRule>
    <cfRule type="cellIs" dxfId="4200" priority="4225" operator="equal">
      <formula>"yes"</formula>
    </cfRule>
    <cfRule type="cellIs" dxfId="4199" priority="4226" operator="equal">
      <formula>0</formula>
    </cfRule>
  </conditionalFormatting>
  <conditionalFormatting sqref="AB120">
    <cfRule type="cellIs" dxfId="4198" priority="4223" operator="equal">
      <formula>"&lt;1%"</formula>
    </cfRule>
  </conditionalFormatting>
  <conditionalFormatting sqref="AE120:AG120">
    <cfRule type="cellIs" dxfId="4197" priority="4220" operator="equal">
      <formula>"p"</formula>
    </cfRule>
    <cfRule type="cellIs" dxfId="4196" priority="4221" operator="equal">
      <formula>"yes"</formula>
    </cfRule>
    <cfRule type="cellIs" dxfId="4195" priority="4222" operator="equal">
      <formula>0</formula>
    </cfRule>
  </conditionalFormatting>
  <conditionalFormatting sqref="AE120:AG120">
    <cfRule type="cellIs" dxfId="4194" priority="4219" operator="equal">
      <formula>"&lt;1%"</formula>
    </cfRule>
  </conditionalFormatting>
  <conditionalFormatting sqref="AH120:BB120">
    <cfRule type="cellIs" dxfId="4193" priority="4216" operator="equal">
      <formula>"p"</formula>
    </cfRule>
    <cfRule type="cellIs" dxfId="4192" priority="4217" operator="equal">
      <formula>"yes"</formula>
    </cfRule>
    <cfRule type="cellIs" dxfId="4191" priority="4218" operator="equal">
      <formula>0</formula>
    </cfRule>
  </conditionalFormatting>
  <conditionalFormatting sqref="AH120:BB120">
    <cfRule type="cellIs" dxfId="4190" priority="4215" operator="equal">
      <formula>"&lt;1%"</formula>
    </cfRule>
  </conditionalFormatting>
  <conditionalFormatting sqref="BC120">
    <cfRule type="cellIs" dxfId="4189" priority="4213" operator="equal">
      <formula>"no"</formula>
    </cfRule>
    <cfRule type="cellIs" dxfId="4188" priority="4214" operator="equal">
      <formula>"yes"</formula>
    </cfRule>
  </conditionalFormatting>
  <conditionalFormatting sqref="BC120">
    <cfRule type="cellIs" dxfId="4187" priority="4212" operator="equal">
      <formula>"p"</formula>
    </cfRule>
  </conditionalFormatting>
  <conditionalFormatting sqref="BH120">
    <cfRule type="cellIs" dxfId="4186" priority="4209" operator="equal">
      <formula>"p"</formula>
    </cfRule>
    <cfRule type="cellIs" dxfId="4185" priority="4210" operator="equal">
      <formula>"yes"</formula>
    </cfRule>
    <cfRule type="cellIs" dxfId="4184" priority="4211" operator="equal">
      <formula>"none"</formula>
    </cfRule>
  </conditionalFormatting>
  <conditionalFormatting sqref="BH120">
    <cfRule type="cellIs" dxfId="4183" priority="4208" operator="equal">
      <formula>"no"</formula>
    </cfRule>
  </conditionalFormatting>
  <conditionalFormatting sqref="S126:BJ126">
    <cfRule type="cellIs" dxfId="4182" priority="4197" operator="equal">
      <formula>"p"</formula>
    </cfRule>
    <cfRule type="cellIs" dxfId="4181" priority="4198" operator="equal">
      <formula>"yes"</formula>
    </cfRule>
    <cfRule type="cellIs" dxfId="4180" priority="4199" operator="equal">
      <formula>0</formula>
    </cfRule>
  </conditionalFormatting>
  <conditionalFormatting sqref="S126:BJ126">
    <cfRule type="cellIs" dxfId="4179" priority="4196" operator="equal">
      <formula>"&lt;1%"</formula>
    </cfRule>
  </conditionalFormatting>
  <conditionalFormatting sqref="S131:AY131">
    <cfRule type="cellIs" dxfId="4178" priority="4193" operator="equal">
      <formula>"p"</formula>
    </cfRule>
    <cfRule type="cellIs" dxfId="4177" priority="4194" operator="equal">
      <formula>"yes"</formula>
    </cfRule>
    <cfRule type="cellIs" dxfId="4176" priority="4195" operator="equal">
      <formula>0</formula>
    </cfRule>
  </conditionalFormatting>
  <conditionalFormatting sqref="S131:AY131">
    <cfRule type="cellIs" dxfId="4175" priority="4192" operator="equal">
      <formula>"&lt;1%"</formula>
    </cfRule>
  </conditionalFormatting>
  <conditionalFormatting sqref="AZ131:BB131">
    <cfRule type="cellIs" dxfId="4174" priority="4189" operator="equal">
      <formula>"p"</formula>
    </cfRule>
    <cfRule type="cellIs" dxfId="4173" priority="4190" operator="equal">
      <formula>"yes"</formula>
    </cfRule>
    <cfRule type="cellIs" dxfId="4172" priority="4191" operator="equal">
      <formula>0</formula>
    </cfRule>
  </conditionalFormatting>
  <conditionalFormatting sqref="AZ131:BB131">
    <cfRule type="cellIs" dxfId="4171" priority="4188" operator="equal">
      <formula>"&lt;1%"</formula>
    </cfRule>
  </conditionalFormatting>
  <conditionalFormatting sqref="BC131">
    <cfRule type="cellIs" dxfId="4170" priority="4186" operator="equal">
      <formula>"no"</formula>
    </cfRule>
    <cfRule type="cellIs" dxfId="4169" priority="4187" operator="equal">
      <formula>"yes"</formula>
    </cfRule>
  </conditionalFormatting>
  <conditionalFormatting sqref="BC131">
    <cfRule type="cellIs" dxfId="4168" priority="4185" operator="equal">
      <formula>"p"</formula>
    </cfRule>
  </conditionalFormatting>
  <conditionalFormatting sqref="AG133:AM133">
    <cfRule type="cellIs" dxfId="4167" priority="4182" operator="equal">
      <formula>"p"</formula>
    </cfRule>
    <cfRule type="cellIs" dxfId="4166" priority="4183" operator="equal">
      <formula>"yes"</formula>
    </cfRule>
    <cfRule type="cellIs" dxfId="4165" priority="4184" operator="equal">
      <formula>0</formula>
    </cfRule>
  </conditionalFormatting>
  <conditionalFormatting sqref="AG133:AM133">
    <cfRule type="cellIs" dxfId="4164" priority="4181" operator="equal">
      <formula>"&lt;1%"</formula>
    </cfRule>
  </conditionalFormatting>
  <conditionalFormatting sqref="S133:U133">
    <cfRule type="cellIs" dxfId="4163" priority="4174" operator="equal">
      <formula>"p"</formula>
    </cfRule>
    <cfRule type="cellIs" dxfId="4162" priority="4175" operator="equal">
      <formula>"yes"</formula>
    </cfRule>
    <cfRule type="cellIs" dxfId="4161" priority="4176" operator="equal">
      <formula>0</formula>
    </cfRule>
  </conditionalFormatting>
  <conditionalFormatting sqref="S133:U133">
    <cfRule type="cellIs" dxfId="4160" priority="4173" operator="equal">
      <formula>"&lt;1%"</formula>
    </cfRule>
  </conditionalFormatting>
  <conditionalFormatting sqref="V133:AA133">
    <cfRule type="cellIs" dxfId="4159" priority="4170" operator="equal">
      <formula>"p"</formula>
    </cfRule>
    <cfRule type="cellIs" dxfId="4158" priority="4171" operator="equal">
      <formula>"yes"</formula>
    </cfRule>
    <cfRule type="cellIs" dxfId="4157" priority="4172" operator="equal">
      <formula>0</formula>
    </cfRule>
  </conditionalFormatting>
  <conditionalFormatting sqref="V133:AA133">
    <cfRule type="cellIs" dxfId="4156" priority="4169" operator="equal">
      <formula>"&lt;1%"</formula>
    </cfRule>
  </conditionalFormatting>
  <conditionalFormatting sqref="AN133:AO133">
    <cfRule type="cellIs" dxfId="4155" priority="4166" operator="equal">
      <formula>"p"</formula>
    </cfRule>
    <cfRule type="cellIs" dxfId="4154" priority="4167" operator="equal">
      <formula>"yes"</formula>
    </cfRule>
    <cfRule type="cellIs" dxfId="4153" priority="4168" operator="equal">
      <formula>0</formula>
    </cfRule>
  </conditionalFormatting>
  <conditionalFormatting sqref="AN133:AO133">
    <cfRule type="cellIs" dxfId="4152" priority="4165" operator="equal">
      <formula>"&lt;1%"</formula>
    </cfRule>
  </conditionalFormatting>
  <conditionalFormatting sqref="AP133:BB133">
    <cfRule type="cellIs" dxfId="4151" priority="4146" operator="equal">
      <formula>"p"</formula>
    </cfRule>
    <cfRule type="cellIs" dxfId="4150" priority="4147" operator="equal">
      <formula>"yes"</formula>
    </cfRule>
    <cfRule type="cellIs" dxfId="4149" priority="4148" operator="equal">
      <formula>0</formula>
    </cfRule>
  </conditionalFormatting>
  <conditionalFormatting sqref="AP133:BB133">
    <cfRule type="cellIs" dxfId="4148" priority="4145" operator="equal">
      <formula>"&lt;1%"</formula>
    </cfRule>
  </conditionalFormatting>
  <conditionalFormatting sqref="AB133:AC133">
    <cfRule type="cellIs" dxfId="4147" priority="4142" operator="equal">
      <formula>"p"</formula>
    </cfRule>
    <cfRule type="cellIs" dxfId="4146" priority="4143" operator="equal">
      <formula>"yes"</formula>
    </cfRule>
    <cfRule type="cellIs" dxfId="4145" priority="4144" operator="equal">
      <formula>0</formula>
    </cfRule>
  </conditionalFormatting>
  <conditionalFormatting sqref="AB133:AC133">
    <cfRule type="cellIs" dxfId="4144" priority="4141" operator="equal">
      <formula>"&lt;1%"</formula>
    </cfRule>
  </conditionalFormatting>
  <conditionalFormatting sqref="AF133">
    <cfRule type="cellIs" dxfId="4143" priority="4138" operator="equal">
      <formula>"p"</formula>
    </cfRule>
    <cfRule type="cellIs" dxfId="4142" priority="4139" operator="equal">
      <formula>"yes"</formula>
    </cfRule>
    <cfRule type="cellIs" dxfId="4141" priority="4140" operator="equal">
      <formula>0</formula>
    </cfRule>
  </conditionalFormatting>
  <conditionalFormatting sqref="AF133">
    <cfRule type="cellIs" dxfId="4140" priority="4137" operator="equal">
      <formula>"&lt;1%"</formula>
    </cfRule>
  </conditionalFormatting>
  <conditionalFormatting sqref="AE133">
    <cfRule type="cellIs" dxfId="4139" priority="4134" operator="equal">
      <formula>"p"</formula>
    </cfRule>
    <cfRule type="cellIs" dxfId="4138" priority="4135" operator="equal">
      <formula>"yes"</formula>
    </cfRule>
    <cfRule type="cellIs" dxfId="4137" priority="4136" operator="equal">
      <formula>0</formula>
    </cfRule>
  </conditionalFormatting>
  <conditionalFormatting sqref="AE133">
    <cfRule type="cellIs" dxfId="4136" priority="4133" operator="equal">
      <formula>"&lt;1%"</formula>
    </cfRule>
  </conditionalFormatting>
  <conditionalFormatting sqref="AD133">
    <cfRule type="cellIs" dxfId="4135" priority="4130" operator="equal">
      <formula>"p"</formula>
    </cfRule>
    <cfRule type="cellIs" dxfId="4134" priority="4131" operator="equal">
      <formula>"yes"</formula>
    </cfRule>
    <cfRule type="cellIs" dxfId="4133" priority="4132" operator="equal">
      <formula>0</formula>
    </cfRule>
  </conditionalFormatting>
  <conditionalFormatting sqref="AD133">
    <cfRule type="cellIs" dxfId="4132" priority="4129" operator="equal">
      <formula>"&lt;1%"</formula>
    </cfRule>
  </conditionalFormatting>
  <conditionalFormatting sqref="BC133">
    <cfRule type="cellIs" dxfId="4131" priority="4127" operator="equal">
      <formula>"no"</formula>
    </cfRule>
    <cfRule type="cellIs" dxfId="4130" priority="4128" operator="equal">
      <formula>"yes"</formula>
    </cfRule>
  </conditionalFormatting>
  <conditionalFormatting sqref="BC133">
    <cfRule type="cellIs" dxfId="4129" priority="4126" operator="equal">
      <formula>"p"</formula>
    </cfRule>
  </conditionalFormatting>
  <conditionalFormatting sqref="BD133:BG133">
    <cfRule type="cellIs" dxfId="4128" priority="4123" operator="equal">
      <formula>"p"</formula>
    </cfRule>
    <cfRule type="cellIs" dxfId="4127" priority="4124" operator="equal">
      <formula>"yes"</formula>
    </cfRule>
    <cfRule type="cellIs" dxfId="4126" priority="4125" operator="equal">
      <formula>"none"</formula>
    </cfRule>
  </conditionalFormatting>
  <conditionalFormatting sqref="BD133:BG133">
    <cfRule type="cellIs" dxfId="4125" priority="4122" operator="equal">
      <formula>"no"</formula>
    </cfRule>
  </conditionalFormatting>
  <conditionalFormatting sqref="BH133">
    <cfRule type="cellIs" dxfId="4124" priority="4119" operator="equal">
      <formula>"p"</formula>
    </cfRule>
    <cfRule type="cellIs" dxfId="4123" priority="4120" operator="equal">
      <formula>"yes"</formula>
    </cfRule>
    <cfRule type="cellIs" dxfId="4122" priority="4121" operator="equal">
      <formula>"none"</formula>
    </cfRule>
  </conditionalFormatting>
  <conditionalFormatting sqref="BH133">
    <cfRule type="cellIs" dxfId="4121" priority="4118" operator="equal">
      <formula>"no"</formula>
    </cfRule>
  </conditionalFormatting>
  <conditionalFormatting sqref="BI133">
    <cfRule type="cellIs" dxfId="4120" priority="4115" operator="equal">
      <formula>"p"</formula>
    </cfRule>
    <cfRule type="cellIs" dxfId="4119" priority="4116" operator="equal">
      <formula>"yes"</formula>
    </cfRule>
    <cfRule type="cellIs" dxfId="4118" priority="4117" operator="equal">
      <formula>"none"</formula>
    </cfRule>
  </conditionalFormatting>
  <conditionalFormatting sqref="BI133">
    <cfRule type="cellIs" dxfId="4117" priority="4114" operator="equal">
      <formula>"no"</formula>
    </cfRule>
  </conditionalFormatting>
  <conditionalFormatting sqref="BJ133">
    <cfRule type="cellIs" dxfId="4116" priority="4111" operator="equal">
      <formula>"p"</formula>
    </cfRule>
    <cfRule type="cellIs" dxfId="4115" priority="4112" operator="equal">
      <formula>"yes"</formula>
    </cfRule>
    <cfRule type="cellIs" dxfId="4114" priority="4113" operator="equal">
      <formula>"none"</formula>
    </cfRule>
  </conditionalFormatting>
  <conditionalFormatting sqref="BJ133">
    <cfRule type="cellIs" dxfId="4113" priority="4110" operator="equal">
      <formula>"no"</formula>
    </cfRule>
  </conditionalFormatting>
  <conditionalFormatting sqref="AD178:BB178 BE178:BJ178">
    <cfRule type="cellIs" dxfId="4112" priority="4107" operator="equal">
      <formula>"p"</formula>
    </cfRule>
    <cfRule type="cellIs" dxfId="4111" priority="4108" operator="equal">
      <formula>"yes"</formula>
    </cfRule>
    <cfRule type="cellIs" dxfId="4110" priority="4109" operator="equal">
      <formula>0</formula>
    </cfRule>
  </conditionalFormatting>
  <conditionalFormatting sqref="AD178:BB178 BE178:BJ178">
    <cfRule type="cellIs" dxfId="4109" priority="4106" operator="equal">
      <formula>"&lt;1%"</formula>
    </cfRule>
  </conditionalFormatting>
  <conditionalFormatting sqref="S179:BB179">
    <cfRule type="cellIs" dxfId="4108" priority="4099" operator="equal">
      <formula>"p"</formula>
    </cfRule>
    <cfRule type="cellIs" dxfId="4107" priority="4100" operator="equal">
      <formula>"yes"</formula>
    </cfRule>
    <cfRule type="cellIs" dxfId="4106" priority="4101" operator="equal">
      <formula>0</formula>
    </cfRule>
  </conditionalFormatting>
  <conditionalFormatting sqref="S179:BB179">
    <cfRule type="cellIs" dxfId="4105" priority="4098" operator="equal">
      <formula>"&lt;1%"</formula>
    </cfRule>
  </conditionalFormatting>
  <conditionalFormatting sqref="BC179">
    <cfRule type="cellIs" dxfId="4104" priority="4096" operator="equal">
      <formula>"no"</formula>
    </cfRule>
    <cfRule type="cellIs" dxfId="4103" priority="4097" operator="equal">
      <formula>"yes"</formula>
    </cfRule>
  </conditionalFormatting>
  <conditionalFormatting sqref="BC179">
    <cfRule type="cellIs" dxfId="4102" priority="4095" operator="equal">
      <formula>"p"</formula>
    </cfRule>
  </conditionalFormatting>
  <conditionalFormatting sqref="BD179:BI179">
    <cfRule type="cellIs" dxfId="4101" priority="4092" operator="equal">
      <formula>"p"</formula>
    </cfRule>
    <cfRule type="cellIs" dxfId="4100" priority="4093" operator="equal">
      <formula>"yes"</formula>
    </cfRule>
    <cfRule type="cellIs" dxfId="4099" priority="4094" operator="equal">
      <formula>"none"</formula>
    </cfRule>
  </conditionalFormatting>
  <conditionalFormatting sqref="BD179:BI179">
    <cfRule type="cellIs" dxfId="4098" priority="4091" operator="equal">
      <formula>"no"</formula>
    </cfRule>
  </conditionalFormatting>
  <conditionalFormatting sqref="S189:BB189">
    <cfRule type="cellIs" dxfId="4097" priority="4084" operator="equal">
      <formula>"p"</formula>
    </cfRule>
    <cfRule type="cellIs" dxfId="4096" priority="4085" operator="equal">
      <formula>"yes"</formula>
    </cfRule>
    <cfRule type="cellIs" dxfId="4095" priority="4086" operator="equal">
      <formula>0</formula>
    </cfRule>
  </conditionalFormatting>
  <conditionalFormatting sqref="S189:BB189">
    <cfRule type="cellIs" dxfId="4094" priority="4083" operator="equal">
      <formula>"&lt;1%"</formula>
    </cfRule>
  </conditionalFormatting>
  <conditionalFormatting sqref="BD189:BG189">
    <cfRule type="cellIs" dxfId="4093" priority="4080" operator="equal">
      <formula>"p"</formula>
    </cfRule>
    <cfRule type="cellIs" dxfId="4092" priority="4081" operator="equal">
      <formula>"yes"</formula>
    </cfRule>
    <cfRule type="cellIs" dxfId="4091" priority="4082" operator="equal">
      <formula>"none"</formula>
    </cfRule>
  </conditionalFormatting>
  <conditionalFormatting sqref="BD189:BG189">
    <cfRule type="cellIs" dxfId="4090" priority="4079" operator="equal">
      <formula>"no"</formula>
    </cfRule>
  </conditionalFormatting>
  <conditionalFormatting sqref="BC189">
    <cfRule type="cellIs" dxfId="4089" priority="4077" operator="equal">
      <formula>"no"</formula>
    </cfRule>
    <cfRule type="cellIs" dxfId="4088" priority="4078" operator="equal">
      <formula>"yes"</formula>
    </cfRule>
  </conditionalFormatting>
  <conditionalFormatting sqref="BC189">
    <cfRule type="cellIs" dxfId="4087" priority="4076" operator="equal">
      <formula>"p"</formula>
    </cfRule>
  </conditionalFormatting>
  <conditionalFormatting sqref="AN192:BB192">
    <cfRule type="cellIs" dxfId="4086" priority="4073" operator="equal">
      <formula>"p"</formula>
    </cfRule>
    <cfRule type="cellIs" dxfId="4085" priority="4074" operator="equal">
      <formula>"yes"</formula>
    </cfRule>
    <cfRule type="cellIs" dxfId="4084" priority="4075" operator="equal">
      <formula>0</formula>
    </cfRule>
  </conditionalFormatting>
  <conditionalFormatting sqref="AN192:BB192">
    <cfRule type="cellIs" dxfId="4083" priority="4072" operator="equal">
      <formula>"&lt;1%"</formula>
    </cfRule>
  </conditionalFormatting>
  <conditionalFormatting sqref="BH192">
    <cfRule type="cellIs" dxfId="4082" priority="4065" operator="equal">
      <formula>"p"</formula>
    </cfRule>
    <cfRule type="cellIs" dxfId="4081" priority="4066" operator="equal">
      <formula>"yes"</formula>
    </cfRule>
    <cfRule type="cellIs" dxfId="4080" priority="4067" operator="equal">
      <formula>"none"</formula>
    </cfRule>
  </conditionalFormatting>
  <conditionalFormatting sqref="BH192">
    <cfRule type="cellIs" dxfId="4079" priority="4064" operator="equal">
      <formula>"no"</formula>
    </cfRule>
  </conditionalFormatting>
  <conditionalFormatting sqref="BI192">
    <cfRule type="cellIs" dxfId="4078" priority="4061" operator="equal">
      <formula>"p"</formula>
    </cfRule>
    <cfRule type="cellIs" dxfId="4077" priority="4062" operator="equal">
      <formula>"yes"</formula>
    </cfRule>
    <cfRule type="cellIs" dxfId="4076" priority="4063" operator="equal">
      <formula>"none"</formula>
    </cfRule>
  </conditionalFormatting>
  <conditionalFormatting sqref="BI192">
    <cfRule type="cellIs" dxfId="4075" priority="4060" operator="equal">
      <formula>"no"</formula>
    </cfRule>
  </conditionalFormatting>
  <conditionalFormatting sqref="BC192">
    <cfRule type="cellIs" dxfId="4074" priority="4058" operator="equal">
      <formula>"no"</formula>
    </cfRule>
    <cfRule type="cellIs" dxfId="4073" priority="4059" operator="equal">
      <formula>"yes"</formula>
    </cfRule>
  </conditionalFormatting>
  <conditionalFormatting sqref="BC192">
    <cfRule type="cellIs" dxfId="4072" priority="4057" operator="equal">
      <formula>"p"</formula>
    </cfRule>
  </conditionalFormatting>
  <conditionalFormatting sqref="BD192:BG192">
    <cfRule type="cellIs" dxfId="4071" priority="4054" operator="equal">
      <formula>"p"</formula>
    </cfRule>
    <cfRule type="cellIs" dxfId="4070" priority="4055" operator="equal">
      <formula>"yes"</formula>
    </cfRule>
    <cfRule type="cellIs" dxfId="4069" priority="4056" operator="equal">
      <formula>"none"</formula>
    </cfRule>
  </conditionalFormatting>
  <conditionalFormatting sqref="BD192:BG192">
    <cfRule type="cellIs" dxfId="4068" priority="4053" operator="equal">
      <formula>"no"</formula>
    </cfRule>
  </conditionalFormatting>
  <conditionalFormatting sqref="BJ199">
    <cfRule type="cellIs" dxfId="4067" priority="4050" operator="equal">
      <formula>"p"</formula>
    </cfRule>
    <cfRule type="cellIs" dxfId="4066" priority="4051" operator="equal">
      <formula>"yes"</formula>
    </cfRule>
    <cfRule type="cellIs" dxfId="4065" priority="4052" operator="equal">
      <formula>"none"</formula>
    </cfRule>
  </conditionalFormatting>
  <conditionalFormatting sqref="BJ199">
    <cfRule type="cellIs" dxfId="4064" priority="4049" operator="equal">
      <formula>"no"</formula>
    </cfRule>
  </conditionalFormatting>
  <conditionalFormatting sqref="X199:Y199">
    <cfRule type="cellIs" dxfId="4063" priority="4046" operator="equal">
      <formula>"p"</formula>
    </cfRule>
    <cfRule type="cellIs" dxfId="4062" priority="4047" operator="equal">
      <formula>"yes"</formula>
    </cfRule>
    <cfRule type="cellIs" dxfId="4061" priority="4048" operator="equal">
      <formula>0</formula>
    </cfRule>
  </conditionalFormatting>
  <conditionalFormatting sqref="X199:Y199">
    <cfRule type="cellIs" dxfId="4060" priority="4045" operator="equal">
      <formula>"&lt;1%"</formula>
    </cfRule>
  </conditionalFormatting>
  <conditionalFormatting sqref="AA199:AB199">
    <cfRule type="cellIs" dxfId="4059" priority="4042" operator="equal">
      <formula>"p"</formula>
    </cfRule>
    <cfRule type="cellIs" dxfId="4058" priority="4043" operator="equal">
      <formula>"yes"</formula>
    </cfRule>
    <cfRule type="cellIs" dxfId="4057" priority="4044" operator="equal">
      <formula>0</formula>
    </cfRule>
  </conditionalFormatting>
  <conditionalFormatting sqref="AA199:AB199">
    <cfRule type="cellIs" dxfId="4056" priority="4041" operator="equal">
      <formula>"&lt;1%"</formula>
    </cfRule>
  </conditionalFormatting>
  <conditionalFormatting sqref="AC199">
    <cfRule type="cellIs" dxfId="4055" priority="4038" operator="equal">
      <formula>"p"</formula>
    </cfRule>
    <cfRule type="cellIs" dxfId="4054" priority="4039" operator="equal">
      <formula>"yes"</formula>
    </cfRule>
    <cfRule type="cellIs" dxfId="4053" priority="4040" operator="equal">
      <formula>0</formula>
    </cfRule>
  </conditionalFormatting>
  <conditionalFormatting sqref="AC199">
    <cfRule type="cellIs" dxfId="4052" priority="4037" operator="equal">
      <formula>"&lt;1%"</formula>
    </cfRule>
  </conditionalFormatting>
  <conditionalFormatting sqref="S199:W199">
    <cfRule type="cellIs" dxfId="4051" priority="4034" operator="equal">
      <formula>"p"</formula>
    </cfRule>
    <cfRule type="cellIs" dxfId="4050" priority="4035" operator="equal">
      <formula>"yes"</formula>
    </cfRule>
    <cfRule type="cellIs" dxfId="4049" priority="4036" operator="equal">
      <formula>0</formula>
    </cfRule>
  </conditionalFormatting>
  <conditionalFormatting sqref="S199:W199">
    <cfRule type="cellIs" dxfId="4048" priority="4033" operator="equal">
      <formula>"&lt;1%"</formula>
    </cfRule>
  </conditionalFormatting>
  <conditionalFormatting sqref="Z199">
    <cfRule type="cellIs" dxfId="4047" priority="4030" operator="equal">
      <formula>"p"</formula>
    </cfRule>
    <cfRule type="cellIs" dxfId="4046" priority="4031" operator="equal">
      <formula>"yes"</formula>
    </cfRule>
    <cfRule type="cellIs" dxfId="4045" priority="4032" operator="equal">
      <formula>0</formula>
    </cfRule>
  </conditionalFormatting>
  <conditionalFormatting sqref="Z199">
    <cfRule type="cellIs" dxfId="4044" priority="4029" operator="equal">
      <formula>"&lt;1%"</formula>
    </cfRule>
  </conditionalFormatting>
  <conditionalFormatting sqref="AD199:BB199">
    <cfRule type="cellIs" dxfId="4043" priority="4026" operator="equal">
      <formula>"p"</formula>
    </cfRule>
    <cfRule type="cellIs" dxfId="4042" priority="4027" operator="equal">
      <formula>"yes"</formula>
    </cfRule>
    <cfRule type="cellIs" dxfId="4041" priority="4028" operator="equal">
      <formula>0</formula>
    </cfRule>
  </conditionalFormatting>
  <conditionalFormatting sqref="AD199:BB199">
    <cfRule type="cellIs" dxfId="4040" priority="4025" operator="equal">
      <formula>"&lt;1%"</formula>
    </cfRule>
  </conditionalFormatting>
  <conditionalFormatting sqref="BC199">
    <cfRule type="cellIs" dxfId="4039" priority="4023" operator="equal">
      <formula>"no"</formula>
    </cfRule>
    <cfRule type="cellIs" dxfId="4038" priority="4024" operator="equal">
      <formula>"yes"</formula>
    </cfRule>
  </conditionalFormatting>
  <conditionalFormatting sqref="BC199">
    <cfRule type="cellIs" dxfId="4037" priority="4022" operator="equal">
      <formula>"p"</formula>
    </cfRule>
  </conditionalFormatting>
  <conditionalFormatting sqref="BD199:BI199">
    <cfRule type="cellIs" dxfId="4036" priority="4019" operator="equal">
      <formula>"p"</formula>
    </cfRule>
    <cfRule type="cellIs" dxfId="4035" priority="4020" operator="equal">
      <formula>"yes"</formula>
    </cfRule>
    <cfRule type="cellIs" dxfId="4034" priority="4021" operator="equal">
      <formula>"none"</formula>
    </cfRule>
  </conditionalFormatting>
  <conditionalFormatting sqref="BD199:BI199">
    <cfRule type="cellIs" dxfId="4033" priority="4018" operator="equal">
      <formula>"no"</formula>
    </cfRule>
  </conditionalFormatting>
  <conditionalFormatting sqref="S201:U201">
    <cfRule type="cellIs" dxfId="4032" priority="4015" operator="equal">
      <formula>"p"</formula>
    </cfRule>
    <cfRule type="cellIs" dxfId="4031" priority="4016" operator="equal">
      <formula>"yes"</formula>
    </cfRule>
    <cfRule type="cellIs" dxfId="4030" priority="4017" operator="equal">
      <formula>0</formula>
    </cfRule>
  </conditionalFormatting>
  <conditionalFormatting sqref="S201:U201">
    <cfRule type="cellIs" dxfId="4029" priority="4014" operator="equal">
      <formula>"&lt;1%"</formula>
    </cfRule>
  </conditionalFormatting>
  <conditionalFormatting sqref="AB201:AG201">
    <cfRule type="cellIs" dxfId="4028" priority="4011" operator="equal">
      <formula>"p"</formula>
    </cfRule>
    <cfRule type="cellIs" dxfId="4027" priority="4012" operator="equal">
      <formula>"yes"</formula>
    </cfRule>
    <cfRule type="cellIs" dxfId="4026" priority="4013" operator="equal">
      <formula>0</formula>
    </cfRule>
  </conditionalFormatting>
  <conditionalFormatting sqref="AB201:AG201">
    <cfRule type="cellIs" dxfId="4025" priority="4010" operator="equal">
      <formula>"&lt;1%"</formula>
    </cfRule>
  </conditionalFormatting>
  <conditionalFormatting sqref="V201:AA201">
    <cfRule type="cellIs" dxfId="4024" priority="4007" operator="equal">
      <formula>"p"</formula>
    </cfRule>
    <cfRule type="cellIs" dxfId="4023" priority="4008" operator="equal">
      <formula>"yes"</formula>
    </cfRule>
    <cfRule type="cellIs" dxfId="4022" priority="4009" operator="equal">
      <formula>0</formula>
    </cfRule>
  </conditionalFormatting>
  <conditionalFormatting sqref="V201:AA201">
    <cfRule type="cellIs" dxfId="4021" priority="4006" operator="equal">
      <formula>"&lt;1%"</formula>
    </cfRule>
  </conditionalFormatting>
  <conditionalFormatting sqref="AH201:BB201">
    <cfRule type="cellIs" dxfId="4020" priority="4003" operator="equal">
      <formula>"p"</formula>
    </cfRule>
    <cfRule type="cellIs" dxfId="4019" priority="4004" operator="equal">
      <formula>"yes"</formula>
    </cfRule>
    <cfRule type="cellIs" dxfId="4018" priority="4005" operator="equal">
      <formula>0</formula>
    </cfRule>
  </conditionalFormatting>
  <conditionalFormatting sqref="AH201:BB201">
    <cfRule type="cellIs" dxfId="4017" priority="4002" operator="equal">
      <formula>"&lt;1%"</formula>
    </cfRule>
  </conditionalFormatting>
  <conditionalFormatting sqref="BC201">
    <cfRule type="cellIs" dxfId="4016" priority="4000" operator="equal">
      <formula>"no"</formula>
    </cfRule>
    <cfRule type="cellIs" dxfId="4015" priority="4001" operator="equal">
      <formula>"yes"</formula>
    </cfRule>
  </conditionalFormatting>
  <conditionalFormatting sqref="BC201">
    <cfRule type="cellIs" dxfId="4014" priority="3999" operator="equal">
      <formula>"p"</formula>
    </cfRule>
  </conditionalFormatting>
  <conditionalFormatting sqref="BD201:BJ201">
    <cfRule type="cellIs" dxfId="4013" priority="3996" operator="equal">
      <formula>"p"</formula>
    </cfRule>
    <cfRule type="cellIs" dxfId="4012" priority="3997" operator="equal">
      <formula>"yes"</formula>
    </cfRule>
    <cfRule type="cellIs" dxfId="4011" priority="3998" operator="equal">
      <formula>"none"</formula>
    </cfRule>
  </conditionalFormatting>
  <conditionalFormatting sqref="BD201:BJ201">
    <cfRule type="cellIs" dxfId="4010" priority="3995" operator="equal">
      <formula>"no"</formula>
    </cfRule>
  </conditionalFormatting>
  <conditionalFormatting sqref="S202:BB202">
    <cfRule type="cellIs" dxfId="4009" priority="3992" operator="equal">
      <formula>"p"</formula>
    </cfRule>
    <cfRule type="cellIs" dxfId="4008" priority="3993" operator="equal">
      <formula>"yes"</formula>
    </cfRule>
    <cfRule type="cellIs" dxfId="4007" priority="3994" operator="equal">
      <formula>0</formula>
    </cfRule>
  </conditionalFormatting>
  <conditionalFormatting sqref="S202:BB202">
    <cfRule type="cellIs" dxfId="4006" priority="3991" operator="equal">
      <formula>"&lt;1%"</formula>
    </cfRule>
  </conditionalFormatting>
  <conditionalFormatting sqref="BC202">
    <cfRule type="cellIs" dxfId="4005" priority="3989" operator="equal">
      <formula>"no"</formula>
    </cfRule>
    <cfRule type="cellIs" dxfId="4004" priority="3990" operator="equal">
      <formula>"yes"</formula>
    </cfRule>
  </conditionalFormatting>
  <conditionalFormatting sqref="BC202">
    <cfRule type="cellIs" dxfId="4003" priority="3988" operator="equal">
      <formula>"p"</formula>
    </cfRule>
  </conditionalFormatting>
  <conditionalFormatting sqref="BD202:BG202">
    <cfRule type="cellIs" dxfId="4002" priority="3985" operator="equal">
      <formula>"p"</formula>
    </cfRule>
    <cfRule type="cellIs" dxfId="4001" priority="3986" operator="equal">
      <formula>"yes"</formula>
    </cfRule>
    <cfRule type="cellIs" dxfId="4000" priority="3987" operator="equal">
      <formula>"none"</formula>
    </cfRule>
  </conditionalFormatting>
  <conditionalFormatting sqref="BD202:BG202">
    <cfRule type="cellIs" dxfId="3999" priority="3984" operator="equal">
      <formula>"no"</formula>
    </cfRule>
  </conditionalFormatting>
  <conditionalFormatting sqref="BH202">
    <cfRule type="cellIs" dxfId="3998" priority="3981" operator="equal">
      <formula>"p"</formula>
    </cfRule>
    <cfRule type="cellIs" dxfId="3997" priority="3982" operator="equal">
      <formula>"yes"</formula>
    </cfRule>
    <cfRule type="cellIs" dxfId="3996" priority="3983" operator="equal">
      <formula>"none"</formula>
    </cfRule>
  </conditionalFormatting>
  <conditionalFormatting sqref="BH202">
    <cfRule type="cellIs" dxfId="3995" priority="3980" operator="equal">
      <formula>"no"</formula>
    </cfRule>
  </conditionalFormatting>
  <conditionalFormatting sqref="BI202">
    <cfRule type="cellIs" dxfId="3994" priority="3977" operator="equal">
      <formula>"p"</formula>
    </cfRule>
    <cfRule type="cellIs" dxfId="3993" priority="3978" operator="equal">
      <formula>"yes"</formula>
    </cfRule>
    <cfRule type="cellIs" dxfId="3992" priority="3979" operator="equal">
      <formula>"none"</formula>
    </cfRule>
  </conditionalFormatting>
  <conditionalFormatting sqref="BI202">
    <cfRule type="cellIs" dxfId="3991" priority="3976" operator="equal">
      <formula>"no"</formula>
    </cfRule>
  </conditionalFormatting>
  <conditionalFormatting sqref="BJ203">
    <cfRule type="cellIs" dxfId="3990" priority="3965" operator="equal">
      <formula>"p"</formula>
    </cfRule>
    <cfRule type="cellIs" dxfId="3989" priority="3966" operator="equal">
      <formula>"yes"</formula>
    </cfRule>
    <cfRule type="cellIs" dxfId="3988" priority="3967" operator="equal">
      <formula>"none"</formula>
    </cfRule>
  </conditionalFormatting>
  <conditionalFormatting sqref="BJ203">
    <cfRule type="cellIs" dxfId="3987" priority="3964" operator="equal">
      <formula>"no"</formula>
    </cfRule>
  </conditionalFormatting>
  <conditionalFormatting sqref="S203:BB203">
    <cfRule type="cellIs" dxfId="3986" priority="3961" operator="equal">
      <formula>"p"</formula>
    </cfRule>
    <cfRule type="cellIs" dxfId="3985" priority="3962" operator="equal">
      <formula>"yes"</formula>
    </cfRule>
    <cfRule type="cellIs" dxfId="3984" priority="3963" operator="equal">
      <formula>0</formula>
    </cfRule>
  </conditionalFormatting>
  <conditionalFormatting sqref="S203:BB203">
    <cfRule type="cellIs" dxfId="3983" priority="3960" operator="equal">
      <formula>"&lt;1%"</formula>
    </cfRule>
  </conditionalFormatting>
  <conditionalFormatting sqref="BC203">
    <cfRule type="cellIs" dxfId="3982" priority="3955" operator="equal">
      <formula>"no"</formula>
    </cfRule>
    <cfRule type="cellIs" dxfId="3981" priority="3956" operator="equal">
      <formula>"yes"</formula>
    </cfRule>
  </conditionalFormatting>
  <conditionalFormatting sqref="BC203">
    <cfRule type="cellIs" dxfId="3980" priority="3954" operator="equal">
      <formula>"p"</formula>
    </cfRule>
  </conditionalFormatting>
  <conditionalFormatting sqref="BD203:BI203">
    <cfRule type="cellIs" dxfId="3979" priority="3951" operator="equal">
      <formula>"p"</formula>
    </cfRule>
    <cfRule type="cellIs" dxfId="3978" priority="3952" operator="equal">
      <formula>"yes"</formula>
    </cfRule>
    <cfRule type="cellIs" dxfId="3977" priority="3953" operator="equal">
      <formula>"none"</formula>
    </cfRule>
  </conditionalFormatting>
  <conditionalFormatting sqref="BD203:BI203">
    <cfRule type="cellIs" dxfId="3976" priority="3950" operator="equal">
      <formula>"no"</formula>
    </cfRule>
  </conditionalFormatting>
  <conditionalFormatting sqref="S204:BB204">
    <cfRule type="cellIs" dxfId="3975" priority="3947" operator="equal">
      <formula>"p"</formula>
    </cfRule>
    <cfRule type="cellIs" dxfId="3974" priority="3948" operator="equal">
      <formula>"yes"</formula>
    </cfRule>
    <cfRule type="cellIs" dxfId="3973" priority="3949" operator="equal">
      <formula>0</formula>
    </cfRule>
  </conditionalFormatting>
  <conditionalFormatting sqref="S204:BB204">
    <cfRule type="cellIs" dxfId="3972" priority="3946" operator="equal">
      <formula>"&lt;1%"</formula>
    </cfRule>
  </conditionalFormatting>
  <conditionalFormatting sqref="BC204">
    <cfRule type="cellIs" dxfId="3971" priority="3944" operator="equal">
      <formula>"no"</formula>
    </cfRule>
    <cfRule type="cellIs" dxfId="3970" priority="3945" operator="equal">
      <formula>"yes"</formula>
    </cfRule>
  </conditionalFormatting>
  <conditionalFormatting sqref="BC204">
    <cfRule type="cellIs" dxfId="3969" priority="3943" operator="equal">
      <formula>"p"</formula>
    </cfRule>
  </conditionalFormatting>
  <conditionalFormatting sqref="BD204:BG204">
    <cfRule type="cellIs" dxfId="3968" priority="3940" operator="equal">
      <formula>"p"</formula>
    </cfRule>
    <cfRule type="cellIs" dxfId="3967" priority="3941" operator="equal">
      <formula>"yes"</formula>
    </cfRule>
    <cfRule type="cellIs" dxfId="3966" priority="3942" operator="equal">
      <formula>"none"</formula>
    </cfRule>
  </conditionalFormatting>
  <conditionalFormatting sqref="BD204:BG204">
    <cfRule type="cellIs" dxfId="3965" priority="3939" operator="equal">
      <formula>"no"</formula>
    </cfRule>
  </conditionalFormatting>
  <conditionalFormatting sqref="BH204">
    <cfRule type="cellIs" dxfId="3964" priority="3936" operator="equal">
      <formula>"p"</formula>
    </cfRule>
    <cfRule type="cellIs" dxfId="3963" priority="3937" operator="equal">
      <formula>"yes"</formula>
    </cfRule>
    <cfRule type="cellIs" dxfId="3962" priority="3938" operator="equal">
      <formula>"none"</formula>
    </cfRule>
  </conditionalFormatting>
  <conditionalFormatting sqref="BH204">
    <cfRule type="cellIs" dxfId="3961" priority="3935" operator="equal">
      <formula>"no"</formula>
    </cfRule>
  </conditionalFormatting>
  <conditionalFormatting sqref="BI204">
    <cfRule type="cellIs" dxfId="3960" priority="3932" operator="equal">
      <formula>"p"</formula>
    </cfRule>
    <cfRule type="cellIs" dxfId="3959" priority="3933" operator="equal">
      <formula>"yes"</formula>
    </cfRule>
    <cfRule type="cellIs" dxfId="3958" priority="3934" operator="equal">
      <formula>"none"</formula>
    </cfRule>
  </conditionalFormatting>
  <conditionalFormatting sqref="BI204">
    <cfRule type="cellIs" dxfId="3957" priority="3931" operator="equal">
      <formula>"no"</formula>
    </cfRule>
  </conditionalFormatting>
  <conditionalFormatting sqref="BJ204">
    <cfRule type="cellIs" dxfId="3956" priority="3928" operator="equal">
      <formula>"p"</formula>
    </cfRule>
    <cfRule type="cellIs" dxfId="3955" priority="3929" operator="equal">
      <formula>"yes"</formula>
    </cfRule>
    <cfRule type="cellIs" dxfId="3954" priority="3930" operator="equal">
      <formula>"none"</formula>
    </cfRule>
  </conditionalFormatting>
  <conditionalFormatting sqref="BJ204">
    <cfRule type="cellIs" dxfId="3953" priority="3927" operator="equal">
      <formula>"no"</formula>
    </cfRule>
  </conditionalFormatting>
  <conditionalFormatting sqref="S205:AI205">
    <cfRule type="cellIs" dxfId="3952" priority="3924" operator="equal">
      <formula>"p"</formula>
    </cfRule>
    <cfRule type="cellIs" dxfId="3951" priority="3925" operator="equal">
      <formula>"yes"</formula>
    </cfRule>
    <cfRule type="cellIs" dxfId="3950" priority="3926" operator="equal">
      <formula>0</formula>
    </cfRule>
  </conditionalFormatting>
  <conditionalFormatting sqref="S205:AI205">
    <cfRule type="cellIs" dxfId="3949" priority="3923" operator="equal">
      <formula>"&lt;1%"</formula>
    </cfRule>
  </conditionalFormatting>
  <conditionalFormatting sqref="BC205">
    <cfRule type="cellIs" dxfId="3948" priority="3921" operator="equal">
      <formula>"no"</formula>
    </cfRule>
    <cfRule type="cellIs" dxfId="3947" priority="3922" operator="equal">
      <formula>"yes"</formula>
    </cfRule>
  </conditionalFormatting>
  <conditionalFormatting sqref="BC205">
    <cfRule type="cellIs" dxfId="3946" priority="3920" operator="equal">
      <formula>"p"</formula>
    </cfRule>
  </conditionalFormatting>
  <conditionalFormatting sqref="BD205:BH205">
    <cfRule type="cellIs" dxfId="3945" priority="3917" operator="equal">
      <formula>"p"</formula>
    </cfRule>
    <cfRule type="cellIs" dxfId="3944" priority="3918" operator="equal">
      <formula>"yes"</formula>
    </cfRule>
    <cfRule type="cellIs" dxfId="3943" priority="3919" operator="equal">
      <formula>"none"</formula>
    </cfRule>
  </conditionalFormatting>
  <conditionalFormatting sqref="BD205:BH205">
    <cfRule type="cellIs" dxfId="3942" priority="3916" operator="equal">
      <formula>"no"</formula>
    </cfRule>
  </conditionalFormatting>
  <conditionalFormatting sqref="BJ209">
    <cfRule type="cellIs" dxfId="3941" priority="3914" operator="equal">
      <formula>"no"</formula>
    </cfRule>
    <cfRule type="cellIs" dxfId="3940" priority="3915" operator="equal">
      <formula>"n/a"</formula>
    </cfRule>
  </conditionalFormatting>
  <conditionalFormatting sqref="S209">
    <cfRule type="cellIs" dxfId="3939" priority="3911" operator="equal">
      <formula>"p"</formula>
    </cfRule>
    <cfRule type="cellIs" dxfId="3938" priority="3912" operator="equal">
      <formula>"yes"</formula>
    </cfRule>
    <cfRule type="cellIs" dxfId="3937" priority="3913" operator="equal">
      <formula>0</formula>
    </cfRule>
  </conditionalFormatting>
  <conditionalFormatting sqref="S209">
    <cfRule type="cellIs" dxfId="3936" priority="3910" operator="equal">
      <formula>"&lt;1%"</formula>
    </cfRule>
  </conditionalFormatting>
  <conditionalFormatting sqref="T209:AA209">
    <cfRule type="cellIs" dxfId="3935" priority="3907" operator="equal">
      <formula>"p"</formula>
    </cfRule>
    <cfRule type="cellIs" dxfId="3934" priority="3908" operator="equal">
      <formula>"yes"</formula>
    </cfRule>
    <cfRule type="cellIs" dxfId="3933" priority="3909" operator="equal">
      <formula>0</formula>
    </cfRule>
  </conditionalFormatting>
  <conditionalFormatting sqref="T209:AA209">
    <cfRule type="cellIs" dxfId="3932" priority="3906" operator="equal">
      <formula>"&lt;1%"</formula>
    </cfRule>
  </conditionalFormatting>
  <conditionalFormatting sqref="AB209:AE209">
    <cfRule type="cellIs" dxfId="3931" priority="3903" operator="equal">
      <formula>"p"</formula>
    </cfRule>
    <cfRule type="cellIs" dxfId="3930" priority="3904" operator="equal">
      <formula>"yes"</formula>
    </cfRule>
    <cfRule type="cellIs" dxfId="3929" priority="3905" operator="equal">
      <formula>0</formula>
    </cfRule>
  </conditionalFormatting>
  <conditionalFormatting sqref="AB209:AE209">
    <cfRule type="cellIs" dxfId="3928" priority="3902" operator="equal">
      <formula>"&lt;1%"</formula>
    </cfRule>
  </conditionalFormatting>
  <conditionalFormatting sqref="AF209:BB209">
    <cfRule type="cellIs" dxfId="3927" priority="3899" operator="equal">
      <formula>"p"</formula>
    </cfRule>
    <cfRule type="cellIs" dxfId="3926" priority="3900" operator="equal">
      <formula>"yes"</formula>
    </cfRule>
    <cfRule type="cellIs" dxfId="3925" priority="3901" operator="equal">
      <formula>0</formula>
    </cfRule>
  </conditionalFormatting>
  <conditionalFormatting sqref="AF209:BB209">
    <cfRule type="cellIs" dxfId="3924" priority="3898" operator="equal">
      <formula>"&lt;1%"</formula>
    </cfRule>
  </conditionalFormatting>
  <conditionalFormatting sqref="BC209">
    <cfRule type="cellIs" dxfId="3923" priority="3896" operator="equal">
      <formula>"no"</formula>
    </cfRule>
    <cfRule type="cellIs" dxfId="3922" priority="3897" operator="equal">
      <formula>"yes"</formula>
    </cfRule>
  </conditionalFormatting>
  <conditionalFormatting sqref="BC209">
    <cfRule type="cellIs" dxfId="3921" priority="3895" operator="equal">
      <formula>"p"</formula>
    </cfRule>
  </conditionalFormatting>
  <conditionalFormatting sqref="BD209:BG209">
    <cfRule type="cellIs" dxfId="3920" priority="3892" operator="equal">
      <formula>"p"</formula>
    </cfRule>
    <cfRule type="cellIs" dxfId="3919" priority="3893" operator="equal">
      <formula>"yes"</formula>
    </cfRule>
    <cfRule type="cellIs" dxfId="3918" priority="3894" operator="equal">
      <formula>"none"</formula>
    </cfRule>
  </conditionalFormatting>
  <conditionalFormatting sqref="BD209:BG209">
    <cfRule type="cellIs" dxfId="3917" priority="3891" operator="equal">
      <formula>"no"</formula>
    </cfRule>
  </conditionalFormatting>
  <conditionalFormatting sqref="BH209">
    <cfRule type="cellIs" dxfId="3916" priority="3888" operator="equal">
      <formula>"p"</formula>
    </cfRule>
    <cfRule type="cellIs" dxfId="3915" priority="3889" operator="equal">
      <formula>"yes"</formula>
    </cfRule>
    <cfRule type="cellIs" dxfId="3914" priority="3890" operator="equal">
      <formula>"none"</formula>
    </cfRule>
  </conditionalFormatting>
  <conditionalFormatting sqref="BH209">
    <cfRule type="cellIs" dxfId="3913" priority="3887" operator="equal">
      <formula>"no"</formula>
    </cfRule>
  </conditionalFormatting>
  <conditionalFormatting sqref="BI209">
    <cfRule type="cellIs" dxfId="3912" priority="3884" operator="equal">
      <formula>"p"</formula>
    </cfRule>
    <cfRule type="cellIs" dxfId="3911" priority="3885" operator="equal">
      <formula>"yes"</formula>
    </cfRule>
    <cfRule type="cellIs" dxfId="3910" priority="3886" operator="equal">
      <formula>"none"</formula>
    </cfRule>
  </conditionalFormatting>
  <conditionalFormatting sqref="BI209">
    <cfRule type="cellIs" dxfId="3909" priority="3883" operator="equal">
      <formula>"no"</formula>
    </cfRule>
  </conditionalFormatting>
  <conditionalFormatting sqref="S221">
    <cfRule type="cellIs" dxfId="3908" priority="3880" operator="equal">
      <formula>"p"</formula>
    </cfRule>
    <cfRule type="cellIs" dxfId="3907" priority="3881" operator="equal">
      <formula>"yes"</formula>
    </cfRule>
    <cfRule type="cellIs" dxfId="3906" priority="3882" operator="equal">
      <formula>0</formula>
    </cfRule>
  </conditionalFormatting>
  <conditionalFormatting sqref="S221">
    <cfRule type="cellIs" dxfId="3905" priority="3879" operator="equal">
      <formula>"&lt;1%"</formula>
    </cfRule>
  </conditionalFormatting>
  <conditionalFormatting sqref="T221:BB221">
    <cfRule type="cellIs" dxfId="3904" priority="3876" operator="equal">
      <formula>"p"</formula>
    </cfRule>
    <cfRule type="cellIs" dxfId="3903" priority="3877" operator="equal">
      <formula>"yes"</formula>
    </cfRule>
    <cfRule type="cellIs" dxfId="3902" priority="3878" operator="equal">
      <formula>0</formula>
    </cfRule>
  </conditionalFormatting>
  <conditionalFormatting sqref="T221:BB221">
    <cfRule type="cellIs" dxfId="3901" priority="3875" operator="equal">
      <formula>"&lt;1%"</formula>
    </cfRule>
  </conditionalFormatting>
  <conditionalFormatting sqref="BC221">
    <cfRule type="cellIs" dxfId="3900" priority="3873" operator="equal">
      <formula>"no"</formula>
    </cfRule>
    <cfRule type="cellIs" dxfId="3899" priority="3874" operator="equal">
      <formula>"yes"</formula>
    </cfRule>
  </conditionalFormatting>
  <conditionalFormatting sqref="BC221">
    <cfRule type="cellIs" dxfId="3898" priority="3872" operator="equal">
      <formula>"p"</formula>
    </cfRule>
  </conditionalFormatting>
  <conditionalFormatting sqref="BD221:BG221">
    <cfRule type="cellIs" dxfId="3897" priority="3869" operator="equal">
      <formula>"p"</formula>
    </cfRule>
    <cfRule type="cellIs" dxfId="3896" priority="3870" operator="equal">
      <formula>"yes"</formula>
    </cfRule>
    <cfRule type="cellIs" dxfId="3895" priority="3871" operator="equal">
      <formula>"none"</formula>
    </cfRule>
  </conditionalFormatting>
  <conditionalFormatting sqref="BD221:BG221">
    <cfRule type="cellIs" dxfId="3894" priority="3868" operator="equal">
      <formula>"no"</formula>
    </cfRule>
  </conditionalFormatting>
  <conditionalFormatting sqref="BH221">
    <cfRule type="cellIs" dxfId="3893" priority="3865" operator="equal">
      <formula>"p"</formula>
    </cfRule>
    <cfRule type="cellIs" dxfId="3892" priority="3866" operator="equal">
      <formula>"yes"</formula>
    </cfRule>
    <cfRule type="cellIs" dxfId="3891" priority="3867" operator="equal">
      <formula>"none"</formula>
    </cfRule>
  </conditionalFormatting>
  <conditionalFormatting sqref="BH221">
    <cfRule type="cellIs" dxfId="3890" priority="3864" operator="equal">
      <formula>"no"</formula>
    </cfRule>
  </conditionalFormatting>
  <conditionalFormatting sqref="BI221">
    <cfRule type="cellIs" dxfId="3889" priority="3861" operator="equal">
      <formula>"p"</formula>
    </cfRule>
    <cfRule type="cellIs" dxfId="3888" priority="3862" operator="equal">
      <formula>"yes"</formula>
    </cfRule>
    <cfRule type="cellIs" dxfId="3887" priority="3863" operator="equal">
      <formula>"none"</formula>
    </cfRule>
  </conditionalFormatting>
  <conditionalFormatting sqref="BI221">
    <cfRule type="cellIs" dxfId="3886" priority="3860" operator="equal">
      <formula>"no"</formula>
    </cfRule>
  </conditionalFormatting>
  <conditionalFormatting sqref="BJ221">
    <cfRule type="cellIs" dxfId="3885" priority="3858" operator="equal">
      <formula>"no"</formula>
    </cfRule>
    <cfRule type="cellIs" dxfId="3884" priority="3859" operator="equal">
      <formula>"n/a"</formula>
    </cfRule>
  </conditionalFormatting>
  <conditionalFormatting sqref="T222:V222 Y222:AC222 AF222:BB222">
    <cfRule type="cellIs" dxfId="3883" priority="3855" operator="equal">
      <formula>"p"</formula>
    </cfRule>
    <cfRule type="cellIs" dxfId="3882" priority="3856" operator="equal">
      <formula>"yes"</formula>
    </cfRule>
    <cfRule type="cellIs" dxfId="3881" priority="3857" operator="equal">
      <formula>0</formula>
    </cfRule>
  </conditionalFormatting>
  <conditionalFormatting sqref="T222:V222 Y222:AC222 AF222:BB222">
    <cfRule type="cellIs" dxfId="3880" priority="3854" operator="equal">
      <formula>"&lt;1%"</formula>
    </cfRule>
  </conditionalFormatting>
  <conditionalFormatting sqref="S222">
    <cfRule type="cellIs" dxfId="3879" priority="3851" operator="equal">
      <formula>"p"</formula>
    </cfRule>
    <cfRule type="cellIs" dxfId="3878" priority="3852" operator="equal">
      <formula>"yes"</formula>
    </cfRule>
    <cfRule type="cellIs" dxfId="3877" priority="3853" operator="equal">
      <formula>0</formula>
    </cfRule>
  </conditionalFormatting>
  <conditionalFormatting sqref="S222">
    <cfRule type="cellIs" dxfId="3876" priority="3850" operator="equal">
      <formula>"&lt;1%"</formula>
    </cfRule>
  </conditionalFormatting>
  <conditionalFormatting sqref="W222:X222">
    <cfRule type="cellIs" dxfId="3875" priority="3847" operator="equal">
      <formula>"p"</formula>
    </cfRule>
    <cfRule type="cellIs" dxfId="3874" priority="3848" operator="equal">
      <formula>"yes"</formula>
    </cfRule>
    <cfRule type="cellIs" dxfId="3873" priority="3849" operator="equal">
      <formula>0</formula>
    </cfRule>
  </conditionalFormatting>
  <conditionalFormatting sqref="W222:X222">
    <cfRule type="cellIs" dxfId="3872" priority="3846" operator="equal">
      <formula>"&lt;1%"</formula>
    </cfRule>
  </conditionalFormatting>
  <conditionalFormatting sqref="AD222:AE222">
    <cfRule type="cellIs" dxfId="3871" priority="3843" operator="equal">
      <formula>"p"</formula>
    </cfRule>
    <cfRule type="cellIs" dxfId="3870" priority="3844" operator="equal">
      <formula>"yes"</formula>
    </cfRule>
    <cfRule type="cellIs" dxfId="3869" priority="3845" operator="equal">
      <formula>0</formula>
    </cfRule>
  </conditionalFormatting>
  <conditionalFormatting sqref="AD222:AE222">
    <cfRule type="cellIs" dxfId="3868" priority="3842" operator="equal">
      <formula>"&lt;1%"</formula>
    </cfRule>
  </conditionalFormatting>
  <conditionalFormatting sqref="BC222">
    <cfRule type="cellIs" dxfId="3867" priority="3840" operator="equal">
      <formula>"no"</formula>
    </cfRule>
    <cfRule type="cellIs" dxfId="3866" priority="3841" operator="equal">
      <formula>"yes"</formula>
    </cfRule>
  </conditionalFormatting>
  <conditionalFormatting sqref="BC222">
    <cfRule type="cellIs" dxfId="3865" priority="3839" operator="equal">
      <formula>"p"</formula>
    </cfRule>
  </conditionalFormatting>
  <conditionalFormatting sqref="BD222">
    <cfRule type="cellIs" dxfId="3864" priority="3836" operator="equal">
      <formula>"p"</formula>
    </cfRule>
    <cfRule type="cellIs" dxfId="3863" priority="3837" operator="equal">
      <formula>"yes"</formula>
    </cfRule>
    <cfRule type="cellIs" dxfId="3862" priority="3838" operator="equal">
      <formula>"none"</formula>
    </cfRule>
  </conditionalFormatting>
  <conditionalFormatting sqref="BD222">
    <cfRule type="cellIs" dxfId="3861" priority="3835" operator="equal">
      <formula>"no"</formula>
    </cfRule>
  </conditionalFormatting>
  <conditionalFormatting sqref="BE222:BG222">
    <cfRule type="cellIs" dxfId="3860" priority="3832" operator="equal">
      <formula>"p"</formula>
    </cfRule>
    <cfRule type="cellIs" dxfId="3859" priority="3833" operator="equal">
      <formula>"yes"</formula>
    </cfRule>
    <cfRule type="cellIs" dxfId="3858" priority="3834" operator="equal">
      <formula>"none"</formula>
    </cfRule>
  </conditionalFormatting>
  <conditionalFormatting sqref="BE222:BG222">
    <cfRule type="cellIs" dxfId="3857" priority="3831" operator="equal">
      <formula>"no"</formula>
    </cfRule>
  </conditionalFormatting>
  <conditionalFormatting sqref="BI222">
    <cfRule type="cellIs" dxfId="3856" priority="3828" operator="equal">
      <formula>"p"</formula>
    </cfRule>
    <cfRule type="cellIs" dxfId="3855" priority="3829" operator="equal">
      <formula>"yes"</formula>
    </cfRule>
    <cfRule type="cellIs" dxfId="3854" priority="3830" operator="equal">
      <formula>"none"</formula>
    </cfRule>
  </conditionalFormatting>
  <conditionalFormatting sqref="BI222">
    <cfRule type="cellIs" dxfId="3853" priority="3827" operator="equal">
      <formula>"no"</formula>
    </cfRule>
  </conditionalFormatting>
  <conditionalFormatting sqref="BH222">
    <cfRule type="cellIs" dxfId="3852" priority="3824" operator="equal">
      <formula>"p"</formula>
    </cfRule>
    <cfRule type="cellIs" dxfId="3851" priority="3825" operator="equal">
      <formula>"yes"</formula>
    </cfRule>
    <cfRule type="cellIs" dxfId="3850" priority="3826" operator="equal">
      <formula>"none"</formula>
    </cfRule>
  </conditionalFormatting>
  <conditionalFormatting sqref="BH222">
    <cfRule type="cellIs" dxfId="3849" priority="3823" operator="equal">
      <formula>"no"</formula>
    </cfRule>
  </conditionalFormatting>
  <conditionalFormatting sqref="S240:BB240">
    <cfRule type="cellIs" dxfId="3848" priority="3820" operator="equal">
      <formula>"p"</formula>
    </cfRule>
    <cfRule type="cellIs" dxfId="3847" priority="3821" operator="equal">
      <formula>"yes"</formula>
    </cfRule>
    <cfRule type="cellIs" dxfId="3846" priority="3822" operator="equal">
      <formula>0</formula>
    </cfRule>
  </conditionalFormatting>
  <conditionalFormatting sqref="S240:BB240">
    <cfRule type="cellIs" dxfId="3845" priority="3819" operator="equal">
      <formula>"&lt;1%"</formula>
    </cfRule>
  </conditionalFormatting>
  <conditionalFormatting sqref="BC240">
    <cfRule type="cellIs" dxfId="3844" priority="3817" operator="equal">
      <formula>"no"</formula>
    </cfRule>
    <cfRule type="cellIs" dxfId="3843" priority="3818" operator="equal">
      <formula>"yes"</formula>
    </cfRule>
  </conditionalFormatting>
  <conditionalFormatting sqref="BC240">
    <cfRule type="cellIs" dxfId="3842" priority="3816" operator="equal">
      <formula>"p"</formula>
    </cfRule>
  </conditionalFormatting>
  <conditionalFormatting sqref="U244:BB244">
    <cfRule type="cellIs" dxfId="3841" priority="3813" operator="equal">
      <formula>"p"</formula>
    </cfRule>
    <cfRule type="cellIs" dxfId="3840" priority="3814" operator="equal">
      <formula>"yes"</formula>
    </cfRule>
    <cfRule type="cellIs" dxfId="3839" priority="3815" operator="equal">
      <formula>0</formula>
    </cfRule>
  </conditionalFormatting>
  <conditionalFormatting sqref="U244:BB244">
    <cfRule type="cellIs" dxfId="3838" priority="3812" operator="equal">
      <formula>"&lt;1%"</formula>
    </cfRule>
  </conditionalFormatting>
  <conditionalFormatting sqref="BC244">
    <cfRule type="cellIs" dxfId="3837" priority="3810" operator="equal">
      <formula>"no"</formula>
    </cfRule>
    <cfRule type="cellIs" dxfId="3836" priority="3811" operator="equal">
      <formula>"yes"</formula>
    </cfRule>
  </conditionalFormatting>
  <conditionalFormatting sqref="BC244">
    <cfRule type="cellIs" dxfId="3835" priority="3809" operator="equal">
      <formula>"p"</formula>
    </cfRule>
  </conditionalFormatting>
  <conditionalFormatting sqref="BD244:BJ244">
    <cfRule type="cellIs" dxfId="3834" priority="3806" operator="equal">
      <formula>"p"</formula>
    </cfRule>
    <cfRule type="cellIs" dxfId="3833" priority="3807" operator="equal">
      <formula>"yes"</formula>
    </cfRule>
    <cfRule type="cellIs" dxfId="3832" priority="3808" operator="equal">
      <formula>"none"</formula>
    </cfRule>
  </conditionalFormatting>
  <conditionalFormatting sqref="BD244:BJ244">
    <cfRule type="cellIs" dxfId="3831" priority="3805" operator="equal">
      <formula>"no"</formula>
    </cfRule>
  </conditionalFormatting>
  <conditionalFormatting sqref="S244:T244">
    <cfRule type="cellIs" dxfId="3830" priority="3802" operator="equal">
      <formula>"p"</formula>
    </cfRule>
    <cfRule type="cellIs" dxfId="3829" priority="3803" operator="equal">
      <formula>"yes"</formula>
    </cfRule>
    <cfRule type="cellIs" dxfId="3828" priority="3804" operator="equal">
      <formula>0</formula>
    </cfRule>
  </conditionalFormatting>
  <conditionalFormatting sqref="S244:T244">
    <cfRule type="cellIs" dxfId="3827" priority="3801" operator="equal">
      <formula>"&lt;1%"</formula>
    </cfRule>
  </conditionalFormatting>
  <conditionalFormatting sqref="BC253">
    <cfRule type="cellIs" dxfId="3826" priority="3775" operator="equal">
      <formula>"no"</formula>
    </cfRule>
    <cfRule type="cellIs" dxfId="3825" priority="3776" operator="equal">
      <formula>"yes"</formula>
    </cfRule>
  </conditionalFormatting>
  <conditionalFormatting sqref="BC253">
    <cfRule type="cellIs" dxfId="3824" priority="3774" operator="equal">
      <formula>"p"</formula>
    </cfRule>
  </conditionalFormatting>
  <conditionalFormatting sqref="BD253:BI253">
    <cfRule type="cellIs" dxfId="3823" priority="3771" operator="equal">
      <formula>"p"</formula>
    </cfRule>
    <cfRule type="cellIs" dxfId="3822" priority="3772" operator="equal">
      <formula>"yes"</formula>
    </cfRule>
    <cfRule type="cellIs" dxfId="3821" priority="3773" operator="equal">
      <formula>"none"</formula>
    </cfRule>
  </conditionalFormatting>
  <conditionalFormatting sqref="BD253:BI253">
    <cfRule type="cellIs" dxfId="3820" priority="3770" operator="equal">
      <formula>"no"</formula>
    </cfRule>
  </conditionalFormatting>
  <conditionalFormatting sqref="AC257:BA257">
    <cfRule type="cellIs" dxfId="3819" priority="3755" operator="equal">
      <formula>"p"</formula>
    </cfRule>
    <cfRule type="cellIs" dxfId="3818" priority="3756" operator="equal">
      <formula>"yes"</formula>
    </cfRule>
    <cfRule type="cellIs" dxfId="3817" priority="3757" operator="equal">
      <formula>0</formula>
    </cfRule>
  </conditionalFormatting>
  <conditionalFormatting sqref="AC257:BA257">
    <cfRule type="cellIs" dxfId="3816" priority="3754" operator="equal">
      <formula>"&lt;1%"</formula>
    </cfRule>
  </conditionalFormatting>
  <conditionalFormatting sqref="BB257">
    <cfRule type="cellIs" dxfId="3815" priority="3751" operator="equal">
      <formula>"p"</formula>
    </cfRule>
    <cfRule type="cellIs" dxfId="3814" priority="3752" operator="equal">
      <formula>"yes"</formula>
    </cfRule>
    <cfRule type="cellIs" dxfId="3813" priority="3753" operator="equal">
      <formula>0</formula>
    </cfRule>
  </conditionalFormatting>
  <conditionalFormatting sqref="BB257">
    <cfRule type="cellIs" dxfId="3812" priority="3750" operator="equal">
      <formula>"&lt;1%"</formula>
    </cfRule>
  </conditionalFormatting>
  <conditionalFormatting sqref="BC257">
    <cfRule type="cellIs" dxfId="3811" priority="3748" operator="equal">
      <formula>"no"</formula>
    </cfRule>
    <cfRule type="cellIs" dxfId="3810" priority="3749" operator="equal">
      <formula>"yes"</formula>
    </cfRule>
  </conditionalFormatting>
  <conditionalFormatting sqref="BC257">
    <cfRule type="cellIs" dxfId="3809" priority="3747" operator="equal">
      <formula>"p"</formula>
    </cfRule>
  </conditionalFormatting>
  <conditionalFormatting sqref="BG257:BJ257">
    <cfRule type="cellIs" dxfId="3808" priority="3744" operator="equal">
      <formula>"p"</formula>
    </cfRule>
    <cfRule type="cellIs" dxfId="3807" priority="3745" operator="equal">
      <formula>"yes"</formula>
    </cfRule>
    <cfRule type="cellIs" dxfId="3806" priority="3746" operator="equal">
      <formula>"none"</formula>
    </cfRule>
  </conditionalFormatting>
  <conditionalFormatting sqref="BG257:BJ257">
    <cfRule type="cellIs" dxfId="3805" priority="3743" operator="equal">
      <formula>"no"</formula>
    </cfRule>
  </conditionalFormatting>
  <conditionalFormatting sqref="S260:BB260">
    <cfRule type="cellIs" dxfId="3804" priority="3740" operator="equal">
      <formula>"p"</formula>
    </cfRule>
    <cfRule type="cellIs" dxfId="3803" priority="3741" operator="equal">
      <formula>"yes"</formula>
    </cfRule>
    <cfRule type="cellIs" dxfId="3802" priority="3742" operator="equal">
      <formula>0</formula>
    </cfRule>
  </conditionalFormatting>
  <conditionalFormatting sqref="S260:BB260">
    <cfRule type="cellIs" dxfId="3801" priority="3739" operator="equal">
      <formula>"&lt;1%"</formula>
    </cfRule>
  </conditionalFormatting>
  <conditionalFormatting sqref="BD260 BF260:BJ260">
    <cfRule type="cellIs" dxfId="3800" priority="3736" operator="equal">
      <formula>"p"</formula>
    </cfRule>
    <cfRule type="cellIs" dxfId="3799" priority="3737" operator="equal">
      <formula>"yes"</formula>
    </cfRule>
    <cfRule type="cellIs" dxfId="3798" priority="3738" operator="equal">
      <formula>"none"</formula>
    </cfRule>
  </conditionalFormatting>
  <conditionalFormatting sqref="BD260 BF260:BJ260">
    <cfRule type="cellIs" dxfId="3797" priority="3735" operator="equal">
      <formula>"no"</formula>
    </cfRule>
  </conditionalFormatting>
  <conditionalFormatting sqref="BE260">
    <cfRule type="cellIs" dxfId="3796" priority="3732" operator="equal">
      <formula>"p"</formula>
    </cfRule>
    <cfRule type="cellIs" dxfId="3795" priority="3733" operator="equal">
      <formula>"yes"</formula>
    </cfRule>
    <cfRule type="cellIs" dxfId="3794" priority="3734" operator="equal">
      <formula>"none"</formula>
    </cfRule>
  </conditionalFormatting>
  <conditionalFormatting sqref="BE260">
    <cfRule type="cellIs" dxfId="3793" priority="3731" operator="equal">
      <formula>"no"</formula>
    </cfRule>
  </conditionalFormatting>
  <conditionalFormatting sqref="S270:AB270">
    <cfRule type="cellIs" dxfId="3792" priority="3728" operator="equal">
      <formula>"p"</formula>
    </cfRule>
    <cfRule type="cellIs" dxfId="3791" priority="3729" operator="equal">
      <formula>"yes"</formula>
    </cfRule>
    <cfRule type="cellIs" dxfId="3790" priority="3730" operator="equal">
      <formula>0</formula>
    </cfRule>
  </conditionalFormatting>
  <conditionalFormatting sqref="S270:AB270">
    <cfRule type="cellIs" dxfId="3789" priority="3727" operator="equal">
      <formula>"&lt;1%"</formula>
    </cfRule>
  </conditionalFormatting>
  <conditionalFormatting sqref="AC270:AY270">
    <cfRule type="cellIs" dxfId="3788" priority="3724" operator="equal">
      <formula>"p"</formula>
    </cfRule>
    <cfRule type="cellIs" dxfId="3787" priority="3725" operator="equal">
      <formula>"yes"</formula>
    </cfRule>
    <cfRule type="cellIs" dxfId="3786" priority="3726" operator="equal">
      <formula>0</formula>
    </cfRule>
  </conditionalFormatting>
  <conditionalFormatting sqref="AC270:AY270">
    <cfRule type="cellIs" dxfId="3785" priority="3723" operator="equal">
      <formula>"&lt;1%"</formula>
    </cfRule>
  </conditionalFormatting>
  <conditionalFormatting sqref="BC270">
    <cfRule type="cellIs" dxfId="3784" priority="3721" operator="equal">
      <formula>"no"</formula>
    </cfRule>
    <cfRule type="cellIs" dxfId="3783" priority="3722" operator="equal">
      <formula>"yes"</formula>
    </cfRule>
  </conditionalFormatting>
  <conditionalFormatting sqref="BC270">
    <cfRule type="cellIs" dxfId="3782" priority="3720" operator="equal">
      <formula>"p"</formula>
    </cfRule>
  </conditionalFormatting>
  <conditionalFormatting sqref="BD270:BF270">
    <cfRule type="cellIs" dxfId="3781" priority="3717" operator="equal">
      <formula>"p"</formula>
    </cfRule>
    <cfRule type="cellIs" dxfId="3780" priority="3718" operator="equal">
      <formula>"yes"</formula>
    </cfRule>
    <cfRule type="cellIs" dxfId="3779" priority="3719" operator="equal">
      <formula>"none"</formula>
    </cfRule>
  </conditionalFormatting>
  <conditionalFormatting sqref="BD270:BF270">
    <cfRule type="cellIs" dxfId="3778" priority="3716" operator="equal">
      <formula>"no"</formula>
    </cfRule>
  </conditionalFormatting>
  <conditionalFormatting sqref="BG270">
    <cfRule type="cellIs" dxfId="3777" priority="3713" operator="equal">
      <formula>"p"</formula>
    </cfRule>
    <cfRule type="cellIs" dxfId="3776" priority="3714" operator="equal">
      <formula>"yes"</formula>
    </cfRule>
    <cfRule type="cellIs" dxfId="3775" priority="3715" operator="equal">
      <formula>"none"</formula>
    </cfRule>
  </conditionalFormatting>
  <conditionalFormatting sqref="BG270">
    <cfRule type="cellIs" dxfId="3774" priority="3712" operator="equal">
      <formula>"no"</formula>
    </cfRule>
  </conditionalFormatting>
  <conditionalFormatting sqref="BH270:BI270">
    <cfRule type="cellIs" dxfId="3773" priority="3709" operator="equal">
      <formula>"p"</formula>
    </cfRule>
    <cfRule type="cellIs" dxfId="3772" priority="3710" operator="equal">
      <formula>"yes"</formula>
    </cfRule>
    <cfRule type="cellIs" dxfId="3771" priority="3711" operator="equal">
      <formula>"none"</formula>
    </cfRule>
  </conditionalFormatting>
  <conditionalFormatting sqref="BH270:BI270">
    <cfRule type="cellIs" dxfId="3770" priority="3708" operator="equal">
      <formula>"no"</formula>
    </cfRule>
  </conditionalFormatting>
  <conditionalFormatting sqref="S277:BB277">
    <cfRule type="cellIs" dxfId="3769" priority="3705" operator="equal">
      <formula>"p"</formula>
    </cfRule>
    <cfRule type="cellIs" dxfId="3768" priority="3706" operator="equal">
      <formula>"yes"</formula>
    </cfRule>
    <cfRule type="cellIs" dxfId="3767" priority="3707" operator="equal">
      <formula>0</formula>
    </cfRule>
  </conditionalFormatting>
  <conditionalFormatting sqref="S277:BB277">
    <cfRule type="cellIs" dxfId="3766" priority="3704" operator="equal">
      <formula>"&lt;1%"</formula>
    </cfRule>
  </conditionalFormatting>
  <conditionalFormatting sqref="S282:BB282">
    <cfRule type="cellIs" dxfId="3765" priority="3701" operator="equal">
      <formula>"p"</formula>
    </cfRule>
    <cfRule type="cellIs" dxfId="3764" priority="3702" operator="equal">
      <formula>"yes"</formula>
    </cfRule>
    <cfRule type="cellIs" dxfId="3763" priority="3703" operator="equal">
      <formula>0</formula>
    </cfRule>
  </conditionalFormatting>
  <conditionalFormatting sqref="S282:BB282">
    <cfRule type="cellIs" dxfId="3762" priority="3700" operator="equal">
      <formula>"&lt;1%"</formula>
    </cfRule>
  </conditionalFormatting>
  <conditionalFormatting sqref="S287:BB287">
    <cfRule type="cellIs" dxfId="3761" priority="3697" operator="equal">
      <formula>"p"</formula>
    </cfRule>
    <cfRule type="cellIs" dxfId="3760" priority="3698" operator="equal">
      <formula>"yes"</formula>
    </cfRule>
    <cfRule type="cellIs" dxfId="3759" priority="3699" operator="equal">
      <formula>0</formula>
    </cfRule>
  </conditionalFormatting>
  <conditionalFormatting sqref="S287:BB287">
    <cfRule type="cellIs" dxfId="3758" priority="3696" operator="equal">
      <formula>"&lt;1%"</formula>
    </cfRule>
  </conditionalFormatting>
  <conditionalFormatting sqref="S288:BB288">
    <cfRule type="cellIs" dxfId="3757" priority="3693" operator="equal">
      <formula>"p"</formula>
    </cfRule>
    <cfRule type="cellIs" dxfId="3756" priority="3694" operator="equal">
      <formula>"yes"</formula>
    </cfRule>
    <cfRule type="cellIs" dxfId="3755" priority="3695" operator="equal">
      <formula>0</formula>
    </cfRule>
  </conditionalFormatting>
  <conditionalFormatting sqref="S288:BB288">
    <cfRule type="cellIs" dxfId="3754" priority="3692" operator="equal">
      <formula>"&lt;1%"</formula>
    </cfRule>
  </conditionalFormatting>
  <conditionalFormatting sqref="T291:U291">
    <cfRule type="cellIs" dxfId="3753" priority="3689" operator="equal">
      <formula>"p"</formula>
    </cfRule>
    <cfRule type="cellIs" dxfId="3752" priority="3690" operator="equal">
      <formula>"yes"</formula>
    </cfRule>
    <cfRule type="cellIs" dxfId="3751" priority="3691" operator="equal">
      <formula>0</formula>
    </cfRule>
  </conditionalFormatting>
  <conditionalFormatting sqref="T291:U291">
    <cfRule type="cellIs" dxfId="3750" priority="3688" operator="equal">
      <formula>"&lt;1%"</formula>
    </cfRule>
  </conditionalFormatting>
  <conditionalFormatting sqref="AE291:AF291">
    <cfRule type="cellIs" dxfId="3749" priority="3685" operator="equal">
      <formula>"p"</formula>
    </cfRule>
    <cfRule type="cellIs" dxfId="3748" priority="3686" operator="equal">
      <formula>"yes"</formula>
    </cfRule>
    <cfRule type="cellIs" dxfId="3747" priority="3687" operator="equal">
      <formula>0</formula>
    </cfRule>
  </conditionalFormatting>
  <conditionalFormatting sqref="AE291:AF291">
    <cfRule type="cellIs" dxfId="3746" priority="3684" operator="equal">
      <formula>"&lt;1%"</formula>
    </cfRule>
  </conditionalFormatting>
  <conditionalFormatting sqref="S291">
    <cfRule type="cellIs" dxfId="3745" priority="3681" operator="equal">
      <formula>"p"</formula>
    </cfRule>
    <cfRule type="cellIs" dxfId="3744" priority="3682" operator="equal">
      <formula>"yes"</formula>
    </cfRule>
    <cfRule type="cellIs" dxfId="3743" priority="3683" operator="equal">
      <formula>0</formula>
    </cfRule>
  </conditionalFormatting>
  <conditionalFormatting sqref="S291">
    <cfRule type="cellIs" dxfId="3742" priority="3680" operator="equal">
      <formula>"&lt;1%"</formula>
    </cfRule>
  </conditionalFormatting>
  <conditionalFormatting sqref="V291:AD291">
    <cfRule type="cellIs" dxfId="3741" priority="3677" operator="equal">
      <formula>"p"</formula>
    </cfRule>
    <cfRule type="cellIs" dxfId="3740" priority="3678" operator="equal">
      <formula>"yes"</formula>
    </cfRule>
    <cfRule type="cellIs" dxfId="3739" priority="3679" operator="equal">
      <formula>0</formula>
    </cfRule>
  </conditionalFormatting>
  <conditionalFormatting sqref="V291:AD291">
    <cfRule type="cellIs" dxfId="3738" priority="3676" operator="equal">
      <formula>"&lt;1%"</formula>
    </cfRule>
  </conditionalFormatting>
  <conditionalFormatting sqref="AG291:BB291">
    <cfRule type="cellIs" dxfId="3737" priority="3673" operator="equal">
      <formula>"p"</formula>
    </cfRule>
    <cfRule type="cellIs" dxfId="3736" priority="3674" operator="equal">
      <formula>"yes"</formula>
    </cfRule>
    <cfRule type="cellIs" dxfId="3735" priority="3675" operator="equal">
      <formula>0</formula>
    </cfRule>
  </conditionalFormatting>
  <conditionalFormatting sqref="AG291:BB291">
    <cfRule type="cellIs" dxfId="3734" priority="3672" operator="equal">
      <formula>"&lt;1%"</formula>
    </cfRule>
  </conditionalFormatting>
  <conditionalFormatting sqref="BC291">
    <cfRule type="cellIs" dxfId="3733" priority="3670" operator="equal">
      <formula>"no"</formula>
    </cfRule>
    <cfRule type="cellIs" dxfId="3732" priority="3671" operator="equal">
      <formula>"yes"</formula>
    </cfRule>
  </conditionalFormatting>
  <conditionalFormatting sqref="BC291">
    <cfRule type="cellIs" dxfId="3731" priority="3669" operator="equal">
      <formula>"p"</formula>
    </cfRule>
  </conditionalFormatting>
  <conditionalFormatting sqref="BD291:BF291">
    <cfRule type="cellIs" dxfId="3730" priority="3666" operator="equal">
      <formula>"p"</formula>
    </cfRule>
    <cfRule type="cellIs" dxfId="3729" priority="3667" operator="equal">
      <formula>"yes"</formula>
    </cfRule>
    <cfRule type="cellIs" dxfId="3728" priority="3668" operator="equal">
      <formula>"none"</formula>
    </cfRule>
  </conditionalFormatting>
  <conditionalFormatting sqref="BD291:BF291">
    <cfRule type="cellIs" dxfId="3727" priority="3665" operator="equal">
      <formula>"no"</formula>
    </cfRule>
  </conditionalFormatting>
  <conditionalFormatting sqref="BG291">
    <cfRule type="cellIs" dxfId="3726" priority="3662" operator="equal">
      <formula>"p"</formula>
    </cfRule>
    <cfRule type="cellIs" dxfId="3725" priority="3663" operator="equal">
      <formula>"yes"</formula>
    </cfRule>
    <cfRule type="cellIs" dxfId="3724" priority="3664" operator="equal">
      <formula>"none"</formula>
    </cfRule>
  </conditionalFormatting>
  <conditionalFormatting sqref="BG291">
    <cfRule type="cellIs" dxfId="3723" priority="3661" operator="equal">
      <formula>"no"</formula>
    </cfRule>
  </conditionalFormatting>
  <conditionalFormatting sqref="BH291">
    <cfRule type="cellIs" dxfId="3722" priority="3658" operator="equal">
      <formula>"p"</formula>
    </cfRule>
    <cfRule type="cellIs" dxfId="3721" priority="3659" operator="equal">
      <formula>"yes"</formula>
    </cfRule>
    <cfRule type="cellIs" dxfId="3720" priority="3660" operator="equal">
      <formula>"none"</formula>
    </cfRule>
  </conditionalFormatting>
  <conditionalFormatting sqref="BH291">
    <cfRule type="cellIs" dxfId="3719" priority="3657" operator="equal">
      <formula>"no"</formula>
    </cfRule>
  </conditionalFormatting>
  <conditionalFormatting sqref="BI291">
    <cfRule type="cellIs" dxfId="3718" priority="3654" operator="equal">
      <formula>"p"</formula>
    </cfRule>
    <cfRule type="cellIs" dxfId="3717" priority="3655" operator="equal">
      <formula>"yes"</formula>
    </cfRule>
    <cfRule type="cellIs" dxfId="3716" priority="3656" operator="equal">
      <formula>"none"</formula>
    </cfRule>
  </conditionalFormatting>
  <conditionalFormatting sqref="BI291">
    <cfRule type="cellIs" dxfId="3715" priority="3653" operator="equal">
      <formula>"no"</formula>
    </cfRule>
  </conditionalFormatting>
  <conditionalFormatting sqref="AH293:AM293">
    <cfRule type="cellIs" dxfId="3714" priority="3650" operator="equal">
      <formula>"p"</formula>
    </cfRule>
    <cfRule type="cellIs" dxfId="3713" priority="3651" operator="equal">
      <formula>"yes"</formula>
    </cfRule>
    <cfRule type="cellIs" dxfId="3712" priority="3652" operator="equal">
      <formula>0</formula>
    </cfRule>
  </conditionalFormatting>
  <conditionalFormatting sqref="AH293:AM293">
    <cfRule type="cellIs" dxfId="3711" priority="3649" operator="equal">
      <formula>"&lt;1%"</formula>
    </cfRule>
  </conditionalFormatting>
  <conditionalFormatting sqref="AE293">
    <cfRule type="cellIs" dxfId="3710" priority="3646" operator="equal">
      <formula>"p"</formula>
    </cfRule>
    <cfRule type="cellIs" dxfId="3709" priority="3647" operator="equal">
      <formula>"yes"</formula>
    </cfRule>
    <cfRule type="cellIs" dxfId="3708" priority="3648" operator="equal">
      <formula>0</formula>
    </cfRule>
  </conditionalFormatting>
  <conditionalFormatting sqref="AE293">
    <cfRule type="cellIs" dxfId="3707" priority="3645" operator="equal">
      <formula>"&lt;1%"</formula>
    </cfRule>
  </conditionalFormatting>
  <conditionalFormatting sqref="AG293">
    <cfRule type="cellIs" dxfId="3706" priority="3642" operator="equal">
      <formula>"p"</formula>
    </cfRule>
    <cfRule type="cellIs" dxfId="3705" priority="3643" operator="equal">
      <formula>"yes"</formula>
    </cfRule>
    <cfRule type="cellIs" dxfId="3704" priority="3644" operator="equal">
      <formula>0</formula>
    </cfRule>
  </conditionalFormatting>
  <conditionalFormatting sqref="AG293">
    <cfRule type="cellIs" dxfId="3703" priority="3641" operator="equal">
      <formula>"&lt;1%"</formula>
    </cfRule>
  </conditionalFormatting>
  <conditionalFormatting sqref="AC293">
    <cfRule type="cellIs" dxfId="3702" priority="3638" operator="equal">
      <formula>"p"</formula>
    </cfRule>
    <cfRule type="cellIs" dxfId="3701" priority="3639" operator="equal">
      <formula>"yes"</formula>
    </cfRule>
    <cfRule type="cellIs" dxfId="3700" priority="3640" operator="equal">
      <formula>0</formula>
    </cfRule>
  </conditionalFormatting>
  <conditionalFormatting sqref="AC293">
    <cfRule type="cellIs" dxfId="3699" priority="3637" operator="equal">
      <formula>"&lt;1%"</formula>
    </cfRule>
  </conditionalFormatting>
  <conditionalFormatting sqref="Z293">
    <cfRule type="cellIs" dxfId="3698" priority="3634" operator="equal">
      <formula>"p"</formula>
    </cfRule>
    <cfRule type="cellIs" dxfId="3697" priority="3635" operator="equal">
      <formula>"yes"</formula>
    </cfRule>
    <cfRule type="cellIs" dxfId="3696" priority="3636" operator="equal">
      <formula>0</formula>
    </cfRule>
  </conditionalFormatting>
  <conditionalFormatting sqref="Z293">
    <cfRule type="cellIs" dxfId="3695" priority="3633" operator="equal">
      <formula>"&lt;1%"</formula>
    </cfRule>
  </conditionalFormatting>
  <conditionalFormatting sqref="W293">
    <cfRule type="cellIs" dxfId="3694" priority="3630" operator="equal">
      <formula>"p"</formula>
    </cfRule>
    <cfRule type="cellIs" dxfId="3693" priority="3631" operator="equal">
      <formula>"yes"</formula>
    </cfRule>
    <cfRule type="cellIs" dxfId="3692" priority="3632" operator="equal">
      <formula>0</formula>
    </cfRule>
  </conditionalFormatting>
  <conditionalFormatting sqref="W293">
    <cfRule type="cellIs" dxfId="3691" priority="3629" operator="equal">
      <formula>"&lt;1%"</formula>
    </cfRule>
  </conditionalFormatting>
  <conditionalFormatting sqref="V293">
    <cfRule type="cellIs" dxfId="3690" priority="3626" operator="equal">
      <formula>"p"</formula>
    </cfRule>
    <cfRule type="cellIs" dxfId="3689" priority="3627" operator="equal">
      <formula>"yes"</formula>
    </cfRule>
    <cfRule type="cellIs" dxfId="3688" priority="3628" operator="equal">
      <formula>0</formula>
    </cfRule>
  </conditionalFormatting>
  <conditionalFormatting sqref="V293">
    <cfRule type="cellIs" dxfId="3687" priority="3625" operator="equal">
      <formula>"&lt;1%"</formula>
    </cfRule>
  </conditionalFormatting>
  <conditionalFormatting sqref="S293:U293">
    <cfRule type="cellIs" dxfId="3686" priority="3622" operator="equal">
      <formula>"p"</formula>
    </cfRule>
    <cfRule type="cellIs" dxfId="3685" priority="3623" operator="equal">
      <formula>"yes"</formula>
    </cfRule>
    <cfRule type="cellIs" dxfId="3684" priority="3624" operator="equal">
      <formula>0</formula>
    </cfRule>
  </conditionalFormatting>
  <conditionalFormatting sqref="S293:U293">
    <cfRule type="cellIs" dxfId="3683" priority="3621" operator="equal">
      <formula>"&lt;1%"</formula>
    </cfRule>
  </conditionalFormatting>
  <conditionalFormatting sqref="X293:Y293">
    <cfRule type="cellIs" dxfId="3682" priority="3618" operator="equal">
      <formula>"p"</formula>
    </cfRule>
    <cfRule type="cellIs" dxfId="3681" priority="3619" operator="equal">
      <formula>"yes"</formula>
    </cfRule>
    <cfRule type="cellIs" dxfId="3680" priority="3620" operator="equal">
      <formula>0</formula>
    </cfRule>
  </conditionalFormatting>
  <conditionalFormatting sqref="X293:Y293">
    <cfRule type="cellIs" dxfId="3679" priority="3617" operator="equal">
      <formula>"&lt;1%"</formula>
    </cfRule>
  </conditionalFormatting>
  <conditionalFormatting sqref="AA293:AB293">
    <cfRule type="cellIs" dxfId="3678" priority="3614" operator="equal">
      <formula>"p"</formula>
    </cfRule>
    <cfRule type="cellIs" dxfId="3677" priority="3615" operator="equal">
      <formula>"yes"</formula>
    </cfRule>
    <cfRule type="cellIs" dxfId="3676" priority="3616" operator="equal">
      <formula>0</formula>
    </cfRule>
  </conditionalFormatting>
  <conditionalFormatting sqref="AA293:AB293">
    <cfRule type="cellIs" dxfId="3675" priority="3613" operator="equal">
      <formula>"&lt;1%"</formula>
    </cfRule>
  </conditionalFormatting>
  <conditionalFormatting sqref="AD293">
    <cfRule type="cellIs" dxfId="3674" priority="3610" operator="equal">
      <formula>"p"</formula>
    </cfRule>
    <cfRule type="cellIs" dxfId="3673" priority="3611" operator="equal">
      <formula>"yes"</formula>
    </cfRule>
    <cfRule type="cellIs" dxfId="3672" priority="3612" operator="equal">
      <formula>0</formula>
    </cfRule>
  </conditionalFormatting>
  <conditionalFormatting sqref="AD293">
    <cfRule type="cellIs" dxfId="3671" priority="3609" operator="equal">
      <formula>"&lt;1%"</formula>
    </cfRule>
  </conditionalFormatting>
  <conditionalFormatting sqref="AF293">
    <cfRule type="cellIs" dxfId="3670" priority="3606" operator="equal">
      <formula>"p"</formula>
    </cfRule>
    <cfRule type="cellIs" dxfId="3669" priority="3607" operator="equal">
      <formula>"yes"</formula>
    </cfRule>
    <cfRule type="cellIs" dxfId="3668" priority="3608" operator="equal">
      <formula>0</formula>
    </cfRule>
  </conditionalFormatting>
  <conditionalFormatting sqref="AF293">
    <cfRule type="cellIs" dxfId="3667" priority="3605" operator="equal">
      <formula>"&lt;1%"</formula>
    </cfRule>
  </conditionalFormatting>
  <conditionalFormatting sqref="AN293:AY293">
    <cfRule type="cellIs" dxfId="3666" priority="3602" operator="equal">
      <formula>"p"</formula>
    </cfRule>
    <cfRule type="cellIs" dxfId="3665" priority="3603" operator="equal">
      <formula>"yes"</formula>
    </cfRule>
    <cfRule type="cellIs" dxfId="3664" priority="3604" operator="equal">
      <formula>0</formula>
    </cfRule>
  </conditionalFormatting>
  <conditionalFormatting sqref="AN293:AY293">
    <cfRule type="cellIs" dxfId="3663" priority="3601" operator="equal">
      <formula>"&lt;1%"</formula>
    </cfRule>
  </conditionalFormatting>
  <conditionalFormatting sqref="BC293">
    <cfRule type="cellIs" dxfId="3662" priority="3599" operator="equal">
      <formula>"no"</formula>
    </cfRule>
    <cfRule type="cellIs" dxfId="3661" priority="3600" operator="equal">
      <formula>"yes"</formula>
    </cfRule>
  </conditionalFormatting>
  <conditionalFormatting sqref="BC293">
    <cfRule type="cellIs" dxfId="3660" priority="3598" operator="equal">
      <formula>"p"</formula>
    </cfRule>
  </conditionalFormatting>
  <conditionalFormatting sqref="BD293">
    <cfRule type="cellIs" dxfId="3659" priority="3595" operator="equal">
      <formula>"p"</formula>
    </cfRule>
    <cfRule type="cellIs" dxfId="3658" priority="3596" operator="equal">
      <formula>"yes"</formula>
    </cfRule>
    <cfRule type="cellIs" dxfId="3657" priority="3597" operator="equal">
      <formula>"none"</formula>
    </cfRule>
  </conditionalFormatting>
  <conditionalFormatting sqref="BD293">
    <cfRule type="cellIs" dxfId="3656" priority="3594" operator="equal">
      <formula>"no"</formula>
    </cfRule>
  </conditionalFormatting>
  <conditionalFormatting sqref="BE293">
    <cfRule type="cellIs" dxfId="3655" priority="3591" operator="equal">
      <formula>"p"</formula>
    </cfRule>
    <cfRule type="cellIs" dxfId="3654" priority="3592" operator="equal">
      <formula>"yes"</formula>
    </cfRule>
    <cfRule type="cellIs" dxfId="3653" priority="3593" operator="equal">
      <formula>"none"</formula>
    </cfRule>
  </conditionalFormatting>
  <conditionalFormatting sqref="BE293">
    <cfRule type="cellIs" dxfId="3652" priority="3590" operator="equal">
      <formula>"no"</formula>
    </cfRule>
  </conditionalFormatting>
  <conditionalFormatting sqref="BF293">
    <cfRule type="cellIs" dxfId="3651" priority="3587" operator="equal">
      <formula>"p"</formula>
    </cfRule>
    <cfRule type="cellIs" dxfId="3650" priority="3588" operator="equal">
      <formula>"yes"</formula>
    </cfRule>
    <cfRule type="cellIs" dxfId="3649" priority="3589" operator="equal">
      <formula>"none"</formula>
    </cfRule>
  </conditionalFormatting>
  <conditionalFormatting sqref="BF293">
    <cfRule type="cellIs" dxfId="3648" priority="3586" operator="equal">
      <formula>"no"</formula>
    </cfRule>
  </conditionalFormatting>
  <conditionalFormatting sqref="BG293:BJ293">
    <cfRule type="cellIs" dxfId="3647" priority="3583" operator="equal">
      <formula>"p"</formula>
    </cfRule>
    <cfRule type="cellIs" dxfId="3646" priority="3584" operator="equal">
      <formula>"yes"</formula>
    </cfRule>
    <cfRule type="cellIs" dxfId="3645" priority="3585" operator="equal">
      <formula>"none"</formula>
    </cfRule>
  </conditionalFormatting>
  <conditionalFormatting sqref="BG293:BJ293">
    <cfRule type="cellIs" dxfId="3644" priority="3582" operator="equal">
      <formula>"no"</formula>
    </cfRule>
  </conditionalFormatting>
  <conditionalFormatting sqref="S300">
    <cfRule type="cellIs" dxfId="3643" priority="3579" operator="equal">
      <formula>"p"</formula>
    </cfRule>
    <cfRule type="cellIs" dxfId="3642" priority="3580" operator="equal">
      <formula>"yes"</formula>
    </cfRule>
    <cfRule type="cellIs" dxfId="3641" priority="3581" operator="equal">
      <formula>0</formula>
    </cfRule>
  </conditionalFormatting>
  <conditionalFormatting sqref="S300">
    <cfRule type="cellIs" dxfId="3640" priority="3578" operator="equal">
      <formula>"&lt;1%"</formula>
    </cfRule>
  </conditionalFormatting>
  <conditionalFormatting sqref="T300:U300">
    <cfRule type="cellIs" dxfId="3639" priority="3575" operator="equal">
      <formula>"p"</formula>
    </cfRule>
    <cfRule type="cellIs" dxfId="3638" priority="3576" operator="equal">
      <formula>"yes"</formula>
    </cfRule>
    <cfRule type="cellIs" dxfId="3637" priority="3577" operator="equal">
      <formula>0</formula>
    </cfRule>
  </conditionalFormatting>
  <conditionalFormatting sqref="T300:U300">
    <cfRule type="cellIs" dxfId="3636" priority="3574" operator="equal">
      <formula>"&lt;1%"</formula>
    </cfRule>
  </conditionalFormatting>
  <conditionalFormatting sqref="V300">
    <cfRule type="cellIs" dxfId="3635" priority="3571" operator="equal">
      <formula>"p"</formula>
    </cfRule>
    <cfRule type="cellIs" dxfId="3634" priority="3572" operator="equal">
      <formula>"yes"</formula>
    </cfRule>
    <cfRule type="cellIs" dxfId="3633" priority="3573" operator="equal">
      <formula>0</formula>
    </cfRule>
  </conditionalFormatting>
  <conditionalFormatting sqref="V300">
    <cfRule type="cellIs" dxfId="3632" priority="3570" operator="equal">
      <formula>"&lt;1%"</formula>
    </cfRule>
  </conditionalFormatting>
  <conditionalFormatting sqref="X300">
    <cfRule type="cellIs" dxfId="3631" priority="3567" operator="equal">
      <formula>"p"</formula>
    </cfRule>
    <cfRule type="cellIs" dxfId="3630" priority="3568" operator="equal">
      <formula>"yes"</formula>
    </cfRule>
    <cfRule type="cellIs" dxfId="3629" priority="3569" operator="equal">
      <formula>0</formula>
    </cfRule>
  </conditionalFormatting>
  <conditionalFormatting sqref="X300">
    <cfRule type="cellIs" dxfId="3628" priority="3566" operator="equal">
      <formula>"&lt;1%"</formula>
    </cfRule>
  </conditionalFormatting>
  <conditionalFormatting sqref="W300">
    <cfRule type="cellIs" dxfId="3627" priority="3563" operator="equal">
      <formula>"p"</formula>
    </cfRule>
    <cfRule type="cellIs" dxfId="3626" priority="3564" operator="equal">
      <formula>"yes"</formula>
    </cfRule>
    <cfRule type="cellIs" dxfId="3625" priority="3565" operator="equal">
      <formula>0</formula>
    </cfRule>
  </conditionalFormatting>
  <conditionalFormatting sqref="W300">
    <cfRule type="cellIs" dxfId="3624" priority="3562" operator="equal">
      <formula>"&lt;1%"</formula>
    </cfRule>
  </conditionalFormatting>
  <conditionalFormatting sqref="Y300">
    <cfRule type="cellIs" dxfId="3623" priority="3559" operator="equal">
      <formula>"p"</formula>
    </cfRule>
    <cfRule type="cellIs" dxfId="3622" priority="3560" operator="equal">
      <formula>"yes"</formula>
    </cfRule>
    <cfRule type="cellIs" dxfId="3621" priority="3561" operator="equal">
      <formula>0</formula>
    </cfRule>
  </conditionalFormatting>
  <conditionalFormatting sqref="Y300">
    <cfRule type="cellIs" dxfId="3620" priority="3558" operator="equal">
      <formula>"&lt;1%"</formula>
    </cfRule>
  </conditionalFormatting>
  <conditionalFormatting sqref="AA300">
    <cfRule type="cellIs" dxfId="3619" priority="3555" operator="equal">
      <formula>"p"</formula>
    </cfRule>
    <cfRule type="cellIs" dxfId="3618" priority="3556" operator="equal">
      <formula>"yes"</formula>
    </cfRule>
    <cfRule type="cellIs" dxfId="3617" priority="3557" operator="equal">
      <formula>0</formula>
    </cfRule>
  </conditionalFormatting>
  <conditionalFormatting sqref="AA300">
    <cfRule type="cellIs" dxfId="3616" priority="3554" operator="equal">
      <formula>"&lt;1%"</formula>
    </cfRule>
  </conditionalFormatting>
  <conditionalFormatting sqref="Z300">
    <cfRule type="cellIs" dxfId="3615" priority="3551" operator="equal">
      <formula>"p"</formula>
    </cfRule>
    <cfRule type="cellIs" dxfId="3614" priority="3552" operator="equal">
      <formula>"yes"</formula>
    </cfRule>
    <cfRule type="cellIs" dxfId="3613" priority="3553" operator="equal">
      <formula>0</formula>
    </cfRule>
  </conditionalFormatting>
  <conditionalFormatting sqref="Z300">
    <cfRule type="cellIs" dxfId="3612" priority="3550" operator="equal">
      <formula>"&lt;1%"</formula>
    </cfRule>
  </conditionalFormatting>
  <conditionalFormatting sqref="AB300">
    <cfRule type="cellIs" dxfId="3611" priority="3547" operator="equal">
      <formula>"p"</formula>
    </cfRule>
    <cfRule type="cellIs" dxfId="3610" priority="3548" operator="equal">
      <formula>"yes"</formula>
    </cfRule>
    <cfRule type="cellIs" dxfId="3609" priority="3549" operator="equal">
      <formula>0</formula>
    </cfRule>
  </conditionalFormatting>
  <conditionalFormatting sqref="AB300">
    <cfRule type="cellIs" dxfId="3608" priority="3546" operator="equal">
      <formula>"&lt;1%"</formula>
    </cfRule>
  </conditionalFormatting>
  <conditionalFormatting sqref="AC300">
    <cfRule type="cellIs" dxfId="3607" priority="3543" operator="equal">
      <formula>"p"</formula>
    </cfRule>
    <cfRule type="cellIs" dxfId="3606" priority="3544" operator="equal">
      <formula>"yes"</formula>
    </cfRule>
    <cfRule type="cellIs" dxfId="3605" priority="3545" operator="equal">
      <formula>0</formula>
    </cfRule>
  </conditionalFormatting>
  <conditionalFormatting sqref="AC300">
    <cfRule type="cellIs" dxfId="3604" priority="3542" operator="equal">
      <formula>"&lt;1%"</formula>
    </cfRule>
  </conditionalFormatting>
  <conditionalFormatting sqref="AD300">
    <cfRule type="cellIs" dxfId="3603" priority="3539" operator="equal">
      <formula>"p"</formula>
    </cfRule>
    <cfRule type="cellIs" dxfId="3602" priority="3540" operator="equal">
      <formula>"yes"</formula>
    </cfRule>
    <cfRule type="cellIs" dxfId="3601" priority="3541" operator="equal">
      <formula>0</formula>
    </cfRule>
  </conditionalFormatting>
  <conditionalFormatting sqref="AD300">
    <cfRule type="cellIs" dxfId="3600" priority="3538" operator="equal">
      <formula>"&lt;1%"</formula>
    </cfRule>
  </conditionalFormatting>
  <conditionalFormatting sqref="AE300">
    <cfRule type="cellIs" dxfId="3599" priority="3535" operator="equal">
      <formula>"p"</formula>
    </cfRule>
    <cfRule type="cellIs" dxfId="3598" priority="3536" operator="equal">
      <formula>"yes"</formula>
    </cfRule>
    <cfRule type="cellIs" dxfId="3597" priority="3537" operator="equal">
      <formula>0</formula>
    </cfRule>
  </conditionalFormatting>
  <conditionalFormatting sqref="AE300">
    <cfRule type="cellIs" dxfId="3596" priority="3534" operator="equal">
      <formula>"&lt;1%"</formula>
    </cfRule>
  </conditionalFormatting>
  <conditionalFormatting sqref="AF300:AW300">
    <cfRule type="cellIs" dxfId="3595" priority="3531" operator="equal">
      <formula>"p"</formula>
    </cfRule>
    <cfRule type="cellIs" dxfId="3594" priority="3532" operator="equal">
      <formula>"yes"</formula>
    </cfRule>
    <cfRule type="cellIs" dxfId="3593" priority="3533" operator="equal">
      <formula>0</formula>
    </cfRule>
  </conditionalFormatting>
  <conditionalFormatting sqref="AF300:AW300">
    <cfRule type="cellIs" dxfId="3592" priority="3530" operator="equal">
      <formula>"&lt;1%"</formula>
    </cfRule>
  </conditionalFormatting>
  <conditionalFormatting sqref="BC300">
    <cfRule type="cellIs" dxfId="3591" priority="3528" operator="equal">
      <formula>"no"</formula>
    </cfRule>
    <cfRule type="cellIs" dxfId="3590" priority="3529" operator="equal">
      <formula>"yes"</formula>
    </cfRule>
  </conditionalFormatting>
  <conditionalFormatting sqref="BC300">
    <cfRule type="cellIs" dxfId="3589" priority="3527" operator="equal">
      <formula>"p"</formula>
    </cfRule>
  </conditionalFormatting>
  <conditionalFormatting sqref="S308:U308">
    <cfRule type="cellIs" dxfId="3588" priority="3524" operator="equal">
      <formula>"p"</formula>
    </cfRule>
    <cfRule type="cellIs" dxfId="3587" priority="3525" operator="equal">
      <formula>"yes"</formula>
    </cfRule>
    <cfRule type="cellIs" dxfId="3586" priority="3526" operator="equal">
      <formula>0</formula>
    </cfRule>
  </conditionalFormatting>
  <conditionalFormatting sqref="S308:U308">
    <cfRule type="cellIs" dxfId="3585" priority="3523" operator="equal">
      <formula>"&lt;1%"</formula>
    </cfRule>
  </conditionalFormatting>
  <conditionalFormatting sqref="V308:BB308">
    <cfRule type="cellIs" dxfId="3584" priority="3520" operator="equal">
      <formula>"p"</formula>
    </cfRule>
    <cfRule type="cellIs" dxfId="3583" priority="3521" operator="equal">
      <formula>"yes"</formula>
    </cfRule>
    <cfRule type="cellIs" dxfId="3582" priority="3522" operator="equal">
      <formula>0</formula>
    </cfRule>
  </conditionalFormatting>
  <conditionalFormatting sqref="V308:BB308">
    <cfRule type="cellIs" dxfId="3581" priority="3519" operator="equal">
      <formula>"&lt;1%"</formula>
    </cfRule>
  </conditionalFormatting>
  <conditionalFormatting sqref="BC308">
    <cfRule type="cellIs" dxfId="3580" priority="3517" operator="equal">
      <formula>"no"</formula>
    </cfRule>
    <cfRule type="cellIs" dxfId="3579" priority="3518" operator="equal">
      <formula>"yes"</formula>
    </cfRule>
  </conditionalFormatting>
  <conditionalFormatting sqref="BC308">
    <cfRule type="cellIs" dxfId="3578" priority="3516" operator="equal">
      <formula>"p"</formula>
    </cfRule>
  </conditionalFormatting>
  <conditionalFormatting sqref="X309">
    <cfRule type="cellIs" dxfId="3577" priority="3513" operator="equal">
      <formula>"p"</formula>
    </cfRule>
    <cfRule type="cellIs" dxfId="3576" priority="3514" operator="equal">
      <formula>"yes"</formula>
    </cfRule>
    <cfRule type="cellIs" dxfId="3575" priority="3515" operator="equal">
      <formula>0</formula>
    </cfRule>
  </conditionalFormatting>
  <conditionalFormatting sqref="X309">
    <cfRule type="cellIs" dxfId="3574" priority="3512" operator="equal">
      <formula>"&lt;1%"</formula>
    </cfRule>
  </conditionalFormatting>
  <conditionalFormatting sqref="S309:W309">
    <cfRule type="cellIs" dxfId="3573" priority="3509" operator="equal">
      <formula>"p"</formula>
    </cfRule>
    <cfRule type="cellIs" dxfId="3572" priority="3510" operator="equal">
      <formula>"yes"</formula>
    </cfRule>
    <cfRule type="cellIs" dxfId="3571" priority="3511" operator="equal">
      <formula>0</formula>
    </cfRule>
  </conditionalFormatting>
  <conditionalFormatting sqref="S309:W309">
    <cfRule type="cellIs" dxfId="3570" priority="3508" operator="equal">
      <formula>"&lt;1%"</formula>
    </cfRule>
  </conditionalFormatting>
  <conditionalFormatting sqref="AI309:BB309">
    <cfRule type="cellIs" dxfId="3569" priority="3505" operator="equal">
      <formula>"p"</formula>
    </cfRule>
    <cfRule type="cellIs" dxfId="3568" priority="3506" operator="equal">
      <formula>"yes"</formula>
    </cfRule>
    <cfRule type="cellIs" dxfId="3567" priority="3507" operator="equal">
      <formula>0</formula>
    </cfRule>
  </conditionalFormatting>
  <conditionalFormatting sqref="AI309:BB309">
    <cfRule type="cellIs" dxfId="3566" priority="3504" operator="equal">
      <formula>"&lt;1%"</formula>
    </cfRule>
  </conditionalFormatting>
  <conditionalFormatting sqref="Y309:AH309">
    <cfRule type="cellIs" dxfId="3565" priority="3501" operator="equal">
      <formula>"p"</formula>
    </cfRule>
    <cfRule type="cellIs" dxfId="3564" priority="3502" operator="equal">
      <formula>"yes"</formula>
    </cfRule>
    <cfRule type="cellIs" dxfId="3563" priority="3503" operator="equal">
      <formula>0</formula>
    </cfRule>
  </conditionalFormatting>
  <conditionalFormatting sqref="Y309:AH309">
    <cfRule type="cellIs" dxfId="3562" priority="3500" operator="equal">
      <formula>"&lt;1%"</formula>
    </cfRule>
  </conditionalFormatting>
  <conditionalFormatting sqref="BC309">
    <cfRule type="cellIs" dxfId="3561" priority="3498" operator="equal">
      <formula>"no"</formula>
    </cfRule>
    <cfRule type="cellIs" dxfId="3560" priority="3499" operator="equal">
      <formula>"yes"</formula>
    </cfRule>
  </conditionalFormatting>
  <conditionalFormatting sqref="BC309">
    <cfRule type="cellIs" dxfId="3559" priority="3497" operator="equal">
      <formula>"p"</formula>
    </cfRule>
  </conditionalFormatting>
  <conditionalFormatting sqref="BD309:BF309">
    <cfRule type="cellIs" dxfId="3558" priority="3494" operator="equal">
      <formula>"p"</formula>
    </cfRule>
    <cfRule type="cellIs" dxfId="3557" priority="3495" operator="equal">
      <formula>"yes"</formula>
    </cfRule>
    <cfRule type="cellIs" dxfId="3556" priority="3496" operator="equal">
      <formula>"none"</formula>
    </cfRule>
  </conditionalFormatting>
  <conditionalFormatting sqref="BD309:BF309">
    <cfRule type="cellIs" dxfId="3555" priority="3493" operator="equal">
      <formula>"no"</formula>
    </cfRule>
  </conditionalFormatting>
  <conditionalFormatting sqref="BI313">
    <cfRule type="cellIs" dxfId="3554" priority="3416" operator="equal">
      <formula>"p"</formula>
    </cfRule>
    <cfRule type="cellIs" dxfId="3553" priority="3417" operator="equal">
      <formula>"yes"</formula>
    </cfRule>
    <cfRule type="cellIs" dxfId="3552" priority="3418" operator="equal">
      <formula>"none"</formula>
    </cfRule>
  </conditionalFormatting>
  <conditionalFormatting sqref="BI313">
    <cfRule type="cellIs" dxfId="3551" priority="3415" operator="equal">
      <formula>"no"</formula>
    </cfRule>
  </conditionalFormatting>
  <conditionalFormatting sqref="BH309:BI309">
    <cfRule type="cellIs" dxfId="3550" priority="3486" operator="equal">
      <formula>"p"</formula>
    </cfRule>
    <cfRule type="cellIs" dxfId="3549" priority="3487" operator="equal">
      <formula>"yes"</formula>
    </cfRule>
    <cfRule type="cellIs" dxfId="3548" priority="3488" operator="equal">
      <formula>"none"</formula>
    </cfRule>
  </conditionalFormatting>
  <conditionalFormatting sqref="BH309:BI309">
    <cfRule type="cellIs" dxfId="3547" priority="3485" operator="equal">
      <formula>"no"</formula>
    </cfRule>
  </conditionalFormatting>
  <conditionalFormatting sqref="BG309">
    <cfRule type="cellIs" dxfId="3546" priority="3482" operator="equal">
      <formula>"p"</formula>
    </cfRule>
    <cfRule type="cellIs" dxfId="3545" priority="3483" operator="equal">
      <formula>"yes"</formula>
    </cfRule>
    <cfRule type="cellIs" dxfId="3544" priority="3484" operator="equal">
      <formula>"none"</formula>
    </cfRule>
  </conditionalFormatting>
  <conditionalFormatting sqref="BG309">
    <cfRule type="cellIs" dxfId="3543" priority="3481" operator="equal">
      <formula>"no"</formula>
    </cfRule>
  </conditionalFormatting>
  <conditionalFormatting sqref="BJ309">
    <cfRule type="cellIs" dxfId="3542" priority="3478" operator="equal">
      <formula>"p"</formula>
    </cfRule>
    <cfRule type="cellIs" dxfId="3541" priority="3479" operator="equal">
      <formula>"yes"</formula>
    </cfRule>
    <cfRule type="cellIs" dxfId="3540" priority="3480" operator="equal">
      <formula>"none"</formula>
    </cfRule>
  </conditionalFormatting>
  <conditionalFormatting sqref="BJ309">
    <cfRule type="cellIs" dxfId="3539" priority="3477" operator="equal">
      <formula>"no"</formula>
    </cfRule>
  </conditionalFormatting>
  <conditionalFormatting sqref="S311:BB311">
    <cfRule type="cellIs" dxfId="3538" priority="3474" operator="equal">
      <formula>"p"</formula>
    </cfRule>
    <cfRule type="cellIs" dxfId="3537" priority="3475" operator="equal">
      <formula>"yes"</formula>
    </cfRule>
    <cfRule type="cellIs" dxfId="3536" priority="3476" operator="equal">
      <formula>0</formula>
    </cfRule>
  </conditionalFormatting>
  <conditionalFormatting sqref="S311:BB311">
    <cfRule type="cellIs" dxfId="3535" priority="3473" operator="equal">
      <formula>"&lt;1%"</formula>
    </cfRule>
  </conditionalFormatting>
  <conditionalFormatting sqref="BC311">
    <cfRule type="cellIs" dxfId="3534" priority="3471" operator="equal">
      <formula>"no"</formula>
    </cfRule>
    <cfRule type="cellIs" dxfId="3533" priority="3472" operator="equal">
      <formula>"yes"</formula>
    </cfRule>
  </conditionalFormatting>
  <conditionalFormatting sqref="BC311">
    <cfRule type="cellIs" dxfId="3532" priority="3470" operator="equal">
      <formula>"p"</formula>
    </cfRule>
  </conditionalFormatting>
  <conditionalFormatting sqref="BD311:BG311">
    <cfRule type="cellIs" dxfId="3531" priority="3467" operator="equal">
      <formula>"p"</formula>
    </cfRule>
    <cfRule type="cellIs" dxfId="3530" priority="3468" operator="equal">
      <formula>"yes"</formula>
    </cfRule>
    <cfRule type="cellIs" dxfId="3529" priority="3469" operator="equal">
      <formula>"none"</formula>
    </cfRule>
  </conditionalFormatting>
  <conditionalFormatting sqref="BD311:BG311">
    <cfRule type="cellIs" dxfId="3528" priority="3466" operator="equal">
      <formula>"no"</formula>
    </cfRule>
  </conditionalFormatting>
  <conditionalFormatting sqref="BH311">
    <cfRule type="cellIs" dxfId="3527" priority="3463" operator="equal">
      <formula>"p"</formula>
    </cfRule>
    <cfRule type="cellIs" dxfId="3526" priority="3464" operator="equal">
      <formula>"yes"</formula>
    </cfRule>
    <cfRule type="cellIs" dxfId="3525" priority="3465" operator="equal">
      <formula>"none"</formula>
    </cfRule>
  </conditionalFormatting>
  <conditionalFormatting sqref="BH311">
    <cfRule type="cellIs" dxfId="3524" priority="3462" operator="equal">
      <formula>"no"</formula>
    </cfRule>
  </conditionalFormatting>
  <conditionalFormatting sqref="BI311">
    <cfRule type="cellIs" dxfId="3523" priority="3459" operator="equal">
      <formula>"p"</formula>
    </cfRule>
    <cfRule type="cellIs" dxfId="3522" priority="3460" operator="equal">
      <formula>"yes"</formula>
    </cfRule>
    <cfRule type="cellIs" dxfId="3521" priority="3461" operator="equal">
      <formula>"none"</formula>
    </cfRule>
  </conditionalFormatting>
  <conditionalFormatting sqref="BI311">
    <cfRule type="cellIs" dxfId="3520" priority="3458" operator="equal">
      <formula>"no"</formula>
    </cfRule>
  </conditionalFormatting>
  <conditionalFormatting sqref="S312:BB312">
    <cfRule type="cellIs" dxfId="3519" priority="3455" operator="equal">
      <formula>"p"</formula>
    </cfRule>
    <cfRule type="cellIs" dxfId="3518" priority="3456" operator="equal">
      <formula>"yes"</formula>
    </cfRule>
    <cfRule type="cellIs" dxfId="3517" priority="3457" operator="equal">
      <formula>0</formula>
    </cfRule>
  </conditionalFormatting>
  <conditionalFormatting sqref="S312:BB312">
    <cfRule type="cellIs" dxfId="3516" priority="3454" operator="equal">
      <formula>"&lt;1%"</formula>
    </cfRule>
  </conditionalFormatting>
  <conditionalFormatting sqref="AD313">
    <cfRule type="cellIs" dxfId="3515" priority="3451" operator="equal">
      <formula>"p"</formula>
    </cfRule>
    <cfRule type="cellIs" dxfId="3514" priority="3452" operator="equal">
      <formula>"yes"</formula>
    </cfRule>
    <cfRule type="cellIs" dxfId="3513" priority="3453" operator="equal">
      <formula>0</formula>
    </cfRule>
  </conditionalFormatting>
  <conditionalFormatting sqref="AD313">
    <cfRule type="cellIs" dxfId="3512" priority="3450" operator="equal">
      <formula>"&lt;1%"</formula>
    </cfRule>
  </conditionalFormatting>
  <conditionalFormatting sqref="S313:AC313">
    <cfRule type="cellIs" dxfId="3511" priority="3447" operator="equal">
      <formula>"p"</formula>
    </cfRule>
    <cfRule type="cellIs" dxfId="3510" priority="3448" operator="equal">
      <formula>"yes"</formula>
    </cfRule>
    <cfRule type="cellIs" dxfId="3509" priority="3449" operator="equal">
      <formula>0</formula>
    </cfRule>
  </conditionalFormatting>
  <conditionalFormatting sqref="S313:AC313">
    <cfRule type="cellIs" dxfId="3508" priority="3446" operator="equal">
      <formula>"&lt;1%"</formula>
    </cfRule>
  </conditionalFormatting>
  <conditionalFormatting sqref="AE313:BB313">
    <cfRule type="cellIs" dxfId="3507" priority="3443" operator="equal">
      <formula>"p"</formula>
    </cfRule>
    <cfRule type="cellIs" dxfId="3506" priority="3444" operator="equal">
      <formula>"yes"</formula>
    </cfRule>
    <cfRule type="cellIs" dxfId="3505" priority="3445" operator="equal">
      <formula>0</formula>
    </cfRule>
  </conditionalFormatting>
  <conditionalFormatting sqref="AE313:BB313">
    <cfRule type="cellIs" dxfId="3504" priority="3442" operator="equal">
      <formula>"&lt;1%"</formula>
    </cfRule>
  </conditionalFormatting>
  <conditionalFormatting sqref="BC313">
    <cfRule type="cellIs" dxfId="3503" priority="3440" operator="equal">
      <formula>"no"</formula>
    </cfRule>
    <cfRule type="cellIs" dxfId="3502" priority="3441" operator="equal">
      <formula>"yes"</formula>
    </cfRule>
  </conditionalFormatting>
  <conditionalFormatting sqref="BC313">
    <cfRule type="cellIs" dxfId="3501" priority="3439" operator="equal">
      <formula>"p"</formula>
    </cfRule>
  </conditionalFormatting>
  <conditionalFormatting sqref="BD313">
    <cfRule type="cellIs" dxfId="3500" priority="3436" operator="equal">
      <formula>"p"</formula>
    </cfRule>
    <cfRule type="cellIs" dxfId="3499" priority="3437" operator="equal">
      <formula>"yes"</formula>
    </cfRule>
    <cfRule type="cellIs" dxfId="3498" priority="3438" operator="equal">
      <formula>"none"</formula>
    </cfRule>
  </conditionalFormatting>
  <conditionalFormatting sqref="BD313">
    <cfRule type="cellIs" dxfId="3497" priority="3435" operator="equal">
      <formula>"no"</formula>
    </cfRule>
  </conditionalFormatting>
  <conditionalFormatting sqref="BF313">
    <cfRule type="cellIs" dxfId="3496" priority="3432" operator="equal">
      <formula>"p"</formula>
    </cfRule>
    <cfRule type="cellIs" dxfId="3495" priority="3433" operator="equal">
      <formula>"yes"</formula>
    </cfRule>
    <cfRule type="cellIs" dxfId="3494" priority="3434" operator="equal">
      <formula>"none"</formula>
    </cfRule>
  </conditionalFormatting>
  <conditionalFormatting sqref="BF313">
    <cfRule type="cellIs" dxfId="3493" priority="3431" operator="equal">
      <formula>"no"</formula>
    </cfRule>
  </conditionalFormatting>
  <conditionalFormatting sqref="BG313">
    <cfRule type="cellIs" dxfId="3492" priority="3428" operator="equal">
      <formula>"p"</formula>
    </cfRule>
    <cfRule type="cellIs" dxfId="3491" priority="3429" operator="equal">
      <formula>"yes"</formula>
    </cfRule>
    <cfRule type="cellIs" dxfId="3490" priority="3430" operator="equal">
      <formula>"none"</formula>
    </cfRule>
  </conditionalFormatting>
  <conditionalFormatting sqref="BG313">
    <cfRule type="cellIs" dxfId="3489" priority="3427" operator="equal">
      <formula>"no"</formula>
    </cfRule>
  </conditionalFormatting>
  <conditionalFormatting sqref="BE313">
    <cfRule type="cellIs" dxfId="3488" priority="3424" operator="equal">
      <formula>"p"</formula>
    </cfRule>
    <cfRule type="cellIs" dxfId="3487" priority="3425" operator="equal">
      <formula>"yes"</formula>
    </cfRule>
    <cfRule type="cellIs" dxfId="3486" priority="3426" operator="equal">
      <formula>"none"</formula>
    </cfRule>
  </conditionalFormatting>
  <conditionalFormatting sqref="BE313">
    <cfRule type="cellIs" dxfId="3485" priority="3423" operator="equal">
      <formula>"no"</formula>
    </cfRule>
  </conditionalFormatting>
  <conditionalFormatting sqref="BH313">
    <cfRule type="cellIs" dxfId="3484" priority="3420" operator="equal">
      <formula>"p"</formula>
    </cfRule>
    <cfRule type="cellIs" dxfId="3483" priority="3421" operator="equal">
      <formula>"yes"</formula>
    </cfRule>
    <cfRule type="cellIs" dxfId="3482" priority="3422" operator="equal">
      <formula>"none"</formula>
    </cfRule>
  </conditionalFormatting>
  <conditionalFormatting sqref="BH313">
    <cfRule type="cellIs" dxfId="3481" priority="3419" operator="equal">
      <formula>"no"</formula>
    </cfRule>
  </conditionalFormatting>
  <conditionalFormatting sqref="U315:V315">
    <cfRule type="cellIs" dxfId="3480" priority="3408" operator="equal">
      <formula>"p"</formula>
    </cfRule>
    <cfRule type="cellIs" dxfId="3479" priority="3409" operator="equal">
      <formula>"yes"</formula>
    </cfRule>
    <cfRule type="cellIs" dxfId="3478" priority="3410" operator="equal">
      <formula>0</formula>
    </cfRule>
  </conditionalFormatting>
  <conditionalFormatting sqref="U315:V315">
    <cfRule type="cellIs" dxfId="3477" priority="3407" operator="equal">
      <formula>"&lt;1%"</formula>
    </cfRule>
  </conditionalFormatting>
  <conditionalFormatting sqref="X315">
    <cfRule type="cellIs" dxfId="3476" priority="3404" operator="equal">
      <formula>"p"</formula>
    </cfRule>
    <cfRule type="cellIs" dxfId="3475" priority="3405" operator="equal">
      <formula>"yes"</formula>
    </cfRule>
    <cfRule type="cellIs" dxfId="3474" priority="3406" operator="equal">
      <formula>0</formula>
    </cfRule>
  </conditionalFormatting>
  <conditionalFormatting sqref="X315">
    <cfRule type="cellIs" dxfId="3473" priority="3403" operator="equal">
      <formula>"&lt;1%"</formula>
    </cfRule>
  </conditionalFormatting>
  <conditionalFormatting sqref="AC315">
    <cfRule type="cellIs" dxfId="3472" priority="3400" operator="equal">
      <formula>"p"</formula>
    </cfRule>
    <cfRule type="cellIs" dxfId="3471" priority="3401" operator="equal">
      <formula>"yes"</formula>
    </cfRule>
    <cfRule type="cellIs" dxfId="3470" priority="3402" operator="equal">
      <formula>0</formula>
    </cfRule>
  </conditionalFormatting>
  <conditionalFormatting sqref="AC315">
    <cfRule type="cellIs" dxfId="3469" priority="3399" operator="equal">
      <formula>"&lt;1%"</formula>
    </cfRule>
  </conditionalFormatting>
  <conditionalFormatting sqref="AD315:AH315">
    <cfRule type="cellIs" dxfId="3468" priority="3396" operator="equal">
      <formula>"p"</formula>
    </cfRule>
    <cfRule type="cellIs" dxfId="3467" priority="3397" operator="equal">
      <formula>"yes"</formula>
    </cfRule>
    <cfRule type="cellIs" dxfId="3466" priority="3398" operator="equal">
      <formula>0</formula>
    </cfRule>
  </conditionalFormatting>
  <conditionalFormatting sqref="AD315:AH315">
    <cfRule type="cellIs" dxfId="3465" priority="3395" operator="equal">
      <formula>"&lt;1%"</formula>
    </cfRule>
  </conditionalFormatting>
  <conditionalFormatting sqref="S315:T315">
    <cfRule type="cellIs" dxfId="3464" priority="3392" operator="equal">
      <formula>"p"</formula>
    </cfRule>
    <cfRule type="cellIs" dxfId="3463" priority="3393" operator="equal">
      <formula>"yes"</formula>
    </cfRule>
    <cfRule type="cellIs" dxfId="3462" priority="3394" operator="equal">
      <formula>0</formula>
    </cfRule>
  </conditionalFormatting>
  <conditionalFormatting sqref="S315:T315">
    <cfRule type="cellIs" dxfId="3461" priority="3391" operator="equal">
      <formula>"&lt;1%"</formula>
    </cfRule>
  </conditionalFormatting>
  <conditionalFormatting sqref="W315">
    <cfRule type="cellIs" dxfId="3460" priority="3388" operator="equal">
      <formula>"p"</formula>
    </cfRule>
    <cfRule type="cellIs" dxfId="3459" priority="3389" operator="equal">
      <formula>"yes"</formula>
    </cfRule>
    <cfRule type="cellIs" dxfId="3458" priority="3390" operator="equal">
      <formula>0</formula>
    </cfRule>
  </conditionalFormatting>
  <conditionalFormatting sqref="W315">
    <cfRule type="cellIs" dxfId="3457" priority="3387" operator="equal">
      <formula>"&lt;1%"</formula>
    </cfRule>
  </conditionalFormatting>
  <conditionalFormatting sqref="Y315:AB315">
    <cfRule type="cellIs" dxfId="3456" priority="3384" operator="equal">
      <formula>"p"</formula>
    </cfRule>
    <cfRule type="cellIs" dxfId="3455" priority="3385" operator="equal">
      <formula>"yes"</formula>
    </cfRule>
    <cfRule type="cellIs" dxfId="3454" priority="3386" operator="equal">
      <formula>0</formula>
    </cfRule>
  </conditionalFormatting>
  <conditionalFormatting sqref="Y315:AB315">
    <cfRule type="cellIs" dxfId="3453" priority="3383" operator="equal">
      <formula>"&lt;1%"</formula>
    </cfRule>
  </conditionalFormatting>
  <conditionalFormatting sqref="AI315:BB315">
    <cfRule type="cellIs" dxfId="3452" priority="3380" operator="equal">
      <formula>"p"</formula>
    </cfRule>
    <cfRule type="cellIs" dxfId="3451" priority="3381" operator="equal">
      <formula>"yes"</formula>
    </cfRule>
    <cfRule type="cellIs" dxfId="3450" priority="3382" operator="equal">
      <formula>0</formula>
    </cfRule>
  </conditionalFormatting>
  <conditionalFormatting sqref="AI315:BB315">
    <cfRule type="cellIs" dxfId="3449" priority="3379" operator="equal">
      <formula>"&lt;1%"</formula>
    </cfRule>
  </conditionalFormatting>
  <conditionalFormatting sqref="BC315">
    <cfRule type="cellIs" dxfId="3448" priority="3377" operator="equal">
      <formula>"no"</formula>
    </cfRule>
    <cfRule type="cellIs" dxfId="3447" priority="3378" operator="equal">
      <formula>"yes"</formula>
    </cfRule>
  </conditionalFormatting>
  <conditionalFormatting sqref="BC315">
    <cfRule type="cellIs" dxfId="3446" priority="3376" operator="equal">
      <formula>"p"</formula>
    </cfRule>
  </conditionalFormatting>
  <conditionalFormatting sqref="S316:BB316">
    <cfRule type="cellIs" dxfId="3445" priority="3373" operator="equal">
      <formula>"p"</formula>
    </cfRule>
    <cfRule type="cellIs" dxfId="3444" priority="3374" operator="equal">
      <formula>"yes"</formula>
    </cfRule>
    <cfRule type="cellIs" dxfId="3443" priority="3375" operator="equal">
      <formula>0</formula>
    </cfRule>
  </conditionalFormatting>
  <conditionalFormatting sqref="S316:BB316">
    <cfRule type="cellIs" dxfId="3442" priority="3372" operator="equal">
      <formula>"&lt;1%"</formula>
    </cfRule>
  </conditionalFormatting>
  <conditionalFormatting sqref="BC316">
    <cfRule type="cellIs" dxfId="3441" priority="3370" operator="equal">
      <formula>"no"</formula>
    </cfRule>
    <cfRule type="cellIs" dxfId="3440" priority="3371" operator="equal">
      <formula>"yes"</formula>
    </cfRule>
  </conditionalFormatting>
  <conditionalFormatting sqref="BC316">
    <cfRule type="cellIs" dxfId="3439" priority="3369" operator="equal">
      <formula>"p"</formula>
    </cfRule>
  </conditionalFormatting>
  <conditionalFormatting sqref="BD316">
    <cfRule type="cellIs" dxfId="3438" priority="3366" operator="equal">
      <formula>"p"</formula>
    </cfRule>
    <cfRule type="cellIs" dxfId="3437" priority="3367" operator="equal">
      <formula>"yes"</formula>
    </cfRule>
    <cfRule type="cellIs" dxfId="3436" priority="3368" operator="equal">
      <formula>"none"</formula>
    </cfRule>
  </conditionalFormatting>
  <conditionalFormatting sqref="BD316">
    <cfRule type="cellIs" dxfId="3435" priority="3365" operator="equal">
      <formula>"no"</formula>
    </cfRule>
  </conditionalFormatting>
  <conditionalFormatting sqref="BE316">
    <cfRule type="cellIs" dxfId="3434" priority="3362" operator="equal">
      <formula>"p"</formula>
    </cfRule>
    <cfRule type="cellIs" dxfId="3433" priority="3363" operator="equal">
      <formula>"yes"</formula>
    </cfRule>
    <cfRule type="cellIs" dxfId="3432" priority="3364" operator="equal">
      <formula>"none"</formula>
    </cfRule>
  </conditionalFormatting>
  <conditionalFormatting sqref="BE316">
    <cfRule type="cellIs" dxfId="3431" priority="3361" operator="equal">
      <formula>"no"</formula>
    </cfRule>
  </conditionalFormatting>
  <conditionalFormatting sqref="BF316">
    <cfRule type="cellIs" dxfId="3430" priority="3358" operator="equal">
      <formula>"p"</formula>
    </cfRule>
    <cfRule type="cellIs" dxfId="3429" priority="3359" operator="equal">
      <formula>"yes"</formula>
    </cfRule>
    <cfRule type="cellIs" dxfId="3428" priority="3360" operator="equal">
      <formula>"none"</formula>
    </cfRule>
  </conditionalFormatting>
  <conditionalFormatting sqref="BF316">
    <cfRule type="cellIs" dxfId="3427" priority="3357" operator="equal">
      <formula>"no"</formula>
    </cfRule>
  </conditionalFormatting>
  <conditionalFormatting sqref="BG316">
    <cfRule type="cellIs" dxfId="3426" priority="3354" operator="equal">
      <formula>"p"</formula>
    </cfRule>
    <cfRule type="cellIs" dxfId="3425" priority="3355" operator="equal">
      <formula>"yes"</formula>
    </cfRule>
    <cfRule type="cellIs" dxfId="3424" priority="3356" operator="equal">
      <formula>"none"</formula>
    </cfRule>
  </conditionalFormatting>
  <conditionalFormatting sqref="BG316">
    <cfRule type="cellIs" dxfId="3423" priority="3353" operator="equal">
      <formula>"no"</formula>
    </cfRule>
  </conditionalFormatting>
  <conditionalFormatting sqref="BH316">
    <cfRule type="cellIs" dxfId="3422" priority="3350" operator="equal">
      <formula>"p"</formula>
    </cfRule>
    <cfRule type="cellIs" dxfId="3421" priority="3351" operator="equal">
      <formula>"yes"</formula>
    </cfRule>
    <cfRule type="cellIs" dxfId="3420" priority="3352" operator="equal">
      <formula>"none"</formula>
    </cfRule>
  </conditionalFormatting>
  <conditionalFormatting sqref="BH316">
    <cfRule type="cellIs" dxfId="3419" priority="3349" operator="equal">
      <formula>"no"</formula>
    </cfRule>
  </conditionalFormatting>
  <conditionalFormatting sqref="BI316">
    <cfRule type="cellIs" dxfId="3418" priority="3346" operator="equal">
      <formula>"p"</formula>
    </cfRule>
    <cfRule type="cellIs" dxfId="3417" priority="3347" operator="equal">
      <formula>"yes"</formula>
    </cfRule>
    <cfRule type="cellIs" dxfId="3416" priority="3348" operator="equal">
      <formula>"none"</formula>
    </cfRule>
  </conditionalFormatting>
  <conditionalFormatting sqref="BI316">
    <cfRule type="cellIs" dxfId="3415" priority="3345" operator="equal">
      <formula>"no"</formula>
    </cfRule>
  </conditionalFormatting>
  <conditionalFormatting sqref="BJ316">
    <cfRule type="cellIs" dxfId="3414" priority="3342" operator="equal">
      <formula>"p"</formula>
    </cfRule>
    <cfRule type="cellIs" dxfId="3413" priority="3343" operator="equal">
      <formula>"yes"</formula>
    </cfRule>
    <cfRule type="cellIs" dxfId="3412" priority="3344" operator="equal">
      <formula>"none"</formula>
    </cfRule>
  </conditionalFormatting>
  <conditionalFormatting sqref="BJ316">
    <cfRule type="cellIs" dxfId="3411" priority="3341" operator="equal">
      <formula>"no"</formula>
    </cfRule>
  </conditionalFormatting>
  <conditionalFormatting sqref="S319:BB319">
    <cfRule type="cellIs" dxfId="3410" priority="3338" operator="equal">
      <formula>"p"</formula>
    </cfRule>
    <cfRule type="cellIs" dxfId="3409" priority="3339" operator="equal">
      <formula>"yes"</formula>
    </cfRule>
    <cfRule type="cellIs" dxfId="3408" priority="3340" operator="equal">
      <formula>0</formula>
    </cfRule>
  </conditionalFormatting>
  <conditionalFormatting sqref="S319:BB319">
    <cfRule type="cellIs" dxfId="3407" priority="3337" operator="equal">
      <formula>"&lt;1%"</formula>
    </cfRule>
  </conditionalFormatting>
  <conditionalFormatting sqref="AB321">
    <cfRule type="cellIs" dxfId="3406" priority="3334" operator="equal">
      <formula>"p"</formula>
    </cfRule>
    <cfRule type="cellIs" dxfId="3405" priority="3335" operator="equal">
      <formula>"yes"</formula>
    </cfRule>
    <cfRule type="cellIs" dxfId="3404" priority="3336" operator="equal">
      <formula>0</formula>
    </cfRule>
  </conditionalFormatting>
  <conditionalFormatting sqref="AB321">
    <cfRule type="cellIs" dxfId="3403" priority="3333" operator="equal">
      <formula>"&lt;1%"</formula>
    </cfRule>
  </conditionalFormatting>
  <conditionalFormatting sqref="AG321">
    <cfRule type="cellIs" dxfId="3402" priority="3330" operator="equal">
      <formula>"p"</formula>
    </cfRule>
    <cfRule type="cellIs" dxfId="3401" priority="3331" operator="equal">
      <formula>"yes"</formula>
    </cfRule>
    <cfRule type="cellIs" dxfId="3400" priority="3332" operator="equal">
      <formula>0</formula>
    </cfRule>
  </conditionalFormatting>
  <conditionalFormatting sqref="AG321">
    <cfRule type="cellIs" dxfId="3399" priority="3329" operator="equal">
      <formula>"&lt;1%"</formula>
    </cfRule>
  </conditionalFormatting>
  <conditionalFormatting sqref="S321:AA321">
    <cfRule type="cellIs" dxfId="3398" priority="3326" operator="equal">
      <formula>"p"</formula>
    </cfRule>
    <cfRule type="cellIs" dxfId="3397" priority="3327" operator="equal">
      <formula>"yes"</formula>
    </cfRule>
    <cfRule type="cellIs" dxfId="3396" priority="3328" operator="equal">
      <formula>0</formula>
    </cfRule>
  </conditionalFormatting>
  <conditionalFormatting sqref="S321:AA321">
    <cfRule type="cellIs" dxfId="3395" priority="3325" operator="equal">
      <formula>"&lt;1%"</formula>
    </cfRule>
  </conditionalFormatting>
  <conditionalFormatting sqref="AC321:AF321">
    <cfRule type="cellIs" dxfId="3394" priority="3322" operator="equal">
      <formula>"p"</formula>
    </cfRule>
    <cfRule type="cellIs" dxfId="3393" priority="3323" operator="equal">
      <formula>"yes"</formula>
    </cfRule>
    <cfRule type="cellIs" dxfId="3392" priority="3324" operator="equal">
      <formula>0</formula>
    </cfRule>
  </conditionalFormatting>
  <conditionalFormatting sqref="AC321:AF321">
    <cfRule type="cellIs" dxfId="3391" priority="3321" operator="equal">
      <formula>"&lt;1%"</formula>
    </cfRule>
  </conditionalFormatting>
  <conditionalFormatting sqref="AH321:BB321">
    <cfRule type="cellIs" dxfId="3390" priority="3318" operator="equal">
      <formula>"p"</formula>
    </cfRule>
    <cfRule type="cellIs" dxfId="3389" priority="3319" operator="equal">
      <formula>"yes"</formula>
    </cfRule>
    <cfRule type="cellIs" dxfId="3388" priority="3320" operator="equal">
      <formula>0</formula>
    </cfRule>
  </conditionalFormatting>
  <conditionalFormatting sqref="AH321:BB321">
    <cfRule type="cellIs" dxfId="3387" priority="3317" operator="equal">
      <formula>"&lt;1%"</formula>
    </cfRule>
  </conditionalFormatting>
  <conditionalFormatting sqref="BC321">
    <cfRule type="cellIs" dxfId="3386" priority="3315" operator="equal">
      <formula>"no"</formula>
    </cfRule>
    <cfRule type="cellIs" dxfId="3385" priority="3316" operator="equal">
      <formula>"yes"</formula>
    </cfRule>
  </conditionalFormatting>
  <conditionalFormatting sqref="BC321">
    <cfRule type="cellIs" dxfId="3384" priority="3314" operator="equal">
      <formula>"p"</formula>
    </cfRule>
  </conditionalFormatting>
  <conditionalFormatting sqref="BD321:BG321">
    <cfRule type="cellIs" dxfId="3383" priority="3309" operator="equal">
      <formula>"no"</formula>
    </cfRule>
    <cfRule type="cellIs" dxfId="3382" priority="3310" operator="equal">
      <formula>"yes"</formula>
    </cfRule>
  </conditionalFormatting>
  <conditionalFormatting sqref="BD321:BG321">
    <cfRule type="cellIs" dxfId="3381" priority="3308" operator="equal">
      <formula>"p"</formula>
    </cfRule>
  </conditionalFormatting>
  <conditionalFormatting sqref="BH321">
    <cfRule type="cellIs" dxfId="3380" priority="3305" operator="equal">
      <formula>"p"</formula>
    </cfRule>
    <cfRule type="cellIs" dxfId="3379" priority="3306" operator="equal">
      <formula>"yes"</formula>
    </cfRule>
    <cfRule type="cellIs" dxfId="3378" priority="3307" operator="equal">
      <formula>"none"</formula>
    </cfRule>
  </conditionalFormatting>
  <conditionalFormatting sqref="BH321">
    <cfRule type="cellIs" dxfId="3377" priority="3304" operator="equal">
      <formula>"no"</formula>
    </cfRule>
  </conditionalFormatting>
  <conditionalFormatting sqref="BI321:BJ321">
    <cfRule type="cellIs" dxfId="3376" priority="3301" operator="equal">
      <formula>"p"</formula>
    </cfRule>
    <cfRule type="cellIs" dxfId="3375" priority="3302" operator="equal">
      <formula>"yes"</formula>
    </cfRule>
    <cfRule type="cellIs" dxfId="3374" priority="3303" operator="equal">
      <formula>"none"</formula>
    </cfRule>
  </conditionalFormatting>
  <conditionalFormatting sqref="BI321:BJ321">
    <cfRule type="cellIs" dxfId="3373" priority="3300" operator="equal">
      <formula>"no"</formula>
    </cfRule>
  </conditionalFormatting>
  <conditionalFormatting sqref="S325:AI325">
    <cfRule type="cellIs" dxfId="3372" priority="3297" operator="equal">
      <formula>"p"</formula>
    </cfRule>
    <cfRule type="cellIs" dxfId="3371" priority="3298" operator="equal">
      <formula>"yes"</formula>
    </cfRule>
    <cfRule type="cellIs" dxfId="3370" priority="3299" operator="equal">
      <formula>0</formula>
    </cfRule>
  </conditionalFormatting>
  <conditionalFormatting sqref="S325:AI325">
    <cfRule type="cellIs" dxfId="3369" priority="3296" operator="equal">
      <formula>"&lt;1%"</formula>
    </cfRule>
  </conditionalFormatting>
  <conditionalFormatting sqref="BC325">
    <cfRule type="cellIs" dxfId="3368" priority="3294" operator="equal">
      <formula>"no"</formula>
    </cfRule>
    <cfRule type="cellIs" dxfId="3367" priority="3295" operator="equal">
      <formula>"yes"</formula>
    </cfRule>
  </conditionalFormatting>
  <conditionalFormatting sqref="BC325">
    <cfRule type="cellIs" dxfId="3366" priority="3293" operator="equal">
      <formula>"p"</formula>
    </cfRule>
  </conditionalFormatting>
  <conditionalFormatting sqref="S4:BB4">
    <cfRule type="cellIs" dxfId="3365" priority="3290" operator="equal">
      <formula>"p"</formula>
    </cfRule>
    <cfRule type="cellIs" dxfId="3364" priority="3291" operator="equal">
      <formula>"yes"</formula>
    </cfRule>
    <cfRule type="cellIs" dxfId="3363" priority="3292" operator="equal">
      <formula>0</formula>
    </cfRule>
  </conditionalFormatting>
  <conditionalFormatting sqref="S4:BB4">
    <cfRule type="cellIs" dxfId="3362" priority="3289" operator="equal">
      <formula>"&lt;1%"</formula>
    </cfRule>
  </conditionalFormatting>
  <conditionalFormatting sqref="BC4">
    <cfRule type="cellIs" dxfId="3361" priority="3287" operator="equal">
      <formula>"no"</formula>
    </cfRule>
    <cfRule type="cellIs" dxfId="3360" priority="3288" operator="equal">
      <formula>"yes"</formula>
    </cfRule>
  </conditionalFormatting>
  <conditionalFormatting sqref="BC4">
    <cfRule type="cellIs" dxfId="3359" priority="3286" operator="equal">
      <formula>"p"</formula>
    </cfRule>
  </conditionalFormatting>
  <conditionalFormatting sqref="S5:BB5">
    <cfRule type="cellIs" dxfId="3358" priority="3283" operator="equal">
      <formula>"p"</formula>
    </cfRule>
    <cfRule type="cellIs" dxfId="3357" priority="3284" operator="equal">
      <formula>"yes"</formula>
    </cfRule>
    <cfRule type="cellIs" dxfId="3356" priority="3285" operator="equal">
      <formula>0</formula>
    </cfRule>
  </conditionalFormatting>
  <conditionalFormatting sqref="S5:BB5">
    <cfRule type="cellIs" dxfId="3355" priority="3282" operator="equal">
      <formula>"&lt;1%"</formula>
    </cfRule>
  </conditionalFormatting>
  <conditionalFormatting sqref="BC5">
    <cfRule type="cellIs" dxfId="3354" priority="3280" operator="equal">
      <formula>"no"</formula>
    </cfRule>
    <cfRule type="cellIs" dxfId="3353" priority="3281" operator="equal">
      <formula>"yes"</formula>
    </cfRule>
  </conditionalFormatting>
  <conditionalFormatting sqref="BC5">
    <cfRule type="cellIs" dxfId="3352" priority="3279" operator="equal">
      <formula>"p"</formula>
    </cfRule>
  </conditionalFormatting>
  <conditionalFormatting sqref="S181:X181">
    <cfRule type="cellIs" dxfId="3351" priority="3276" operator="equal">
      <formula>"p"</formula>
    </cfRule>
    <cfRule type="cellIs" dxfId="3350" priority="3277" operator="equal">
      <formula>"yes"</formula>
    </cfRule>
    <cfRule type="cellIs" dxfId="3349" priority="3278" operator="equal">
      <formula>0</formula>
    </cfRule>
  </conditionalFormatting>
  <conditionalFormatting sqref="S181:X181">
    <cfRule type="cellIs" dxfId="3348" priority="3275" operator="equal">
      <formula>"&lt;1%"</formula>
    </cfRule>
  </conditionalFormatting>
  <conditionalFormatting sqref="AZ181:BB181">
    <cfRule type="cellIs" dxfId="3347" priority="3272" operator="equal">
      <formula>"p"</formula>
    </cfRule>
    <cfRule type="cellIs" dxfId="3346" priority="3273" operator="equal">
      <formula>"yes"</formula>
    </cfRule>
    <cfRule type="cellIs" dxfId="3345" priority="3274" operator="equal">
      <formula>0</formula>
    </cfRule>
  </conditionalFormatting>
  <conditionalFormatting sqref="AZ181:BB181">
    <cfRule type="cellIs" dxfId="3344" priority="3271" operator="equal">
      <formula>"&lt;1%"</formula>
    </cfRule>
  </conditionalFormatting>
  <conditionalFormatting sqref="S153:BB153">
    <cfRule type="cellIs" dxfId="3343" priority="3268" operator="equal">
      <formula>"p"</formula>
    </cfRule>
    <cfRule type="cellIs" dxfId="3342" priority="3269" operator="equal">
      <formula>"yes"</formula>
    </cfRule>
    <cfRule type="cellIs" dxfId="3341" priority="3270" operator="equal">
      <formula>0</formula>
    </cfRule>
  </conditionalFormatting>
  <conditionalFormatting sqref="S153:BB153">
    <cfRule type="cellIs" dxfId="3340" priority="3267" operator="equal">
      <formula>"&lt;1%"</formula>
    </cfRule>
  </conditionalFormatting>
  <conditionalFormatting sqref="BC153">
    <cfRule type="cellIs" dxfId="3339" priority="3265" operator="equal">
      <formula>"no"</formula>
    </cfRule>
    <cfRule type="cellIs" dxfId="3338" priority="3266" operator="equal">
      <formula>"yes"</formula>
    </cfRule>
  </conditionalFormatting>
  <conditionalFormatting sqref="BC153">
    <cfRule type="cellIs" dxfId="3337" priority="3264" operator="equal">
      <formula>"p"</formula>
    </cfRule>
  </conditionalFormatting>
  <conditionalFormatting sqref="BD153:BH153">
    <cfRule type="cellIs" dxfId="3336" priority="3261" operator="equal">
      <formula>"p"</formula>
    </cfRule>
    <cfRule type="cellIs" dxfId="3335" priority="3262" operator="equal">
      <formula>"yes"</formula>
    </cfRule>
    <cfRule type="cellIs" dxfId="3334" priority="3263" operator="equal">
      <formula>"none"</formula>
    </cfRule>
  </conditionalFormatting>
  <conditionalFormatting sqref="BD153:BH153">
    <cfRule type="cellIs" dxfId="3333" priority="3260" operator="equal">
      <formula>"no"</formula>
    </cfRule>
  </conditionalFormatting>
  <conditionalFormatting sqref="BI153">
    <cfRule type="cellIs" dxfId="3332" priority="3257" operator="equal">
      <formula>"p"</formula>
    </cfRule>
    <cfRule type="cellIs" dxfId="3331" priority="3258" operator="equal">
      <formula>"yes"</formula>
    </cfRule>
    <cfRule type="cellIs" dxfId="3330" priority="3259" operator="equal">
      <formula>"none"</formula>
    </cfRule>
  </conditionalFormatting>
  <conditionalFormatting sqref="BI153">
    <cfRule type="cellIs" dxfId="3329" priority="3256" operator="equal">
      <formula>"no"</formula>
    </cfRule>
  </conditionalFormatting>
  <conditionalFormatting sqref="BJ153">
    <cfRule type="cellIs" dxfId="3328" priority="3253" operator="equal">
      <formula>"p"</formula>
    </cfRule>
    <cfRule type="cellIs" dxfId="3327" priority="3254" operator="equal">
      <formula>"yes"</formula>
    </cfRule>
    <cfRule type="cellIs" dxfId="3326" priority="3255" operator="equal">
      <formula>"none"</formula>
    </cfRule>
  </conditionalFormatting>
  <conditionalFormatting sqref="BJ153">
    <cfRule type="cellIs" dxfId="3325" priority="3252" operator="equal">
      <formula>"no"</formula>
    </cfRule>
  </conditionalFormatting>
  <conditionalFormatting sqref="S155:AA155 AG155:AY155">
    <cfRule type="cellIs" dxfId="3324" priority="3249" operator="equal">
      <formula>"p"</formula>
    </cfRule>
    <cfRule type="cellIs" dxfId="3323" priority="3250" operator="equal">
      <formula>"yes"</formula>
    </cfRule>
    <cfRule type="cellIs" dxfId="3322" priority="3251" operator="equal">
      <formula>0</formula>
    </cfRule>
  </conditionalFormatting>
  <conditionalFormatting sqref="S155:AA155 AG155:AY155">
    <cfRule type="cellIs" dxfId="3321" priority="3248" operator="equal">
      <formula>"&lt;1%"</formula>
    </cfRule>
  </conditionalFormatting>
  <conditionalFormatting sqref="BA155:BB155">
    <cfRule type="cellIs" dxfId="3320" priority="3245" operator="equal">
      <formula>"p"</formula>
    </cfRule>
    <cfRule type="cellIs" dxfId="3319" priority="3246" operator="equal">
      <formula>"yes"</formula>
    </cfRule>
    <cfRule type="cellIs" dxfId="3318" priority="3247" operator="equal">
      <formula>0</formula>
    </cfRule>
  </conditionalFormatting>
  <conditionalFormatting sqref="BA155:BB155">
    <cfRule type="cellIs" dxfId="3317" priority="3244" operator="equal">
      <formula>"&lt;1%"</formula>
    </cfRule>
  </conditionalFormatting>
  <conditionalFormatting sqref="BC155">
    <cfRule type="cellIs" dxfId="3316" priority="3242" operator="equal">
      <formula>"no"</formula>
    </cfRule>
    <cfRule type="cellIs" dxfId="3315" priority="3243" operator="equal">
      <formula>"yes"</formula>
    </cfRule>
  </conditionalFormatting>
  <conditionalFormatting sqref="BC155">
    <cfRule type="cellIs" dxfId="3314" priority="3241" operator="equal">
      <formula>"p"</formula>
    </cfRule>
  </conditionalFormatting>
  <conditionalFormatting sqref="BD155:BG155">
    <cfRule type="cellIs" dxfId="3313" priority="3238" operator="equal">
      <formula>"p"</formula>
    </cfRule>
    <cfRule type="cellIs" dxfId="3312" priority="3239" operator="equal">
      <formula>"yes"</formula>
    </cfRule>
    <cfRule type="cellIs" dxfId="3311" priority="3240" operator="equal">
      <formula>"none"</formula>
    </cfRule>
  </conditionalFormatting>
  <conditionalFormatting sqref="BD155:BG155">
    <cfRule type="cellIs" dxfId="3310" priority="3237" operator="equal">
      <formula>"no"</formula>
    </cfRule>
  </conditionalFormatting>
  <conditionalFormatting sqref="BH155">
    <cfRule type="cellIs" dxfId="3309" priority="3234" operator="equal">
      <formula>"p"</formula>
    </cfRule>
    <cfRule type="cellIs" dxfId="3308" priority="3235" operator="equal">
      <formula>"yes"</formula>
    </cfRule>
    <cfRule type="cellIs" dxfId="3307" priority="3236" operator="equal">
      <formula>"none"</formula>
    </cfRule>
  </conditionalFormatting>
  <conditionalFormatting sqref="BH155">
    <cfRule type="cellIs" dxfId="3306" priority="3233" operator="equal">
      <formula>"no"</formula>
    </cfRule>
  </conditionalFormatting>
  <conditionalFormatting sqref="BI155">
    <cfRule type="cellIs" dxfId="3305" priority="3230" operator="equal">
      <formula>"p"</formula>
    </cfRule>
    <cfRule type="cellIs" dxfId="3304" priority="3231" operator="equal">
      <formula>"yes"</formula>
    </cfRule>
    <cfRule type="cellIs" dxfId="3303" priority="3232" operator="equal">
      <formula>"none"</formula>
    </cfRule>
  </conditionalFormatting>
  <conditionalFormatting sqref="BI155">
    <cfRule type="cellIs" dxfId="3302" priority="3229" operator="equal">
      <formula>"no"</formula>
    </cfRule>
  </conditionalFormatting>
  <conditionalFormatting sqref="BJ155">
    <cfRule type="cellIs" dxfId="3301" priority="3222" operator="equal">
      <formula>"p"</formula>
    </cfRule>
    <cfRule type="cellIs" dxfId="3300" priority="3223" operator="equal">
      <formula>"yes"</formula>
    </cfRule>
    <cfRule type="cellIs" dxfId="3299" priority="3224" operator="equal">
      <formula>0</formula>
    </cfRule>
  </conditionalFormatting>
  <conditionalFormatting sqref="BJ155">
    <cfRule type="cellIs" dxfId="3298" priority="3221" operator="equal">
      <formula>"&lt;1%"</formula>
    </cfRule>
  </conditionalFormatting>
  <conditionalFormatting sqref="S25:AA25 AC25:BB25">
    <cfRule type="cellIs" dxfId="3297" priority="3218" operator="equal">
      <formula>"p"</formula>
    </cfRule>
    <cfRule type="cellIs" dxfId="3296" priority="3219" operator="equal">
      <formula>"yes"</formula>
    </cfRule>
    <cfRule type="cellIs" dxfId="3295" priority="3220" operator="equal">
      <formula>0</formula>
    </cfRule>
  </conditionalFormatting>
  <conditionalFormatting sqref="S25:AA25 AC25:BB25">
    <cfRule type="cellIs" dxfId="3294" priority="3217" operator="equal">
      <formula>"&lt;1%"</formula>
    </cfRule>
  </conditionalFormatting>
  <conditionalFormatting sqref="AB25">
    <cfRule type="cellIs" dxfId="3293" priority="3214" operator="equal">
      <formula>"p"</formula>
    </cfRule>
    <cfRule type="cellIs" dxfId="3292" priority="3215" operator="equal">
      <formula>"yes"</formula>
    </cfRule>
    <cfRule type="cellIs" dxfId="3291" priority="3216" operator="equal">
      <formula>0</formula>
    </cfRule>
  </conditionalFormatting>
  <conditionalFormatting sqref="AB25">
    <cfRule type="cellIs" dxfId="3290" priority="3213" operator="equal">
      <formula>"&lt;1%"</formula>
    </cfRule>
  </conditionalFormatting>
  <conditionalFormatting sqref="S160:BB160">
    <cfRule type="cellIs" dxfId="3289" priority="3210" operator="equal">
      <formula>"p"</formula>
    </cfRule>
    <cfRule type="cellIs" dxfId="3288" priority="3211" operator="equal">
      <formula>"yes"</formula>
    </cfRule>
    <cfRule type="cellIs" dxfId="3287" priority="3212" operator="equal">
      <formula>0</formula>
    </cfRule>
  </conditionalFormatting>
  <conditionalFormatting sqref="S160:BB160">
    <cfRule type="cellIs" dxfId="3286" priority="3209" operator="equal">
      <formula>"&lt;1%"</formula>
    </cfRule>
  </conditionalFormatting>
  <conditionalFormatting sqref="BC160">
    <cfRule type="cellIs" dxfId="3285" priority="3207" operator="equal">
      <formula>"no"</formula>
    </cfRule>
    <cfRule type="cellIs" dxfId="3284" priority="3208" operator="equal">
      <formula>"yes"</formula>
    </cfRule>
  </conditionalFormatting>
  <conditionalFormatting sqref="BC160">
    <cfRule type="cellIs" dxfId="3283" priority="3206" operator="equal">
      <formula>"p"</formula>
    </cfRule>
  </conditionalFormatting>
  <conditionalFormatting sqref="BJ160">
    <cfRule type="cellIs" dxfId="3282" priority="3203" operator="equal">
      <formula>"p"</formula>
    </cfRule>
    <cfRule type="cellIs" dxfId="3281" priority="3204" operator="equal">
      <formula>"yes"</formula>
    </cfRule>
    <cfRule type="cellIs" dxfId="3280" priority="3205" operator="equal">
      <formula>"none"</formula>
    </cfRule>
  </conditionalFormatting>
  <conditionalFormatting sqref="BJ160">
    <cfRule type="cellIs" dxfId="3279" priority="3202" operator="equal">
      <formula>"no"</formula>
    </cfRule>
  </conditionalFormatting>
  <conditionalFormatting sqref="BE160">
    <cfRule type="cellIs" dxfId="3278" priority="3199" operator="equal">
      <formula>"p"</formula>
    </cfRule>
    <cfRule type="cellIs" dxfId="3277" priority="3200" operator="equal">
      <formula>"yes"</formula>
    </cfRule>
    <cfRule type="cellIs" dxfId="3276" priority="3201" operator="equal">
      <formula>"none"</formula>
    </cfRule>
  </conditionalFormatting>
  <conditionalFormatting sqref="BE160">
    <cfRule type="cellIs" dxfId="3275" priority="3198" operator="equal">
      <formula>"no"</formula>
    </cfRule>
  </conditionalFormatting>
  <conditionalFormatting sqref="BF160:BG160">
    <cfRule type="cellIs" dxfId="3274" priority="3195" operator="equal">
      <formula>"p"</formula>
    </cfRule>
    <cfRule type="cellIs" dxfId="3273" priority="3196" operator="equal">
      <formula>"yes"</formula>
    </cfRule>
    <cfRule type="cellIs" dxfId="3272" priority="3197" operator="equal">
      <formula>"none"</formula>
    </cfRule>
  </conditionalFormatting>
  <conditionalFormatting sqref="BF160:BG160">
    <cfRule type="cellIs" dxfId="3271" priority="3194" operator="equal">
      <formula>"no"</formula>
    </cfRule>
  </conditionalFormatting>
  <conditionalFormatting sqref="BD160">
    <cfRule type="cellIs" dxfId="3270" priority="3191" operator="equal">
      <formula>"p"</formula>
    </cfRule>
    <cfRule type="cellIs" dxfId="3269" priority="3192" operator="equal">
      <formula>"yes"</formula>
    </cfRule>
    <cfRule type="cellIs" dxfId="3268" priority="3193" operator="equal">
      <formula>"none"</formula>
    </cfRule>
  </conditionalFormatting>
  <conditionalFormatting sqref="BD160">
    <cfRule type="cellIs" dxfId="3267" priority="3190" operator="equal">
      <formula>"no"</formula>
    </cfRule>
  </conditionalFormatting>
  <conditionalFormatting sqref="BH160:BI160">
    <cfRule type="cellIs" dxfId="3266" priority="3187" operator="equal">
      <formula>"p"</formula>
    </cfRule>
    <cfRule type="cellIs" dxfId="3265" priority="3188" operator="equal">
      <formula>"yes"</formula>
    </cfRule>
    <cfRule type="cellIs" dxfId="3264" priority="3189" operator="equal">
      <formula>"none"</formula>
    </cfRule>
  </conditionalFormatting>
  <conditionalFormatting sqref="BH160:BI160">
    <cfRule type="cellIs" dxfId="3263" priority="3186" operator="equal">
      <formula>"no"</formula>
    </cfRule>
  </conditionalFormatting>
  <conditionalFormatting sqref="S162:AY162">
    <cfRule type="cellIs" dxfId="3262" priority="3183" operator="equal">
      <formula>"p"</formula>
    </cfRule>
    <cfRule type="cellIs" dxfId="3261" priority="3184" operator="equal">
      <formula>"yes"</formula>
    </cfRule>
    <cfRule type="cellIs" dxfId="3260" priority="3185" operator="equal">
      <formula>0</formula>
    </cfRule>
  </conditionalFormatting>
  <conditionalFormatting sqref="S162:AY162">
    <cfRule type="cellIs" dxfId="3259" priority="3182" operator="equal">
      <formula>"&lt;1%"</formula>
    </cfRule>
  </conditionalFormatting>
  <conditionalFormatting sqref="BC162">
    <cfRule type="cellIs" dxfId="3258" priority="3180" operator="equal">
      <formula>"no"</formula>
    </cfRule>
    <cfRule type="cellIs" dxfId="3257" priority="3181" operator="equal">
      <formula>"yes"</formula>
    </cfRule>
  </conditionalFormatting>
  <conditionalFormatting sqref="BC162">
    <cfRule type="cellIs" dxfId="3256" priority="3179" operator="equal">
      <formula>"p"</formula>
    </cfRule>
  </conditionalFormatting>
  <conditionalFormatting sqref="AZ162:BB162">
    <cfRule type="cellIs" dxfId="3255" priority="3176" operator="equal">
      <formula>"p"</formula>
    </cfRule>
    <cfRule type="cellIs" dxfId="3254" priority="3177" operator="equal">
      <formula>"yes"</formula>
    </cfRule>
    <cfRule type="cellIs" dxfId="3253" priority="3178" operator="equal">
      <formula>0</formula>
    </cfRule>
  </conditionalFormatting>
  <conditionalFormatting sqref="AZ162:BB162">
    <cfRule type="cellIs" dxfId="3252" priority="3175" operator="equal">
      <formula>"&lt;1%"</formula>
    </cfRule>
  </conditionalFormatting>
  <conditionalFormatting sqref="BC172">
    <cfRule type="cellIs" dxfId="3251" priority="3173" operator="equal">
      <formula>"no"</formula>
    </cfRule>
    <cfRule type="cellIs" dxfId="3250" priority="3174" operator="equal">
      <formula>"yes"</formula>
    </cfRule>
  </conditionalFormatting>
  <conditionalFormatting sqref="BC172">
    <cfRule type="cellIs" dxfId="3249" priority="3172" operator="equal">
      <formula>"p"</formula>
    </cfRule>
  </conditionalFormatting>
  <conditionalFormatting sqref="BD172">
    <cfRule type="cellIs" dxfId="3248" priority="3169" operator="equal">
      <formula>"p"</formula>
    </cfRule>
    <cfRule type="cellIs" dxfId="3247" priority="3170" operator="equal">
      <formula>"yes"</formula>
    </cfRule>
    <cfRule type="cellIs" dxfId="3246" priority="3171" operator="equal">
      <formula>"none"</formula>
    </cfRule>
  </conditionalFormatting>
  <conditionalFormatting sqref="BD172">
    <cfRule type="cellIs" dxfId="3245" priority="3168" operator="equal">
      <formula>"no"</formula>
    </cfRule>
  </conditionalFormatting>
  <conditionalFormatting sqref="BI172">
    <cfRule type="cellIs" dxfId="3244" priority="3165" operator="equal">
      <formula>"p"</formula>
    </cfRule>
    <cfRule type="cellIs" dxfId="3243" priority="3166" operator="equal">
      <formula>"yes"</formula>
    </cfRule>
    <cfRule type="cellIs" dxfId="3242" priority="3167" operator="equal">
      <formula>"none"</formula>
    </cfRule>
  </conditionalFormatting>
  <conditionalFormatting sqref="BI172">
    <cfRule type="cellIs" dxfId="3241" priority="3164" operator="equal">
      <formula>"no"</formula>
    </cfRule>
  </conditionalFormatting>
  <conditionalFormatting sqref="BE172:BH172">
    <cfRule type="cellIs" dxfId="3240" priority="3161" operator="equal">
      <formula>"p"</formula>
    </cfRule>
    <cfRule type="cellIs" dxfId="3239" priority="3162" operator="equal">
      <formula>"yes"</formula>
    </cfRule>
    <cfRule type="cellIs" dxfId="3238" priority="3163" operator="equal">
      <formula>"none"</formula>
    </cfRule>
  </conditionalFormatting>
  <conditionalFormatting sqref="BE172:BH172">
    <cfRule type="cellIs" dxfId="3237" priority="3160" operator="equal">
      <formula>"no"</formula>
    </cfRule>
  </conditionalFormatting>
  <conditionalFormatting sqref="BJ172">
    <cfRule type="cellIs" dxfId="3236" priority="3157" operator="equal">
      <formula>"p"</formula>
    </cfRule>
    <cfRule type="cellIs" dxfId="3235" priority="3158" operator="equal">
      <formula>"yes"</formula>
    </cfRule>
    <cfRule type="cellIs" dxfId="3234" priority="3159" operator="equal">
      <formula>"none"</formula>
    </cfRule>
  </conditionalFormatting>
  <conditionalFormatting sqref="BJ172">
    <cfRule type="cellIs" dxfId="3233" priority="3156" operator="equal">
      <formula>"no"</formula>
    </cfRule>
  </conditionalFormatting>
  <conditionalFormatting sqref="S172:BB172">
    <cfRule type="cellIs" dxfId="3232" priority="3153" operator="equal">
      <formula>"p"</formula>
    </cfRule>
    <cfRule type="cellIs" dxfId="3231" priority="3154" operator="equal">
      <formula>"yes"</formula>
    </cfRule>
    <cfRule type="cellIs" dxfId="3230" priority="3155" operator="equal">
      <formula>0</formula>
    </cfRule>
  </conditionalFormatting>
  <conditionalFormatting sqref="S172:BB172">
    <cfRule type="cellIs" dxfId="3229" priority="3152" operator="equal">
      <formula>"&lt;1%"</formula>
    </cfRule>
  </conditionalFormatting>
  <conditionalFormatting sqref="S174:BB174">
    <cfRule type="cellIs" dxfId="3228" priority="3149" operator="equal">
      <formula>"p"</formula>
    </cfRule>
    <cfRule type="cellIs" dxfId="3227" priority="3150" operator="equal">
      <formula>"yes"</formula>
    </cfRule>
    <cfRule type="cellIs" dxfId="3226" priority="3151" operator="equal">
      <formula>0</formula>
    </cfRule>
  </conditionalFormatting>
  <conditionalFormatting sqref="S174:BB174">
    <cfRule type="cellIs" dxfId="3225" priority="3148" operator="equal">
      <formula>"&lt;1%"</formula>
    </cfRule>
  </conditionalFormatting>
  <conditionalFormatting sqref="BC174">
    <cfRule type="cellIs" dxfId="3224" priority="3146" operator="equal">
      <formula>"no"</formula>
    </cfRule>
    <cfRule type="cellIs" dxfId="3223" priority="3147" operator="equal">
      <formula>"yes"</formula>
    </cfRule>
  </conditionalFormatting>
  <conditionalFormatting sqref="BC174">
    <cfRule type="cellIs" dxfId="3222" priority="3145" operator="equal">
      <formula>"p"</formula>
    </cfRule>
  </conditionalFormatting>
  <conditionalFormatting sqref="BD174:BG174">
    <cfRule type="cellIs" dxfId="3221" priority="3142" operator="equal">
      <formula>"p"</formula>
    </cfRule>
    <cfRule type="cellIs" dxfId="3220" priority="3143" operator="equal">
      <formula>"yes"</formula>
    </cfRule>
    <cfRule type="cellIs" dxfId="3219" priority="3144" operator="equal">
      <formula>"none"</formula>
    </cfRule>
  </conditionalFormatting>
  <conditionalFormatting sqref="BD174:BG174">
    <cfRule type="cellIs" dxfId="3218" priority="3141" operator="equal">
      <formula>"no"</formula>
    </cfRule>
  </conditionalFormatting>
  <conditionalFormatting sqref="BH174:BJ174">
    <cfRule type="cellIs" dxfId="3217" priority="3138" operator="equal">
      <formula>"p"</formula>
    </cfRule>
    <cfRule type="cellIs" dxfId="3216" priority="3139" operator="equal">
      <formula>"yes"</formula>
    </cfRule>
    <cfRule type="cellIs" dxfId="3215" priority="3140" operator="equal">
      <formula>"none"</formula>
    </cfRule>
  </conditionalFormatting>
  <conditionalFormatting sqref="BH174:BJ174">
    <cfRule type="cellIs" dxfId="3214" priority="3137" operator="equal">
      <formula>"no"</formula>
    </cfRule>
  </conditionalFormatting>
  <conditionalFormatting sqref="S175:BB175">
    <cfRule type="cellIs" dxfId="3213" priority="3134" operator="equal">
      <formula>"p"</formula>
    </cfRule>
    <cfRule type="cellIs" dxfId="3212" priority="3135" operator="equal">
      <formula>"yes"</formula>
    </cfRule>
    <cfRule type="cellIs" dxfId="3211" priority="3136" operator="equal">
      <formula>0</formula>
    </cfRule>
  </conditionalFormatting>
  <conditionalFormatting sqref="S175:BB175">
    <cfRule type="cellIs" dxfId="3210" priority="3133" operator="equal">
      <formula>"&lt;1%"</formula>
    </cfRule>
  </conditionalFormatting>
  <conditionalFormatting sqref="BC175">
    <cfRule type="cellIs" dxfId="3209" priority="3131" operator="equal">
      <formula>"no"</formula>
    </cfRule>
    <cfRule type="cellIs" dxfId="3208" priority="3132" operator="equal">
      <formula>"yes"</formula>
    </cfRule>
  </conditionalFormatting>
  <conditionalFormatting sqref="BC175">
    <cfRule type="cellIs" dxfId="3207" priority="3130" operator="equal">
      <formula>"p"</formula>
    </cfRule>
  </conditionalFormatting>
  <conditionalFormatting sqref="BD175:BH175">
    <cfRule type="cellIs" dxfId="3206" priority="3127" operator="equal">
      <formula>"p"</formula>
    </cfRule>
    <cfRule type="cellIs" dxfId="3205" priority="3128" operator="equal">
      <formula>"yes"</formula>
    </cfRule>
    <cfRule type="cellIs" dxfId="3204" priority="3129" operator="equal">
      <formula>"none"</formula>
    </cfRule>
  </conditionalFormatting>
  <conditionalFormatting sqref="BD175:BH175">
    <cfRule type="cellIs" dxfId="3203" priority="3126" operator="equal">
      <formula>"no"</formula>
    </cfRule>
  </conditionalFormatting>
  <conditionalFormatting sqref="BI175">
    <cfRule type="cellIs" dxfId="3202" priority="3123" operator="equal">
      <formula>"p"</formula>
    </cfRule>
    <cfRule type="cellIs" dxfId="3201" priority="3124" operator="equal">
      <formula>"yes"</formula>
    </cfRule>
    <cfRule type="cellIs" dxfId="3200" priority="3125" operator="equal">
      <formula>"none"</formula>
    </cfRule>
  </conditionalFormatting>
  <conditionalFormatting sqref="BI175">
    <cfRule type="cellIs" dxfId="3199" priority="3122" operator="equal">
      <formula>"no"</formula>
    </cfRule>
  </conditionalFormatting>
  <conditionalFormatting sqref="BJ175">
    <cfRule type="cellIs" dxfId="3198" priority="3119" operator="equal">
      <formula>"p"</formula>
    </cfRule>
    <cfRule type="cellIs" dxfId="3197" priority="3120" operator="equal">
      <formula>"yes"</formula>
    </cfRule>
    <cfRule type="cellIs" dxfId="3196" priority="3121" operator="equal">
      <formula>"none"</formula>
    </cfRule>
  </conditionalFormatting>
  <conditionalFormatting sqref="BJ175">
    <cfRule type="cellIs" dxfId="3195" priority="3118" operator="equal">
      <formula>"no"</formula>
    </cfRule>
  </conditionalFormatting>
  <conditionalFormatting sqref="S176:BB176">
    <cfRule type="cellIs" dxfId="3194" priority="3115" operator="equal">
      <formula>"p"</formula>
    </cfRule>
    <cfRule type="cellIs" dxfId="3193" priority="3116" operator="equal">
      <formula>"yes"</formula>
    </cfRule>
    <cfRule type="cellIs" dxfId="3192" priority="3117" operator="equal">
      <formula>0</formula>
    </cfRule>
  </conditionalFormatting>
  <conditionalFormatting sqref="S176:BB176">
    <cfRule type="cellIs" dxfId="3191" priority="3114" operator="equal">
      <formula>"&lt;1%"</formula>
    </cfRule>
  </conditionalFormatting>
  <conditionalFormatting sqref="BC176">
    <cfRule type="cellIs" dxfId="3190" priority="3112" operator="equal">
      <formula>"no"</formula>
    </cfRule>
    <cfRule type="cellIs" dxfId="3189" priority="3113" operator="equal">
      <formula>"yes"</formula>
    </cfRule>
  </conditionalFormatting>
  <conditionalFormatting sqref="BC176">
    <cfRule type="cellIs" dxfId="3188" priority="3111" operator="equal">
      <formula>"p"</formula>
    </cfRule>
  </conditionalFormatting>
  <conditionalFormatting sqref="AA178">
    <cfRule type="cellIs" dxfId="3187" priority="3104" operator="equal">
      <formula>"p"</formula>
    </cfRule>
    <cfRule type="cellIs" dxfId="3186" priority="3105" operator="equal">
      <formula>"yes"</formula>
    </cfRule>
    <cfRule type="cellIs" dxfId="3185" priority="3106" operator="equal">
      <formula>0</formula>
    </cfRule>
  </conditionalFormatting>
  <conditionalFormatting sqref="AA178">
    <cfRule type="cellIs" dxfId="3184" priority="3103" operator="equal">
      <formula>"&lt;1%"</formula>
    </cfRule>
  </conditionalFormatting>
  <conditionalFormatting sqref="S178:Z178">
    <cfRule type="cellIs" dxfId="3183" priority="3100" operator="equal">
      <formula>"p"</formula>
    </cfRule>
    <cfRule type="cellIs" dxfId="3182" priority="3101" operator="equal">
      <formula>"yes"</formula>
    </cfRule>
    <cfRule type="cellIs" dxfId="3181" priority="3102" operator="equal">
      <formula>0</formula>
    </cfRule>
  </conditionalFormatting>
  <conditionalFormatting sqref="S178:Z178">
    <cfRule type="cellIs" dxfId="3180" priority="3099" operator="equal">
      <formula>"&lt;1%"</formula>
    </cfRule>
  </conditionalFormatting>
  <conditionalFormatting sqref="AB178:AC178">
    <cfRule type="cellIs" dxfId="3179" priority="3096" operator="equal">
      <formula>"p"</formula>
    </cfRule>
    <cfRule type="cellIs" dxfId="3178" priority="3097" operator="equal">
      <formula>"yes"</formula>
    </cfRule>
    <cfRule type="cellIs" dxfId="3177" priority="3098" operator="equal">
      <formula>0</formula>
    </cfRule>
  </conditionalFormatting>
  <conditionalFormatting sqref="AB178:AC178">
    <cfRule type="cellIs" dxfId="3176" priority="3095" operator="equal">
      <formula>"&lt;1%"</formula>
    </cfRule>
  </conditionalFormatting>
  <conditionalFormatting sqref="BC178">
    <cfRule type="cellIs" dxfId="3175" priority="3093" operator="equal">
      <formula>"no"</formula>
    </cfRule>
    <cfRule type="cellIs" dxfId="3174" priority="3094" operator="equal">
      <formula>"yes"</formula>
    </cfRule>
  </conditionalFormatting>
  <conditionalFormatting sqref="BC178">
    <cfRule type="cellIs" dxfId="3173" priority="3092" operator="equal">
      <formula>"p"</formula>
    </cfRule>
  </conditionalFormatting>
  <conditionalFormatting sqref="BD178">
    <cfRule type="cellIs" dxfId="3172" priority="3089" operator="equal">
      <formula>"p"</formula>
    </cfRule>
    <cfRule type="cellIs" dxfId="3171" priority="3090" operator="equal">
      <formula>"yes"</formula>
    </cfRule>
    <cfRule type="cellIs" dxfId="3170" priority="3091" operator="equal">
      <formula>"none"</formula>
    </cfRule>
  </conditionalFormatting>
  <conditionalFormatting sqref="BD178">
    <cfRule type="cellIs" dxfId="3169" priority="3088" operator="equal">
      <formula>"no"</formula>
    </cfRule>
  </conditionalFormatting>
  <conditionalFormatting sqref="AD180:BB180 BE180:BJ180">
    <cfRule type="cellIs" dxfId="3168" priority="3085" operator="equal">
      <formula>"p"</formula>
    </cfRule>
    <cfRule type="cellIs" dxfId="3167" priority="3086" operator="equal">
      <formula>"yes"</formula>
    </cfRule>
    <cfRule type="cellIs" dxfId="3166" priority="3087" operator="equal">
      <formula>0</formula>
    </cfRule>
  </conditionalFormatting>
  <conditionalFormatting sqref="AD180:BB180 BE180:BJ180">
    <cfRule type="cellIs" dxfId="3165" priority="3084" operator="equal">
      <formula>"&lt;1%"</formula>
    </cfRule>
  </conditionalFormatting>
  <conditionalFormatting sqref="AA180">
    <cfRule type="cellIs" dxfId="3164" priority="3081" operator="equal">
      <formula>"p"</formula>
    </cfRule>
    <cfRule type="cellIs" dxfId="3163" priority="3082" operator="equal">
      <formula>"yes"</formula>
    </cfRule>
    <cfRule type="cellIs" dxfId="3162" priority="3083" operator="equal">
      <formula>0</formula>
    </cfRule>
  </conditionalFormatting>
  <conditionalFormatting sqref="AA180">
    <cfRule type="cellIs" dxfId="3161" priority="3080" operator="equal">
      <formula>"&lt;1%"</formula>
    </cfRule>
  </conditionalFormatting>
  <conditionalFormatting sqref="S180:Z180">
    <cfRule type="cellIs" dxfId="3160" priority="3077" operator="equal">
      <formula>"p"</formula>
    </cfRule>
    <cfRule type="cellIs" dxfId="3159" priority="3078" operator="equal">
      <formula>"yes"</formula>
    </cfRule>
    <cfRule type="cellIs" dxfId="3158" priority="3079" operator="equal">
      <formula>0</formula>
    </cfRule>
  </conditionalFormatting>
  <conditionalFormatting sqref="S180:Z180">
    <cfRule type="cellIs" dxfId="3157" priority="3076" operator="equal">
      <formula>"&lt;1%"</formula>
    </cfRule>
  </conditionalFormatting>
  <conditionalFormatting sqref="AB180:AC180">
    <cfRule type="cellIs" dxfId="3156" priority="3073" operator="equal">
      <formula>"p"</formula>
    </cfRule>
    <cfRule type="cellIs" dxfId="3155" priority="3074" operator="equal">
      <formula>"yes"</formula>
    </cfRule>
    <cfRule type="cellIs" dxfId="3154" priority="3075" operator="equal">
      <formula>0</formula>
    </cfRule>
  </conditionalFormatting>
  <conditionalFormatting sqref="AB180:AC180">
    <cfRule type="cellIs" dxfId="3153" priority="3072" operator="equal">
      <formula>"&lt;1%"</formula>
    </cfRule>
  </conditionalFormatting>
  <conditionalFormatting sqref="BC180">
    <cfRule type="cellIs" dxfId="3152" priority="3070" operator="equal">
      <formula>"no"</formula>
    </cfRule>
    <cfRule type="cellIs" dxfId="3151" priority="3071" operator="equal">
      <formula>"yes"</formula>
    </cfRule>
  </conditionalFormatting>
  <conditionalFormatting sqref="BC180">
    <cfRule type="cellIs" dxfId="3150" priority="3069" operator="equal">
      <formula>"p"</formula>
    </cfRule>
  </conditionalFormatting>
  <conditionalFormatting sqref="BD180">
    <cfRule type="cellIs" dxfId="3149" priority="3066" operator="equal">
      <formula>"p"</formula>
    </cfRule>
    <cfRule type="cellIs" dxfId="3148" priority="3067" operator="equal">
      <formula>"yes"</formula>
    </cfRule>
    <cfRule type="cellIs" dxfId="3147" priority="3068" operator="equal">
      <formula>"none"</formula>
    </cfRule>
  </conditionalFormatting>
  <conditionalFormatting sqref="BD180">
    <cfRule type="cellIs" dxfId="3146" priority="3065" operator="equal">
      <formula>"no"</formula>
    </cfRule>
  </conditionalFormatting>
  <conditionalFormatting sqref="BH189:BI189">
    <cfRule type="cellIs" dxfId="3145" priority="3062" operator="equal">
      <formula>"p"</formula>
    </cfRule>
    <cfRule type="cellIs" dxfId="3144" priority="3063" operator="equal">
      <formula>"yes"</formula>
    </cfRule>
    <cfRule type="cellIs" dxfId="3143" priority="3064" operator="equal">
      <formula>0</formula>
    </cfRule>
  </conditionalFormatting>
  <conditionalFormatting sqref="BH189:BI189">
    <cfRule type="cellIs" dxfId="3142" priority="3061" operator="equal">
      <formula>"&lt;1%"</formula>
    </cfRule>
  </conditionalFormatting>
  <conditionalFormatting sqref="BJ189">
    <cfRule type="cellIs" dxfId="3141" priority="3058" operator="equal">
      <formula>"p"</formula>
    </cfRule>
    <cfRule type="cellIs" dxfId="3140" priority="3059" operator="equal">
      <formula>"yes"</formula>
    </cfRule>
    <cfRule type="cellIs" dxfId="3139" priority="3060" operator="equal">
      <formula>"none"</formula>
    </cfRule>
  </conditionalFormatting>
  <conditionalFormatting sqref="BJ189">
    <cfRule type="cellIs" dxfId="3138" priority="3057" operator="equal">
      <formula>"no"</formula>
    </cfRule>
  </conditionalFormatting>
  <conditionalFormatting sqref="X225">
    <cfRule type="cellIs" dxfId="3137" priority="3054" operator="equal">
      <formula>"p"</formula>
    </cfRule>
    <cfRule type="cellIs" dxfId="3136" priority="3055" operator="equal">
      <formula>"yes"</formula>
    </cfRule>
    <cfRule type="cellIs" dxfId="3135" priority="3056" operator="equal">
      <formula>0</formula>
    </cfRule>
  </conditionalFormatting>
  <conditionalFormatting sqref="X225">
    <cfRule type="cellIs" dxfId="3134" priority="3053" operator="equal">
      <formula>"&lt;1%"</formula>
    </cfRule>
  </conditionalFormatting>
  <conditionalFormatting sqref="AB225">
    <cfRule type="cellIs" dxfId="3133" priority="3050" operator="equal">
      <formula>"p"</formula>
    </cfRule>
    <cfRule type="cellIs" dxfId="3132" priority="3051" operator="equal">
      <formula>"yes"</formula>
    </cfRule>
    <cfRule type="cellIs" dxfId="3131" priority="3052" operator="equal">
      <formula>0</formula>
    </cfRule>
  </conditionalFormatting>
  <conditionalFormatting sqref="AB225">
    <cfRule type="cellIs" dxfId="3130" priority="3049" operator="equal">
      <formula>"&lt;1%"</formula>
    </cfRule>
  </conditionalFormatting>
  <conditionalFormatting sqref="S225:W225">
    <cfRule type="cellIs" dxfId="3129" priority="3046" operator="equal">
      <formula>"p"</formula>
    </cfRule>
    <cfRule type="cellIs" dxfId="3128" priority="3047" operator="equal">
      <formula>"yes"</formula>
    </cfRule>
    <cfRule type="cellIs" dxfId="3127" priority="3048" operator="equal">
      <formula>0</formula>
    </cfRule>
  </conditionalFormatting>
  <conditionalFormatting sqref="S225:W225">
    <cfRule type="cellIs" dxfId="3126" priority="3045" operator="equal">
      <formula>"&lt;1%"</formula>
    </cfRule>
  </conditionalFormatting>
  <conditionalFormatting sqref="Y225:AA225">
    <cfRule type="cellIs" dxfId="3125" priority="3042" operator="equal">
      <formula>"p"</formula>
    </cfRule>
    <cfRule type="cellIs" dxfId="3124" priority="3043" operator="equal">
      <formula>"yes"</formula>
    </cfRule>
    <cfRule type="cellIs" dxfId="3123" priority="3044" operator="equal">
      <formula>0</formula>
    </cfRule>
  </conditionalFormatting>
  <conditionalFormatting sqref="Y225:AA225">
    <cfRule type="cellIs" dxfId="3122" priority="3041" operator="equal">
      <formula>"&lt;1%"</formula>
    </cfRule>
  </conditionalFormatting>
  <conditionalFormatting sqref="AC225:BB225">
    <cfRule type="cellIs" dxfId="3121" priority="3038" operator="equal">
      <formula>"p"</formula>
    </cfRule>
    <cfRule type="cellIs" dxfId="3120" priority="3039" operator="equal">
      <formula>"yes"</formula>
    </cfRule>
    <cfRule type="cellIs" dxfId="3119" priority="3040" operator="equal">
      <formula>0</formula>
    </cfRule>
  </conditionalFormatting>
  <conditionalFormatting sqref="AC225:BB225">
    <cfRule type="cellIs" dxfId="3118" priority="3037" operator="equal">
      <formula>"&lt;1%"</formula>
    </cfRule>
  </conditionalFormatting>
  <conditionalFormatting sqref="BC225">
    <cfRule type="cellIs" dxfId="3117" priority="3035" operator="equal">
      <formula>"no"</formula>
    </cfRule>
    <cfRule type="cellIs" dxfId="3116" priority="3036" operator="equal">
      <formula>"yes"</formula>
    </cfRule>
  </conditionalFormatting>
  <conditionalFormatting sqref="BC225">
    <cfRule type="cellIs" dxfId="3115" priority="3034" operator="equal">
      <formula>"p"</formula>
    </cfRule>
  </conditionalFormatting>
  <conditionalFormatting sqref="BD225:BH225">
    <cfRule type="cellIs" dxfId="3114" priority="3031" operator="equal">
      <formula>"p"</formula>
    </cfRule>
    <cfRule type="cellIs" dxfId="3113" priority="3032" operator="equal">
      <formula>"yes"</formula>
    </cfRule>
    <cfRule type="cellIs" dxfId="3112" priority="3033" operator="equal">
      <formula>"none"</formula>
    </cfRule>
  </conditionalFormatting>
  <conditionalFormatting sqref="BD225:BH225">
    <cfRule type="cellIs" dxfId="3111" priority="3030" operator="equal">
      <formula>"no"</formula>
    </cfRule>
  </conditionalFormatting>
  <conditionalFormatting sqref="BI225:BJ225">
    <cfRule type="cellIs" dxfId="3110" priority="3027" operator="equal">
      <formula>"p"</formula>
    </cfRule>
    <cfRule type="cellIs" dxfId="3109" priority="3028" operator="equal">
      <formula>"yes"</formula>
    </cfRule>
    <cfRule type="cellIs" dxfId="3108" priority="3029" operator="equal">
      <formula>"none"</formula>
    </cfRule>
  </conditionalFormatting>
  <conditionalFormatting sqref="BI225:BJ225">
    <cfRule type="cellIs" dxfId="3107" priority="3026" operator="equal">
      <formula>"no"</formula>
    </cfRule>
  </conditionalFormatting>
  <conditionalFormatting sqref="S231:AL231 AO231:BB231">
    <cfRule type="cellIs" dxfId="3106" priority="3023" operator="equal">
      <formula>"p"</formula>
    </cfRule>
    <cfRule type="cellIs" dxfId="3105" priority="3024" operator="equal">
      <formula>"yes"</formula>
    </cfRule>
    <cfRule type="cellIs" dxfId="3104" priority="3025" operator="equal">
      <formula>0</formula>
    </cfRule>
  </conditionalFormatting>
  <conditionalFormatting sqref="S231:AL231 AO231:BB231">
    <cfRule type="cellIs" dxfId="3103" priority="3022" operator="equal">
      <formula>"&lt;1%"</formula>
    </cfRule>
  </conditionalFormatting>
  <conditionalFormatting sqref="BC231">
    <cfRule type="cellIs" dxfId="3102" priority="3020" operator="equal">
      <formula>"no"</formula>
    </cfRule>
    <cfRule type="cellIs" dxfId="3101" priority="3021" operator="equal">
      <formula>"yes"</formula>
    </cfRule>
  </conditionalFormatting>
  <conditionalFormatting sqref="BC231">
    <cfRule type="cellIs" dxfId="3100" priority="3019" operator="equal">
      <formula>"p"</formula>
    </cfRule>
  </conditionalFormatting>
  <conditionalFormatting sqref="BD231:BG231">
    <cfRule type="cellIs" dxfId="3099" priority="3016" operator="equal">
      <formula>"p"</formula>
    </cfRule>
    <cfRule type="cellIs" dxfId="3098" priority="3017" operator="equal">
      <formula>"yes"</formula>
    </cfRule>
    <cfRule type="cellIs" dxfId="3097" priority="3018" operator="equal">
      <formula>"none"</formula>
    </cfRule>
  </conditionalFormatting>
  <conditionalFormatting sqref="BD231:BG231">
    <cfRule type="cellIs" dxfId="3096" priority="3015" operator="equal">
      <formula>"no"</formula>
    </cfRule>
  </conditionalFormatting>
  <conditionalFormatting sqref="BH231">
    <cfRule type="cellIs" dxfId="3095" priority="3012" operator="equal">
      <formula>"p"</formula>
    </cfRule>
    <cfRule type="cellIs" dxfId="3094" priority="3013" operator="equal">
      <formula>"yes"</formula>
    </cfRule>
    <cfRule type="cellIs" dxfId="3093" priority="3014" operator="equal">
      <formula>0</formula>
    </cfRule>
  </conditionalFormatting>
  <conditionalFormatting sqref="BH231">
    <cfRule type="cellIs" dxfId="3092" priority="3011" operator="equal">
      <formula>"&lt;1%"</formula>
    </cfRule>
  </conditionalFormatting>
  <conditionalFormatting sqref="S232:BB232">
    <cfRule type="cellIs" dxfId="3091" priority="3002" operator="equal">
      <formula>"p"</formula>
    </cfRule>
    <cfRule type="cellIs" dxfId="3090" priority="3003" operator="equal">
      <formula>"yes"</formula>
    </cfRule>
    <cfRule type="cellIs" dxfId="3089" priority="3004" operator="equal">
      <formula>0</formula>
    </cfRule>
  </conditionalFormatting>
  <conditionalFormatting sqref="S232:BB232">
    <cfRule type="cellIs" dxfId="3088" priority="3001" operator="equal">
      <formula>"&lt;1%"</formula>
    </cfRule>
  </conditionalFormatting>
  <conditionalFormatting sqref="AM231:AN231">
    <cfRule type="cellIs" dxfId="3087" priority="2998" operator="equal">
      <formula>"p"</formula>
    </cfRule>
    <cfRule type="cellIs" dxfId="3086" priority="2999" operator="equal">
      <formula>"yes"</formula>
    </cfRule>
    <cfRule type="cellIs" dxfId="3085" priority="3000" operator="equal">
      <formula>0</formula>
    </cfRule>
  </conditionalFormatting>
  <conditionalFormatting sqref="AM231:AN231">
    <cfRule type="cellIs" dxfId="3084" priority="2997" operator="equal">
      <formula>"&lt;1%"</formula>
    </cfRule>
  </conditionalFormatting>
  <conditionalFormatting sqref="BC232">
    <cfRule type="cellIs" dxfId="3083" priority="2995" operator="equal">
      <formula>"no"</formula>
    </cfRule>
    <cfRule type="cellIs" dxfId="3082" priority="2996" operator="equal">
      <formula>"yes"</formula>
    </cfRule>
  </conditionalFormatting>
  <conditionalFormatting sqref="BC232">
    <cfRule type="cellIs" dxfId="3081" priority="2994" operator="equal">
      <formula>"p"</formula>
    </cfRule>
  </conditionalFormatting>
  <conditionalFormatting sqref="BH232">
    <cfRule type="cellIs" dxfId="3080" priority="2991" operator="equal">
      <formula>"p"</formula>
    </cfRule>
    <cfRule type="cellIs" dxfId="3079" priority="2992" operator="equal">
      <formula>"yes"</formula>
    </cfRule>
    <cfRule type="cellIs" dxfId="3078" priority="2993" operator="equal">
      <formula>0</formula>
    </cfRule>
  </conditionalFormatting>
  <conditionalFormatting sqref="BH232">
    <cfRule type="cellIs" dxfId="3077" priority="2990" operator="equal">
      <formula>"&lt;1%"</formula>
    </cfRule>
  </conditionalFormatting>
  <conditionalFormatting sqref="BI231:BI232">
    <cfRule type="cellIs" dxfId="3076" priority="2987" operator="equal">
      <formula>"p"</formula>
    </cfRule>
    <cfRule type="cellIs" dxfId="3075" priority="2988" operator="equal">
      <formula>"yes"</formula>
    </cfRule>
    <cfRule type="cellIs" dxfId="3074" priority="2989" operator="equal">
      <formula>"none"</formula>
    </cfRule>
  </conditionalFormatting>
  <conditionalFormatting sqref="BI231:BI232">
    <cfRule type="cellIs" dxfId="3073" priority="2986" operator="equal">
      <formula>"no"</formula>
    </cfRule>
  </conditionalFormatting>
  <conditionalFormatting sqref="BJ231:BJ232">
    <cfRule type="cellIs" dxfId="3072" priority="2984" operator="equal">
      <formula>"no"</formula>
    </cfRule>
    <cfRule type="cellIs" dxfId="3071" priority="2985" operator="equal">
      <formula>"n/a"</formula>
    </cfRule>
  </conditionalFormatting>
  <conditionalFormatting sqref="BD232:BG232">
    <cfRule type="cellIs" dxfId="3070" priority="2981" operator="equal">
      <formula>"p"</formula>
    </cfRule>
    <cfRule type="cellIs" dxfId="3069" priority="2982" operator="equal">
      <formula>"yes"</formula>
    </cfRule>
    <cfRule type="cellIs" dxfId="3068" priority="2983" operator="equal">
      <formula>0</formula>
    </cfRule>
  </conditionalFormatting>
  <conditionalFormatting sqref="BD232:BG232">
    <cfRule type="cellIs" dxfId="3067" priority="2980" operator="equal">
      <formula>"&lt;1%"</formula>
    </cfRule>
  </conditionalFormatting>
  <conditionalFormatting sqref="S233:BB233">
    <cfRule type="cellIs" dxfId="3066" priority="2977" operator="equal">
      <formula>"p"</formula>
    </cfRule>
    <cfRule type="cellIs" dxfId="3065" priority="2978" operator="equal">
      <formula>"yes"</formula>
    </cfRule>
    <cfRule type="cellIs" dxfId="3064" priority="2979" operator="equal">
      <formula>0</formula>
    </cfRule>
  </conditionalFormatting>
  <conditionalFormatting sqref="S233:BB233">
    <cfRule type="cellIs" dxfId="3063" priority="2976" operator="equal">
      <formula>"&lt;1%"</formula>
    </cfRule>
  </conditionalFormatting>
  <conditionalFormatting sqref="BC233">
    <cfRule type="cellIs" dxfId="3062" priority="2974" operator="equal">
      <formula>"no"</formula>
    </cfRule>
    <cfRule type="cellIs" dxfId="3061" priority="2975" operator="equal">
      <formula>"yes"</formula>
    </cfRule>
  </conditionalFormatting>
  <conditionalFormatting sqref="BC233">
    <cfRule type="cellIs" dxfId="3060" priority="2973" operator="equal">
      <formula>"p"</formula>
    </cfRule>
  </conditionalFormatting>
  <conditionalFormatting sqref="BD233:BF233">
    <cfRule type="cellIs" dxfId="3059" priority="2970" operator="equal">
      <formula>"p"</formula>
    </cfRule>
    <cfRule type="cellIs" dxfId="3058" priority="2971" operator="equal">
      <formula>"yes"</formula>
    </cfRule>
    <cfRule type="cellIs" dxfId="3057" priority="2972" operator="equal">
      <formula>0</formula>
    </cfRule>
  </conditionalFormatting>
  <conditionalFormatting sqref="BD233:BF233">
    <cfRule type="cellIs" dxfId="3056" priority="2969" operator="equal">
      <formula>"&lt;1%"</formula>
    </cfRule>
  </conditionalFormatting>
  <conditionalFormatting sqref="BG233">
    <cfRule type="cellIs" dxfId="3055" priority="2966" operator="equal">
      <formula>"p"</formula>
    </cfRule>
    <cfRule type="cellIs" dxfId="3054" priority="2967" operator="equal">
      <formula>"yes"</formula>
    </cfRule>
    <cfRule type="cellIs" dxfId="3053" priority="2968" operator="equal">
      <formula>0</formula>
    </cfRule>
  </conditionalFormatting>
  <conditionalFormatting sqref="BG233">
    <cfRule type="cellIs" dxfId="3052" priority="2965" operator="equal">
      <formula>"&lt;1%"</formula>
    </cfRule>
  </conditionalFormatting>
  <conditionalFormatting sqref="BI233">
    <cfRule type="cellIs" dxfId="3051" priority="2962" operator="equal">
      <formula>"p"</formula>
    </cfRule>
    <cfRule type="cellIs" dxfId="3050" priority="2963" operator="equal">
      <formula>"yes"</formula>
    </cfRule>
    <cfRule type="cellIs" dxfId="3049" priority="2964" operator="equal">
      <formula>"none"</formula>
    </cfRule>
  </conditionalFormatting>
  <conditionalFormatting sqref="BI233">
    <cfRule type="cellIs" dxfId="3048" priority="2961" operator="equal">
      <formula>"no"</formula>
    </cfRule>
  </conditionalFormatting>
  <conditionalFormatting sqref="BJ233">
    <cfRule type="cellIs" dxfId="3047" priority="2959" operator="equal">
      <formula>"no"</formula>
    </cfRule>
    <cfRule type="cellIs" dxfId="3046" priority="2960" operator="equal">
      <formula>"n/a"</formula>
    </cfRule>
  </conditionalFormatting>
  <conditionalFormatting sqref="BH233">
    <cfRule type="cellIs" dxfId="3045" priority="2956" operator="equal">
      <formula>"p"</formula>
    </cfRule>
    <cfRule type="cellIs" dxfId="3044" priority="2957" operator="equal">
      <formula>"yes"</formula>
    </cfRule>
    <cfRule type="cellIs" dxfId="3043" priority="2958" operator="equal">
      <formula>"none"</formula>
    </cfRule>
  </conditionalFormatting>
  <conditionalFormatting sqref="BH233">
    <cfRule type="cellIs" dxfId="3042" priority="2955" operator="equal">
      <formula>"no"</formula>
    </cfRule>
  </conditionalFormatting>
  <conditionalFormatting sqref="AA234">
    <cfRule type="cellIs" dxfId="3041" priority="2952" operator="equal">
      <formula>"p"</formula>
    </cfRule>
    <cfRule type="cellIs" dxfId="3040" priority="2953" operator="equal">
      <formula>"yes"</formula>
    </cfRule>
    <cfRule type="cellIs" dxfId="3039" priority="2954" operator="equal">
      <formula>0</formula>
    </cfRule>
  </conditionalFormatting>
  <conditionalFormatting sqref="AA234">
    <cfRule type="cellIs" dxfId="3038" priority="2951" operator="equal">
      <formula>"&lt;1%"</formula>
    </cfRule>
  </conditionalFormatting>
  <conditionalFormatting sqref="AC234">
    <cfRule type="cellIs" dxfId="3037" priority="2948" operator="equal">
      <formula>"p"</formula>
    </cfRule>
    <cfRule type="cellIs" dxfId="3036" priority="2949" operator="equal">
      <formula>"yes"</formula>
    </cfRule>
    <cfRule type="cellIs" dxfId="3035" priority="2950" operator="equal">
      <formula>0</formula>
    </cfRule>
  </conditionalFormatting>
  <conditionalFormatting sqref="AC234">
    <cfRule type="cellIs" dxfId="3034" priority="2947" operator="equal">
      <formula>"&lt;1%"</formula>
    </cfRule>
  </conditionalFormatting>
  <conditionalFormatting sqref="T234:Z234">
    <cfRule type="cellIs" dxfId="3033" priority="2944" operator="equal">
      <formula>"p"</formula>
    </cfRule>
    <cfRule type="cellIs" dxfId="3032" priority="2945" operator="equal">
      <formula>"yes"</formula>
    </cfRule>
    <cfRule type="cellIs" dxfId="3031" priority="2946" operator="equal">
      <formula>0</formula>
    </cfRule>
  </conditionalFormatting>
  <conditionalFormatting sqref="T234:Z234">
    <cfRule type="cellIs" dxfId="3030" priority="2943" operator="equal">
      <formula>"&lt;1%"</formula>
    </cfRule>
  </conditionalFormatting>
  <conditionalFormatting sqref="AB234">
    <cfRule type="cellIs" dxfId="3029" priority="2940" operator="equal">
      <formula>"p"</formula>
    </cfRule>
    <cfRule type="cellIs" dxfId="3028" priority="2941" operator="equal">
      <formula>"yes"</formula>
    </cfRule>
    <cfRule type="cellIs" dxfId="3027" priority="2942" operator="equal">
      <formula>0</formula>
    </cfRule>
  </conditionalFormatting>
  <conditionalFormatting sqref="AB234">
    <cfRule type="cellIs" dxfId="3026" priority="2939" operator="equal">
      <formula>"&lt;1%"</formula>
    </cfRule>
  </conditionalFormatting>
  <conditionalFormatting sqref="AD234:BB234">
    <cfRule type="cellIs" dxfId="3025" priority="2936" operator="equal">
      <formula>"p"</formula>
    </cfRule>
    <cfRule type="cellIs" dxfId="3024" priority="2937" operator="equal">
      <formula>"yes"</formula>
    </cfRule>
    <cfRule type="cellIs" dxfId="3023" priority="2938" operator="equal">
      <formula>0</formula>
    </cfRule>
  </conditionalFormatting>
  <conditionalFormatting sqref="AD234:BB234">
    <cfRule type="cellIs" dxfId="3022" priority="2935" operator="equal">
      <formula>"&lt;1%"</formula>
    </cfRule>
  </conditionalFormatting>
  <conditionalFormatting sqref="BC234">
    <cfRule type="cellIs" dxfId="3021" priority="2933" operator="equal">
      <formula>"no"</formula>
    </cfRule>
    <cfRule type="cellIs" dxfId="3020" priority="2934" operator="equal">
      <formula>"yes"</formula>
    </cfRule>
  </conditionalFormatting>
  <conditionalFormatting sqref="BC234">
    <cfRule type="cellIs" dxfId="3019" priority="2932" operator="equal">
      <formula>"p"</formula>
    </cfRule>
  </conditionalFormatting>
  <conditionalFormatting sqref="BD234:BH234">
    <cfRule type="cellIs" dxfId="3018" priority="2929" operator="equal">
      <formula>"p"</formula>
    </cfRule>
    <cfRule type="cellIs" dxfId="3017" priority="2930" operator="equal">
      <formula>"yes"</formula>
    </cfRule>
    <cfRule type="cellIs" dxfId="3016" priority="2931" operator="equal">
      <formula>0</formula>
    </cfRule>
  </conditionalFormatting>
  <conditionalFormatting sqref="BD234:BH234">
    <cfRule type="cellIs" dxfId="3015" priority="2928" operator="equal">
      <formula>"&lt;1%"</formula>
    </cfRule>
  </conditionalFormatting>
  <conditionalFormatting sqref="BI234">
    <cfRule type="cellIs" dxfId="3014" priority="2925" operator="equal">
      <formula>"p"</formula>
    </cfRule>
    <cfRule type="cellIs" dxfId="3013" priority="2926" operator="equal">
      <formula>"yes"</formula>
    </cfRule>
    <cfRule type="cellIs" dxfId="3012" priority="2927" operator="equal">
      <formula>"none"</formula>
    </cfRule>
  </conditionalFormatting>
  <conditionalFormatting sqref="BI234">
    <cfRule type="cellIs" dxfId="3011" priority="2924" operator="equal">
      <formula>"no"</formula>
    </cfRule>
  </conditionalFormatting>
  <conditionalFormatting sqref="AG236:AY236">
    <cfRule type="cellIs" dxfId="3010" priority="2915" operator="equal">
      <formula>"p"</formula>
    </cfRule>
    <cfRule type="cellIs" dxfId="3009" priority="2916" operator="equal">
      <formula>"yes"</formula>
    </cfRule>
    <cfRule type="cellIs" dxfId="3008" priority="2917" operator="equal">
      <formula>0</formula>
    </cfRule>
  </conditionalFormatting>
  <conditionalFormatting sqref="AG236:AY236">
    <cfRule type="cellIs" dxfId="3007" priority="2914" operator="equal">
      <formula>"&lt;1%"</formula>
    </cfRule>
  </conditionalFormatting>
  <conditionalFormatting sqref="AA236">
    <cfRule type="cellIs" dxfId="3006" priority="2911" operator="equal">
      <formula>"p"</formula>
    </cfRule>
    <cfRule type="cellIs" dxfId="3005" priority="2912" operator="equal">
      <formula>"yes"</formula>
    </cfRule>
    <cfRule type="cellIs" dxfId="3004" priority="2913" operator="equal">
      <formula>0</formula>
    </cfRule>
  </conditionalFormatting>
  <conditionalFormatting sqref="AA236">
    <cfRule type="cellIs" dxfId="3003" priority="2910" operator="equal">
      <formula>"&lt;1%"</formula>
    </cfRule>
  </conditionalFormatting>
  <conditionalFormatting sqref="AC236">
    <cfRule type="cellIs" dxfId="3002" priority="2907" operator="equal">
      <formula>"p"</formula>
    </cfRule>
    <cfRule type="cellIs" dxfId="3001" priority="2908" operator="equal">
      <formula>"yes"</formula>
    </cfRule>
    <cfRule type="cellIs" dxfId="3000" priority="2909" operator="equal">
      <formula>0</formula>
    </cfRule>
  </conditionalFormatting>
  <conditionalFormatting sqref="AC236">
    <cfRule type="cellIs" dxfId="2999" priority="2906" operator="equal">
      <formula>"&lt;1%"</formula>
    </cfRule>
  </conditionalFormatting>
  <conditionalFormatting sqref="AE236">
    <cfRule type="cellIs" dxfId="2998" priority="2903" operator="equal">
      <formula>"p"</formula>
    </cfRule>
    <cfRule type="cellIs" dxfId="2997" priority="2904" operator="equal">
      <formula>"yes"</formula>
    </cfRule>
    <cfRule type="cellIs" dxfId="2996" priority="2905" operator="equal">
      <formula>0</formula>
    </cfRule>
  </conditionalFormatting>
  <conditionalFormatting sqref="AE236">
    <cfRule type="cellIs" dxfId="2995" priority="2902" operator="equal">
      <formula>"&lt;1%"</formula>
    </cfRule>
  </conditionalFormatting>
  <conditionalFormatting sqref="AF236">
    <cfRule type="cellIs" dxfId="2994" priority="2899" operator="equal">
      <formula>"p"</formula>
    </cfRule>
    <cfRule type="cellIs" dxfId="2993" priority="2900" operator="equal">
      <formula>"yes"</formula>
    </cfRule>
    <cfRule type="cellIs" dxfId="2992" priority="2901" operator="equal">
      <formula>0</formula>
    </cfRule>
  </conditionalFormatting>
  <conditionalFormatting sqref="AF236">
    <cfRule type="cellIs" dxfId="2991" priority="2898" operator="equal">
      <formula>"&lt;1%"</formula>
    </cfRule>
  </conditionalFormatting>
  <conditionalFormatting sqref="AD236">
    <cfRule type="cellIs" dxfId="2990" priority="2895" operator="equal">
      <formula>"p"</formula>
    </cfRule>
    <cfRule type="cellIs" dxfId="2989" priority="2896" operator="equal">
      <formula>"yes"</formula>
    </cfRule>
    <cfRule type="cellIs" dxfId="2988" priority="2897" operator="equal">
      <formula>0</formula>
    </cfRule>
  </conditionalFormatting>
  <conditionalFormatting sqref="AD236">
    <cfRule type="cellIs" dxfId="2987" priority="2894" operator="equal">
      <formula>"&lt;1%"</formula>
    </cfRule>
  </conditionalFormatting>
  <conditionalFormatting sqref="AB236">
    <cfRule type="cellIs" dxfId="2986" priority="2891" operator="equal">
      <formula>"p"</formula>
    </cfRule>
    <cfRule type="cellIs" dxfId="2985" priority="2892" operator="equal">
      <formula>"yes"</formula>
    </cfRule>
    <cfRule type="cellIs" dxfId="2984" priority="2893" operator="equal">
      <formula>0</formula>
    </cfRule>
  </conditionalFormatting>
  <conditionalFormatting sqref="AB236">
    <cfRule type="cellIs" dxfId="2983" priority="2890" operator="equal">
      <formula>"&lt;1%"</formula>
    </cfRule>
  </conditionalFormatting>
  <conditionalFormatting sqref="Z236">
    <cfRule type="cellIs" dxfId="2982" priority="2883" operator="equal">
      <formula>"p"</formula>
    </cfRule>
    <cfRule type="cellIs" dxfId="2981" priority="2884" operator="equal">
      <formula>"yes"</formula>
    </cfRule>
    <cfRule type="cellIs" dxfId="2980" priority="2885" operator="equal">
      <formula>0</formula>
    </cfRule>
  </conditionalFormatting>
  <conditionalFormatting sqref="Z236">
    <cfRule type="cellIs" dxfId="2979" priority="2882" operator="equal">
      <formula>"&lt;1%"</formula>
    </cfRule>
  </conditionalFormatting>
  <conditionalFormatting sqref="X236">
    <cfRule type="cellIs" dxfId="2978" priority="2879" operator="equal">
      <formula>"p"</formula>
    </cfRule>
    <cfRule type="cellIs" dxfId="2977" priority="2880" operator="equal">
      <formula>"yes"</formula>
    </cfRule>
    <cfRule type="cellIs" dxfId="2976" priority="2881" operator="equal">
      <formula>0</formula>
    </cfRule>
  </conditionalFormatting>
  <conditionalFormatting sqref="X236">
    <cfRule type="cellIs" dxfId="2975" priority="2878" operator="equal">
      <formula>"&lt;1%"</formula>
    </cfRule>
  </conditionalFormatting>
  <conditionalFormatting sqref="W236">
    <cfRule type="cellIs" dxfId="2974" priority="2875" operator="equal">
      <formula>"p"</formula>
    </cfRule>
    <cfRule type="cellIs" dxfId="2973" priority="2876" operator="equal">
      <formula>"yes"</formula>
    </cfRule>
    <cfRule type="cellIs" dxfId="2972" priority="2877" operator="equal">
      <formula>0</formula>
    </cfRule>
  </conditionalFormatting>
  <conditionalFormatting sqref="W236">
    <cfRule type="cellIs" dxfId="2971" priority="2874" operator="equal">
      <formula>"&lt;1%"</formula>
    </cfRule>
  </conditionalFormatting>
  <conditionalFormatting sqref="Y236">
    <cfRule type="cellIs" dxfId="2970" priority="2871" operator="equal">
      <formula>"p"</formula>
    </cfRule>
    <cfRule type="cellIs" dxfId="2969" priority="2872" operator="equal">
      <formula>"yes"</formula>
    </cfRule>
    <cfRule type="cellIs" dxfId="2968" priority="2873" operator="equal">
      <formula>0</formula>
    </cfRule>
  </conditionalFormatting>
  <conditionalFormatting sqref="Y236">
    <cfRule type="cellIs" dxfId="2967" priority="2870" operator="equal">
      <formula>"&lt;1%"</formula>
    </cfRule>
  </conditionalFormatting>
  <conditionalFormatting sqref="S236:V236">
    <cfRule type="cellIs" dxfId="2966" priority="2867" operator="equal">
      <formula>"p"</formula>
    </cfRule>
    <cfRule type="cellIs" dxfId="2965" priority="2868" operator="equal">
      <formula>"yes"</formula>
    </cfRule>
    <cfRule type="cellIs" dxfId="2964" priority="2869" operator="equal">
      <formula>0</formula>
    </cfRule>
  </conditionalFormatting>
  <conditionalFormatting sqref="S236:V236">
    <cfRule type="cellIs" dxfId="2963" priority="2866" operator="equal">
      <formula>"&lt;1%"</formula>
    </cfRule>
  </conditionalFormatting>
  <conditionalFormatting sqref="BD236">
    <cfRule type="cellIs" dxfId="2962" priority="2863" operator="equal">
      <formula>"p"</formula>
    </cfRule>
    <cfRule type="cellIs" dxfId="2961" priority="2864" operator="equal">
      <formula>"yes"</formula>
    </cfRule>
    <cfRule type="cellIs" dxfId="2960" priority="2865" operator="equal">
      <formula>0</formula>
    </cfRule>
  </conditionalFormatting>
  <conditionalFormatting sqref="BD236">
    <cfRule type="cellIs" dxfId="2959" priority="2862" operator="equal">
      <formula>"&lt;1%"</formula>
    </cfRule>
  </conditionalFormatting>
  <conditionalFormatting sqref="BC236">
    <cfRule type="cellIs" dxfId="2958" priority="2860" operator="equal">
      <formula>"no"</formula>
    </cfRule>
    <cfRule type="cellIs" dxfId="2957" priority="2861" operator="equal">
      <formula>"yes"</formula>
    </cfRule>
  </conditionalFormatting>
  <conditionalFormatting sqref="BC236">
    <cfRule type="cellIs" dxfId="2956" priority="2859" operator="equal">
      <formula>"p"</formula>
    </cfRule>
  </conditionalFormatting>
  <conditionalFormatting sqref="BE236:BI236">
    <cfRule type="cellIs" dxfId="2955" priority="2856" operator="equal">
      <formula>"p"</formula>
    </cfRule>
    <cfRule type="cellIs" dxfId="2954" priority="2857" operator="equal">
      <formula>"yes"</formula>
    </cfRule>
    <cfRule type="cellIs" dxfId="2953" priority="2858" operator="equal">
      <formula>"none"</formula>
    </cfRule>
  </conditionalFormatting>
  <conditionalFormatting sqref="BE236:BI236">
    <cfRule type="cellIs" dxfId="2952" priority="2855" operator="equal">
      <formula>"no"</formula>
    </cfRule>
  </conditionalFormatting>
  <conditionalFormatting sqref="S250:AB250">
    <cfRule type="cellIs" dxfId="2951" priority="2852" operator="equal">
      <formula>"p"</formula>
    </cfRule>
    <cfRule type="cellIs" dxfId="2950" priority="2853" operator="equal">
      <formula>"yes"</formula>
    </cfRule>
    <cfRule type="cellIs" dxfId="2949" priority="2854" operator="equal">
      <formula>0</formula>
    </cfRule>
  </conditionalFormatting>
  <conditionalFormatting sqref="S250:AB250">
    <cfRule type="cellIs" dxfId="2948" priority="2851" operator="equal">
      <formula>"&lt;1%"</formula>
    </cfRule>
  </conditionalFormatting>
  <conditionalFormatting sqref="AC250:BB250">
    <cfRule type="cellIs" dxfId="2947" priority="2848" operator="equal">
      <formula>"p"</formula>
    </cfRule>
    <cfRule type="cellIs" dxfId="2946" priority="2849" operator="equal">
      <formula>"yes"</formula>
    </cfRule>
    <cfRule type="cellIs" dxfId="2945" priority="2850" operator="equal">
      <formula>0</formula>
    </cfRule>
  </conditionalFormatting>
  <conditionalFormatting sqref="AC250:BB250">
    <cfRule type="cellIs" dxfId="2944" priority="2847" operator="equal">
      <formula>"&lt;1%"</formula>
    </cfRule>
  </conditionalFormatting>
  <conditionalFormatting sqref="BC250">
    <cfRule type="cellIs" dxfId="2943" priority="2845" operator="equal">
      <formula>"no"</formula>
    </cfRule>
    <cfRule type="cellIs" dxfId="2942" priority="2846" operator="equal">
      <formula>"yes"</formula>
    </cfRule>
  </conditionalFormatting>
  <conditionalFormatting sqref="BC250">
    <cfRule type="cellIs" dxfId="2941" priority="2844" operator="equal">
      <formula>"p"</formula>
    </cfRule>
  </conditionalFormatting>
  <conditionalFormatting sqref="BD250:BI250">
    <cfRule type="cellIs" dxfId="2940" priority="2841" operator="equal">
      <formula>"p"</formula>
    </cfRule>
    <cfRule type="cellIs" dxfId="2939" priority="2842" operator="equal">
      <formula>"yes"</formula>
    </cfRule>
    <cfRule type="cellIs" dxfId="2938" priority="2843" operator="equal">
      <formula>"none"</formula>
    </cfRule>
  </conditionalFormatting>
  <conditionalFormatting sqref="BD250:BI250">
    <cfRule type="cellIs" dxfId="2937" priority="2840" operator="equal">
      <formula>"no"</formula>
    </cfRule>
  </conditionalFormatting>
  <conditionalFormatting sqref="Y301:BB301">
    <cfRule type="cellIs" dxfId="2936" priority="2837" operator="equal">
      <formula>"p"</formula>
    </cfRule>
    <cfRule type="cellIs" dxfId="2935" priority="2838" operator="equal">
      <formula>"yes"</formula>
    </cfRule>
    <cfRule type="cellIs" dxfId="2934" priority="2839" operator="equal">
      <formula>0</formula>
    </cfRule>
  </conditionalFormatting>
  <conditionalFormatting sqref="Y301:BB301">
    <cfRule type="cellIs" dxfId="2933" priority="2836" operator="equal">
      <formula>"&lt;1%"</formula>
    </cfRule>
  </conditionalFormatting>
  <conditionalFormatting sqref="BC301">
    <cfRule type="cellIs" dxfId="2932" priority="2827" operator="equal">
      <formula>"no"</formula>
    </cfRule>
    <cfRule type="cellIs" dxfId="2931" priority="2828" operator="equal">
      <formula>"yes"</formula>
    </cfRule>
  </conditionalFormatting>
  <conditionalFormatting sqref="BC301">
    <cfRule type="cellIs" dxfId="2930" priority="2826" operator="equal">
      <formula>"p"</formula>
    </cfRule>
  </conditionalFormatting>
  <conditionalFormatting sqref="BD301">
    <cfRule type="cellIs" dxfId="2929" priority="2823" operator="equal">
      <formula>"p"</formula>
    </cfRule>
    <cfRule type="cellIs" dxfId="2928" priority="2824" operator="equal">
      <formula>"yes"</formula>
    </cfRule>
    <cfRule type="cellIs" dxfId="2927" priority="2825" operator="equal">
      <formula>"none"</formula>
    </cfRule>
  </conditionalFormatting>
  <conditionalFormatting sqref="BD301">
    <cfRule type="cellIs" dxfId="2926" priority="2822" operator="equal">
      <formula>"no"</formula>
    </cfRule>
  </conditionalFormatting>
  <conditionalFormatting sqref="BE301:BI301">
    <cfRule type="cellIs" dxfId="2925" priority="2819" operator="equal">
      <formula>"p"</formula>
    </cfRule>
    <cfRule type="cellIs" dxfId="2924" priority="2820" operator="equal">
      <formula>"yes"</formula>
    </cfRule>
    <cfRule type="cellIs" dxfId="2923" priority="2821" operator="equal">
      <formula>"none"</formula>
    </cfRule>
  </conditionalFormatting>
  <conditionalFormatting sqref="BE301:BI301">
    <cfRule type="cellIs" dxfId="2922" priority="2818" operator="equal">
      <formula>"no"</formula>
    </cfRule>
  </conditionalFormatting>
  <conditionalFormatting sqref="S301:X301">
    <cfRule type="cellIs" dxfId="2921" priority="2815" operator="equal">
      <formula>"p"</formula>
    </cfRule>
    <cfRule type="cellIs" dxfId="2920" priority="2816" operator="equal">
      <formula>"yes"</formula>
    </cfRule>
    <cfRule type="cellIs" dxfId="2919" priority="2817" operator="equal">
      <formula>0</formula>
    </cfRule>
  </conditionalFormatting>
  <conditionalFormatting sqref="S301:X301">
    <cfRule type="cellIs" dxfId="2918" priority="2814" operator="equal">
      <formula>"&lt;1%"</formula>
    </cfRule>
  </conditionalFormatting>
  <conditionalFormatting sqref="Y302:BB302">
    <cfRule type="cellIs" dxfId="2917" priority="2811" operator="equal">
      <formula>"p"</formula>
    </cfRule>
    <cfRule type="cellIs" dxfId="2916" priority="2812" operator="equal">
      <formula>"yes"</formula>
    </cfRule>
    <cfRule type="cellIs" dxfId="2915" priority="2813" operator="equal">
      <formula>0</formula>
    </cfRule>
  </conditionalFormatting>
  <conditionalFormatting sqref="Y302:BB302">
    <cfRule type="cellIs" dxfId="2914" priority="2810" operator="equal">
      <formula>"&lt;1%"</formula>
    </cfRule>
  </conditionalFormatting>
  <conditionalFormatting sqref="S302:X302">
    <cfRule type="cellIs" dxfId="2913" priority="2807" operator="equal">
      <formula>"p"</formula>
    </cfRule>
    <cfRule type="cellIs" dxfId="2912" priority="2808" operator="equal">
      <formula>"yes"</formula>
    </cfRule>
    <cfRule type="cellIs" dxfId="2911" priority="2809" operator="equal">
      <formula>0</formula>
    </cfRule>
  </conditionalFormatting>
  <conditionalFormatting sqref="S302:X302">
    <cfRule type="cellIs" dxfId="2910" priority="2806" operator="equal">
      <formula>"&lt;1%"</formula>
    </cfRule>
  </conditionalFormatting>
  <conditionalFormatting sqref="BC302">
    <cfRule type="cellIs" dxfId="2909" priority="2804" operator="equal">
      <formula>"no"</formula>
    </cfRule>
    <cfRule type="cellIs" dxfId="2908" priority="2805" operator="equal">
      <formula>"yes"</formula>
    </cfRule>
  </conditionalFormatting>
  <conditionalFormatting sqref="BC302">
    <cfRule type="cellIs" dxfId="2907" priority="2803" operator="equal">
      <formula>"p"</formula>
    </cfRule>
  </conditionalFormatting>
  <conditionalFormatting sqref="BD302">
    <cfRule type="cellIs" dxfId="2906" priority="2800" operator="equal">
      <formula>"p"</formula>
    </cfRule>
    <cfRule type="cellIs" dxfId="2905" priority="2801" operator="equal">
      <formula>"yes"</formula>
    </cfRule>
    <cfRule type="cellIs" dxfId="2904" priority="2802" operator="equal">
      <formula>"none"</formula>
    </cfRule>
  </conditionalFormatting>
  <conditionalFormatting sqref="BD302">
    <cfRule type="cellIs" dxfId="2903" priority="2799" operator="equal">
      <formula>"no"</formula>
    </cfRule>
  </conditionalFormatting>
  <conditionalFormatting sqref="BE302:BI302">
    <cfRule type="cellIs" dxfId="2902" priority="2796" operator="equal">
      <formula>"p"</formula>
    </cfRule>
    <cfRule type="cellIs" dxfId="2901" priority="2797" operator="equal">
      <formula>"yes"</formula>
    </cfRule>
    <cfRule type="cellIs" dxfId="2900" priority="2798" operator="equal">
      <formula>"none"</formula>
    </cfRule>
  </conditionalFormatting>
  <conditionalFormatting sqref="BE302:BI302">
    <cfRule type="cellIs" dxfId="2899" priority="2795" operator="equal">
      <formula>"no"</formula>
    </cfRule>
  </conditionalFormatting>
  <conditionalFormatting sqref="BJ302">
    <cfRule type="cellIs" dxfId="2898" priority="2792" operator="equal">
      <formula>"p"</formula>
    </cfRule>
    <cfRule type="cellIs" dxfId="2897" priority="2793" operator="equal">
      <formula>"yes"</formula>
    </cfRule>
    <cfRule type="cellIs" dxfId="2896" priority="2794" operator="equal">
      <formula>"none"</formula>
    </cfRule>
  </conditionalFormatting>
  <conditionalFormatting sqref="BJ302">
    <cfRule type="cellIs" dxfId="2895" priority="2791" operator="equal">
      <formula>"no"</formula>
    </cfRule>
  </conditionalFormatting>
  <conditionalFormatting sqref="Y304:AH304 AP304:AY304">
    <cfRule type="cellIs" dxfId="2894" priority="2788" operator="equal">
      <formula>"p"</formula>
    </cfRule>
    <cfRule type="cellIs" dxfId="2893" priority="2789" operator="equal">
      <formula>"yes"</formula>
    </cfRule>
    <cfRule type="cellIs" dxfId="2892" priority="2790" operator="equal">
      <formula>0</formula>
    </cfRule>
  </conditionalFormatting>
  <conditionalFormatting sqref="Y304:AH304 AP304:AY304">
    <cfRule type="cellIs" dxfId="2891" priority="2787" operator="equal">
      <formula>"&lt;1%"</formula>
    </cfRule>
  </conditionalFormatting>
  <conditionalFormatting sqref="S304:X304 AJ304:AO304 BA304:BB304">
    <cfRule type="cellIs" dxfId="2890" priority="2784" operator="equal">
      <formula>"p"</formula>
    </cfRule>
    <cfRule type="cellIs" dxfId="2889" priority="2785" operator="equal">
      <formula>"yes"</formula>
    </cfRule>
    <cfRule type="cellIs" dxfId="2888" priority="2786" operator="equal">
      <formula>0</formula>
    </cfRule>
  </conditionalFormatting>
  <conditionalFormatting sqref="S304:X304 AJ304:AO304 BA304:BB304">
    <cfRule type="cellIs" dxfId="2887" priority="2783" operator="equal">
      <formula>"&lt;1%"</formula>
    </cfRule>
  </conditionalFormatting>
  <conditionalFormatting sqref="BC304">
    <cfRule type="cellIs" dxfId="2886" priority="2781" operator="equal">
      <formula>"no"</formula>
    </cfRule>
    <cfRule type="cellIs" dxfId="2885" priority="2782" operator="equal">
      <formula>"yes"</formula>
    </cfRule>
  </conditionalFormatting>
  <conditionalFormatting sqref="BC304">
    <cfRule type="cellIs" dxfId="2884" priority="2780" operator="equal">
      <formula>"p"</formula>
    </cfRule>
  </conditionalFormatting>
  <conditionalFormatting sqref="AZ304">
    <cfRule type="cellIs" dxfId="2883" priority="2777" operator="equal">
      <formula>"p"</formula>
    </cfRule>
    <cfRule type="cellIs" dxfId="2882" priority="2778" operator="equal">
      <formula>"yes"</formula>
    </cfRule>
    <cfRule type="cellIs" dxfId="2881" priority="2779" operator="equal">
      <formula>0</formula>
    </cfRule>
  </conditionalFormatting>
  <conditionalFormatting sqref="AZ304">
    <cfRule type="cellIs" dxfId="2880" priority="2776" operator="equal">
      <formula>"&lt;1%"</formula>
    </cfRule>
  </conditionalFormatting>
  <conditionalFormatting sqref="AI304">
    <cfRule type="cellIs" dxfId="2879" priority="2773" operator="equal">
      <formula>"p"</formula>
    </cfRule>
    <cfRule type="cellIs" dxfId="2878" priority="2774" operator="equal">
      <formula>"yes"</formula>
    </cfRule>
    <cfRule type="cellIs" dxfId="2877" priority="2775" operator="equal">
      <formula>0</formula>
    </cfRule>
  </conditionalFormatting>
  <conditionalFormatting sqref="AI304">
    <cfRule type="cellIs" dxfId="2876" priority="2772" operator="equal">
      <formula>"&lt;1%"</formula>
    </cfRule>
  </conditionalFormatting>
  <conditionalFormatting sqref="BD304">
    <cfRule type="cellIs" dxfId="2875" priority="2769" operator="equal">
      <formula>"p"</formula>
    </cfRule>
    <cfRule type="cellIs" dxfId="2874" priority="2770" operator="equal">
      <formula>"yes"</formula>
    </cfRule>
    <cfRule type="cellIs" dxfId="2873" priority="2771" operator="equal">
      <formula>"none"</formula>
    </cfRule>
  </conditionalFormatting>
  <conditionalFormatting sqref="BD304">
    <cfRule type="cellIs" dxfId="2872" priority="2768" operator="equal">
      <formula>"no"</formula>
    </cfRule>
  </conditionalFormatting>
  <conditionalFormatting sqref="BE304">
    <cfRule type="cellIs" dxfId="2871" priority="2765" operator="equal">
      <formula>"p"</formula>
    </cfRule>
    <cfRule type="cellIs" dxfId="2870" priority="2766" operator="equal">
      <formula>"yes"</formula>
    </cfRule>
    <cfRule type="cellIs" dxfId="2869" priority="2767" operator="equal">
      <formula>"none"</formula>
    </cfRule>
  </conditionalFormatting>
  <conditionalFormatting sqref="BE304">
    <cfRule type="cellIs" dxfId="2868" priority="2764" operator="equal">
      <formula>"no"</formula>
    </cfRule>
  </conditionalFormatting>
  <conditionalFormatting sqref="BF304">
    <cfRule type="cellIs" dxfId="2867" priority="2761" operator="equal">
      <formula>"p"</formula>
    </cfRule>
    <cfRule type="cellIs" dxfId="2866" priority="2762" operator="equal">
      <formula>"yes"</formula>
    </cfRule>
    <cfRule type="cellIs" dxfId="2865" priority="2763" operator="equal">
      <formula>"none"</formula>
    </cfRule>
  </conditionalFormatting>
  <conditionalFormatting sqref="BF304">
    <cfRule type="cellIs" dxfId="2864" priority="2760" operator="equal">
      <formula>"no"</formula>
    </cfRule>
  </conditionalFormatting>
  <conditionalFormatting sqref="BG304:BJ304">
    <cfRule type="cellIs" dxfId="2863" priority="2757" operator="equal">
      <formula>"p"</formula>
    </cfRule>
    <cfRule type="cellIs" dxfId="2862" priority="2758" operator="equal">
      <formula>"yes"</formula>
    </cfRule>
    <cfRule type="cellIs" dxfId="2861" priority="2759" operator="equal">
      <formula>"none"</formula>
    </cfRule>
  </conditionalFormatting>
  <conditionalFormatting sqref="BG304:BJ304">
    <cfRule type="cellIs" dxfId="2860" priority="2756" operator="equal">
      <formula>"no"</formula>
    </cfRule>
  </conditionalFormatting>
  <conditionalFormatting sqref="S331:BB331">
    <cfRule type="cellIs" dxfId="2859" priority="2753" operator="equal">
      <formula>"p"</formula>
    </cfRule>
    <cfRule type="cellIs" dxfId="2858" priority="2754" operator="equal">
      <formula>"yes"</formula>
    </cfRule>
    <cfRule type="cellIs" dxfId="2857" priority="2755" operator="equal">
      <formula>0</formula>
    </cfRule>
  </conditionalFormatting>
  <conditionalFormatting sqref="S331:BB331">
    <cfRule type="cellIs" dxfId="2856" priority="2752" operator="equal">
      <formula>"&lt;1%"</formula>
    </cfRule>
  </conditionalFormatting>
  <conditionalFormatting sqref="BC331">
    <cfRule type="cellIs" dxfId="2855" priority="2750" operator="equal">
      <formula>"no"</formula>
    </cfRule>
    <cfRule type="cellIs" dxfId="2854" priority="2751" operator="equal">
      <formula>"yes"</formula>
    </cfRule>
  </conditionalFormatting>
  <conditionalFormatting sqref="BC331">
    <cfRule type="cellIs" dxfId="2853" priority="2749" operator="equal">
      <formula>"p"</formula>
    </cfRule>
  </conditionalFormatting>
  <conditionalFormatting sqref="BD331:BH331">
    <cfRule type="cellIs" dxfId="2852" priority="2746" operator="equal">
      <formula>"p"</formula>
    </cfRule>
    <cfRule type="cellIs" dxfId="2851" priority="2747" operator="equal">
      <formula>"yes"</formula>
    </cfRule>
    <cfRule type="cellIs" dxfId="2850" priority="2748" operator="equal">
      <formula>"none"</formula>
    </cfRule>
  </conditionalFormatting>
  <conditionalFormatting sqref="BD331:BH331">
    <cfRule type="cellIs" dxfId="2849" priority="2745" operator="equal">
      <formula>"no"</formula>
    </cfRule>
  </conditionalFormatting>
  <conditionalFormatting sqref="BI331">
    <cfRule type="cellIs" dxfId="2848" priority="2742" operator="equal">
      <formula>"p"</formula>
    </cfRule>
    <cfRule type="cellIs" dxfId="2847" priority="2743" operator="equal">
      <formula>"yes"</formula>
    </cfRule>
    <cfRule type="cellIs" dxfId="2846" priority="2744" operator="equal">
      <formula>"none"</formula>
    </cfRule>
  </conditionalFormatting>
  <conditionalFormatting sqref="BI331">
    <cfRule type="cellIs" dxfId="2845" priority="2741" operator="equal">
      <formula>"no"</formula>
    </cfRule>
  </conditionalFormatting>
  <conditionalFormatting sqref="S332:BB332">
    <cfRule type="cellIs" dxfId="2844" priority="2738" operator="equal">
      <formula>"p"</formula>
    </cfRule>
    <cfRule type="cellIs" dxfId="2843" priority="2739" operator="equal">
      <formula>"yes"</formula>
    </cfRule>
    <cfRule type="cellIs" dxfId="2842" priority="2740" operator="equal">
      <formula>0</formula>
    </cfRule>
  </conditionalFormatting>
  <conditionalFormatting sqref="S332:BB332">
    <cfRule type="cellIs" dxfId="2841" priority="2737" operator="equal">
      <formula>"&lt;1%"</formula>
    </cfRule>
  </conditionalFormatting>
  <conditionalFormatting sqref="BC332">
    <cfRule type="cellIs" dxfId="2840" priority="2735" operator="equal">
      <formula>"no"</formula>
    </cfRule>
    <cfRule type="cellIs" dxfId="2839" priority="2736" operator="equal">
      <formula>"yes"</formula>
    </cfRule>
  </conditionalFormatting>
  <conditionalFormatting sqref="BC332">
    <cfRule type="cellIs" dxfId="2838" priority="2734" operator="equal">
      <formula>"p"</formula>
    </cfRule>
  </conditionalFormatting>
  <conditionalFormatting sqref="BD332:BG332">
    <cfRule type="cellIs" dxfId="2837" priority="2731" operator="equal">
      <formula>"p"</formula>
    </cfRule>
    <cfRule type="cellIs" dxfId="2836" priority="2732" operator="equal">
      <formula>"yes"</formula>
    </cfRule>
    <cfRule type="cellIs" dxfId="2835" priority="2733" operator="equal">
      <formula>"none"</formula>
    </cfRule>
  </conditionalFormatting>
  <conditionalFormatting sqref="BD332:BG332">
    <cfRule type="cellIs" dxfId="2834" priority="2730" operator="equal">
      <formula>"no"</formula>
    </cfRule>
  </conditionalFormatting>
  <conditionalFormatting sqref="BH332">
    <cfRule type="cellIs" dxfId="2833" priority="2727" operator="equal">
      <formula>"p"</formula>
    </cfRule>
    <cfRule type="cellIs" dxfId="2832" priority="2728" operator="equal">
      <formula>"yes"</formula>
    </cfRule>
    <cfRule type="cellIs" dxfId="2831" priority="2729" operator="equal">
      <formula>"none"</formula>
    </cfRule>
  </conditionalFormatting>
  <conditionalFormatting sqref="BH332">
    <cfRule type="cellIs" dxfId="2830" priority="2726" operator="equal">
      <formula>"no"</formula>
    </cfRule>
  </conditionalFormatting>
  <conditionalFormatting sqref="BI332">
    <cfRule type="cellIs" dxfId="2829" priority="2723" operator="equal">
      <formula>"p"</formula>
    </cfRule>
    <cfRule type="cellIs" dxfId="2828" priority="2724" operator="equal">
      <formula>"yes"</formula>
    </cfRule>
    <cfRule type="cellIs" dxfId="2827" priority="2725" operator="equal">
      <formula>"none"</formula>
    </cfRule>
  </conditionalFormatting>
  <conditionalFormatting sqref="BI332">
    <cfRule type="cellIs" dxfId="2826" priority="2722" operator="equal">
      <formula>"no"</formula>
    </cfRule>
  </conditionalFormatting>
  <conditionalFormatting sqref="AB333">
    <cfRule type="cellIs" dxfId="2825" priority="2719" operator="equal">
      <formula>"p"</formula>
    </cfRule>
    <cfRule type="cellIs" dxfId="2824" priority="2720" operator="equal">
      <formula>"yes"</formula>
    </cfRule>
    <cfRule type="cellIs" dxfId="2823" priority="2721" operator="equal">
      <formula>0</formula>
    </cfRule>
  </conditionalFormatting>
  <conditionalFormatting sqref="AB333">
    <cfRule type="cellIs" dxfId="2822" priority="2718" operator="equal">
      <formula>"&lt;1%"</formula>
    </cfRule>
  </conditionalFormatting>
  <conditionalFormatting sqref="S333:AA333">
    <cfRule type="cellIs" dxfId="2821" priority="2715" operator="equal">
      <formula>"p"</formula>
    </cfRule>
    <cfRule type="cellIs" dxfId="2820" priority="2716" operator="equal">
      <formula>"yes"</formula>
    </cfRule>
    <cfRule type="cellIs" dxfId="2819" priority="2717" operator="equal">
      <formula>0</formula>
    </cfRule>
  </conditionalFormatting>
  <conditionalFormatting sqref="S333:AA333">
    <cfRule type="cellIs" dxfId="2818" priority="2714" operator="equal">
      <formula>"&lt;1%"</formula>
    </cfRule>
  </conditionalFormatting>
  <conditionalFormatting sqref="AC333:AE333">
    <cfRule type="cellIs" dxfId="2817" priority="2711" operator="equal">
      <formula>"p"</formula>
    </cfRule>
    <cfRule type="cellIs" dxfId="2816" priority="2712" operator="equal">
      <formula>"yes"</formula>
    </cfRule>
    <cfRule type="cellIs" dxfId="2815" priority="2713" operator="equal">
      <formula>0</formula>
    </cfRule>
  </conditionalFormatting>
  <conditionalFormatting sqref="AC333:AE333">
    <cfRule type="cellIs" dxfId="2814" priority="2710" operator="equal">
      <formula>"&lt;1%"</formula>
    </cfRule>
  </conditionalFormatting>
  <conditionalFormatting sqref="AF333:BB333">
    <cfRule type="cellIs" dxfId="2813" priority="2707" operator="equal">
      <formula>"p"</formula>
    </cfRule>
    <cfRule type="cellIs" dxfId="2812" priority="2708" operator="equal">
      <formula>"yes"</formula>
    </cfRule>
    <cfRule type="cellIs" dxfId="2811" priority="2709" operator="equal">
      <formula>0</formula>
    </cfRule>
  </conditionalFormatting>
  <conditionalFormatting sqref="AF333:BB333">
    <cfRule type="cellIs" dxfId="2810" priority="2706" operator="equal">
      <formula>"&lt;1%"</formula>
    </cfRule>
  </conditionalFormatting>
  <conditionalFormatting sqref="BC333">
    <cfRule type="cellIs" dxfId="2809" priority="2704" operator="equal">
      <formula>"no"</formula>
    </cfRule>
    <cfRule type="cellIs" dxfId="2808" priority="2705" operator="equal">
      <formula>"yes"</formula>
    </cfRule>
  </conditionalFormatting>
  <conditionalFormatting sqref="BC333">
    <cfRule type="cellIs" dxfId="2807" priority="2703" operator="equal">
      <formula>"p"</formula>
    </cfRule>
  </conditionalFormatting>
  <conditionalFormatting sqref="BH333">
    <cfRule type="cellIs" dxfId="2806" priority="2700" operator="equal">
      <formula>"p"</formula>
    </cfRule>
    <cfRule type="cellIs" dxfId="2805" priority="2701" operator="equal">
      <formula>"yes"</formula>
    </cfRule>
    <cfRule type="cellIs" dxfId="2804" priority="2702" operator="equal">
      <formula>"none"</formula>
    </cfRule>
  </conditionalFormatting>
  <conditionalFormatting sqref="BH333">
    <cfRule type="cellIs" dxfId="2803" priority="2699" operator="equal">
      <formula>"no"</formula>
    </cfRule>
  </conditionalFormatting>
  <conditionalFormatting sqref="BD333:BG333">
    <cfRule type="cellIs" dxfId="2802" priority="2696" operator="equal">
      <formula>"p"</formula>
    </cfRule>
    <cfRule type="cellIs" dxfId="2801" priority="2697" operator="equal">
      <formula>"yes"</formula>
    </cfRule>
    <cfRule type="cellIs" dxfId="2800" priority="2698" operator="equal">
      <formula>"none"</formula>
    </cfRule>
  </conditionalFormatting>
  <conditionalFormatting sqref="BD333:BG333">
    <cfRule type="cellIs" dxfId="2799" priority="2695" operator="equal">
      <formula>"no"</formula>
    </cfRule>
  </conditionalFormatting>
  <conditionalFormatting sqref="BI333">
    <cfRule type="cellIs" dxfId="2798" priority="2692" operator="equal">
      <formula>"p"</formula>
    </cfRule>
    <cfRule type="cellIs" dxfId="2797" priority="2693" operator="equal">
      <formula>"yes"</formula>
    </cfRule>
    <cfRule type="cellIs" dxfId="2796" priority="2694" operator="equal">
      <formula>"none"</formula>
    </cfRule>
  </conditionalFormatting>
  <conditionalFormatting sqref="BI333">
    <cfRule type="cellIs" dxfId="2795" priority="2691" operator="equal">
      <formula>"no"</formula>
    </cfRule>
  </conditionalFormatting>
  <conditionalFormatting sqref="BD317">
    <cfRule type="cellIs" dxfId="2794" priority="2688" operator="equal">
      <formula>"p"</formula>
    </cfRule>
    <cfRule type="cellIs" dxfId="2793" priority="2689" operator="equal">
      <formula>"yes"</formula>
    </cfRule>
    <cfRule type="cellIs" dxfId="2792" priority="2690" operator="equal">
      <formula>"none"</formula>
    </cfRule>
  </conditionalFormatting>
  <conditionalFormatting sqref="BD317">
    <cfRule type="cellIs" dxfId="2791" priority="2687" operator="equal">
      <formula>"no"</formula>
    </cfRule>
  </conditionalFormatting>
  <conditionalFormatting sqref="BJ333">
    <cfRule type="cellIs" dxfId="2790" priority="2684" operator="equal">
      <formula>"p"</formula>
    </cfRule>
    <cfRule type="cellIs" dxfId="2789" priority="2685" operator="equal">
      <formula>"yes"</formula>
    </cfRule>
    <cfRule type="cellIs" dxfId="2788" priority="2686" operator="equal">
      <formula>"none"</formula>
    </cfRule>
  </conditionalFormatting>
  <conditionalFormatting sqref="BJ333">
    <cfRule type="cellIs" dxfId="2787" priority="2683" operator="equal">
      <formula>"no"</formula>
    </cfRule>
  </conditionalFormatting>
  <conditionalFormatting sqref="S335:Z335">
    <cfRule type="cellIs" dxfId="2786" priority="2680" operator="equal">
      <formula>"p"</formula>
    </cfRule>
    <cfRule type="cellIs" dxfId="2785" priority="2681" operator="equal">
      <formula>"yes"</formula>
    </cfRule>
    <cfRule type="cellIs" dxfId="2784" priority="2682" operator="equal">
      <formula>0</formula>
    </cfRule>
  </conditionalFormatting>
  <conditionalFormatting sqref="S335:Z335">
    <cfRule type="cellIs" dxfId="2783" priority="2679" operator="equal">
      <formula>"&lt;1%"</formula>
    </cfRule>
  </conditionalFormatting>
  <conditionalFormatting sqref="AI335:BB335">
    <cfRule type="cellIs" dxfId="2782" priority="2676" operator="equal">
      <formula>"p"</formula>
    </cfRule>
    <cfRule type="cellIs" dxfId="2781" priority="2677" operator="equal">
      <formula>"yes"</formula>
    </cfRule>
    <cfRule type="cellIs" dxfId="2780" priority="2678" operator="equal">
      <formula>0</formula>
    </cfRule>
  </conditionalFormatting>
  <conditionalFormatting sqref="AI335:BB335">
    <cfRule type="cellIs" dxfId="2779" priority="2675" operator="equal">
      <formula>"&lt;1%"</formula>
    </cfRule>
  </conditionalFormatting>
  <conditionalFormatting sqref="AA335">
    <cfRule type="cellIs" dxfId="2778" priority="2672" operator="equal">
      <formula>"p"</formula>
    </cfRule>
    <cfRule type="cellIs" dxfId="2777" priority="2673" operator="equal">
      <formula>"yes"</formula>
    </cfRule>
    <cfRule type="cellIs" dxfId="2776" priority="2674" operator="equal">
      <formula>0</formula>
    </cfRule>
  </conditionalFormatting>
  <conditionalFormatting sqref="AA335">
    <cfRule type="cellIs" dxfId="2775" priority="2671" operator="equal">
      <formula>"&lt;1%"</formula>
    </cfRule>
  </conditionalFormatting>
  <conditionalFormatting sqref="AC335">
    <cfRule type="cellIs" dxfId="2774" priority="2668" operator="equal">
      <formula>"p"</formula>
    </cfRule>
    <cfRule type="cellIs" dxfId="2773" priority="2669" operator="equal">
      <formula>"yes"</formula>
    </cfRule>
    <cfRule type="cellIs" dxfId="2772" priority="2670" operator="equal">
      <formula>0</formula>
    </cfRule>
  </conditionalFormatting>
  <conditionalFormatting sqref="AC335">
    <cfRule type="cellIs" dxfId="2771" priority="2667" operator="equal">
      <formula>"&lt;1%"</formula>
    </cfRule>
  </conditionalFormatting>
  <conditionalFormatting sqref="AD335">
    <cfRule type="cellIs" dxfId="2770" priority="2664" operator="equal">
      <formula>"p"</formula>
    </cfRule>
    <cfRule type="cellIs" dxfId="2769" priority="2665" operator="equal">
      <formula>"yes"</formula>
    </cfRule>
    <cfRule type="cellIs" dxfId="2768" priority="2666" operator="equal">
      <formula>0</formula>
    </cfRule>
  </conditionalFormatting>
  <conditionalFormatting sqref="AD335">
    <cfRule type="cellIs" dxfId="2767" priority="2663" operator="equal">
      <formula>"&lt;1%"</formula>
    </cfRule>
  </conditionalFormatting>
  <conditionalFormatting sqref="AB335">
    <cfRule type="cellIs" dxfId="2766" priority="2660" operator="equal">
      <formula>"p"</formula>
    </cfRule>
    <cfRule type="cellIs" dxfId="2765" priority="2661" operator="equal">
      <formula>"yes"</formula>
    </cfRule>
    <cfRule type="cellIs" dxfId="2764" priority="2662" operator="equal">
      <formula>0</formula>
    </cfRule>
  </conditionalFormatting>
  <conditionalFormatting sqref="AB335">
    <cfRule type="cellIs" dxfId="2763" priority="2659" operator="equal">
      <formula>"&lt;1%"</formula>
    </cfRule>
  </conditionalFormatting>
  <conditionalFormatting sqref="AE335:AH335">
    <cfRule type="cellIs" dxfId="2762" priority="2656" operator="equal">
      <formula>"p"</formula>
    </cfRule>
    <cfRule type="cellIs" dxfId="2761" priority="2657" operator="equal">
      <formula>"yes"</formula>
    </cfRule>
    <cfRule type="cellIs" dxfId="2760" priority="2658" operator="equal">
      <formula>0</formula>
    </cfRule>
  </conditionalFormatting>
  <conditionalFormatting sqref="AE335:AH335">
    <cfRule type="cellIs" dxfId="2759" priority="2655" operator="equal">
      <formula>"&lt;1%"</formula>
    </cfRule>
  </conditionalFormatting>
  <conditionalFormatting sqref="BC335">
    <cfRule type="cellIs" dxfId="2758" priority="2653" operator="equal">
      <formula>"no"</formula>
    </cfRule>
    <cfRule type="cellIs" dxfId="2757" priority="2654" operator="equal">
      <formula>"yes"</formula>
    </cfRule>
  </conditionalFormatting>
  <conditionalFormatting sqref="BC335">
    <cfRule type="cellIs" dxfId="2756" priority="2652" operator="equal">
      <formula>"p"</formula>
    </cfRule>
  </conditionalFormatting>
  <conditionalFormatting sqref="BD335">
    <cfRule type="cellIs" dxfId="2755" priority="2649" operator="equal">
      <formula>"p"</formula>
    </cfRule>
    <cfRule type="cellIs" dxfId="2754" priority="2650" operator="equal">
      <formula>"yes"</formula>
    </cfRule>
    <cfRule type="cellIs" dxfId="2753" priority="2651" operator="equal">
      <formula>"none"</formula>
    </cfRule>
  </conditionalFormatting>
  <conditionalFormatting sqref="BD335">
    <cfRule type="cellIs" dxfId="2752" priority="2648" operator="equal">
      <formula>"no"</formula>
    </cfRule>
  </conditionalFormatting>
  <conditionalFormatting sqref="BE335:BI335">
    <cfRule type="cellIs" dxfId="2751" priority="2645" operator="equal">
      <formula>"p"</formula>
    </cfRule>
    <cfRule type="cellIs" dxfId="2750" priority="2646" operator="equal">
      <formula>"yes"</formula>
    </cfRule>
    <cfRule type="cellIs" dxfId="2749" priority="2647" operator="equal">
      <formula>"none"</formula>
    </cfRule>
  </conditionalFormatting>
  <conditionalFormatting sqref="BE335:BI335">
    <cfRule type="cellIs" dxfId="2748" priority="2644" operator="equal">
      <formula>"no"</formula>
    </cfRule>
  </conditionalFormatting>
  <conditionalFormatting sqref="S338">
    <cfRule type="cellIs" dxfId="2747" priority="2641" operator="equal">
      <formula>"p"</formula>
    </cfRule>
    <cfRule type="cellIs" dxfId="2746" priority="2642" operator="equal">
      <formula>"yes"</formula>
    </cfRule>
    <cfRule type="cellIs" dxfId="2745" priority="2643" operator="equal">
      <formula>0</formula>
    </cfRule>
  </conditionalFormatting>
  <conditionalFormatting sqref="S338">
    <cfRule type="cellIs" dxfId="2744" priority="2640" operator="equal">
      <formula>"&lt;1%"</formula>
    </cfRule>
  </conditionalFormatting>
  <conditionalFormatting sqref="T338">
    <cfRule type="cellIs" dxfId="2743" priority="2637" operator="equal">
      <formula>"p"</formula>
    </cfRule>
    <cfRule type="cellIs" dxfId="2742" priority="2638" operator="equal">
      <formula>"yes"</formula>
    </cfRule>
    <cfRule type="cellIs" dxfId="2741" priority="2639" operator="equal">
      <formula>0</formula>
    </cfRule>
  </conditionalFormatting>
  <conditionalFormatting sqref="T338">
    <cfRule type="cellIs" dxfId="2740" priority="2636" operator="equal">
      <formula>"&lt;1%"</formula>
    </cfRule>
  </conditionalFormatting>
  <conditionalFormatting sqref="U338">
    <cfRule type="cellIs" dxfId="2739" priority="2633" operator="equal">
      <formula>"p"</formula>
    </cfRule>
    <cfRule type="cellIs" dxfId="2738" priority="2634" operator="equal">
      <formula>"yes"</formula>
    </cfRule>
    <cfRule type="cellIs" dxfId="2737" priority="2635" operator="equal">
      <formula>0</formula>
    </cfRule>
  </conditionalFormatting>
  <conditionalFormatting sqref="U338">
    <cfRule type="cellIs" dxfId="2736" priority="2632" operator="equal">
      <formula>"&lt;1%"</formula>
    </cfRule>
  </conditionalFormatting>
  <conditionalFormatting sqref="V338">
    <cfRule type="cellIs" dxfId="2735" priority="2629" operator="equal">
      <formula>"p"</formula>
    </cfRule>
    <cfRule type="cellIs" dxfId="2734" priority="2630" operator="equal">
      <formula>"yes"</formula>
    </cfRule>
    <cfRule type="cellIs" dxfId="2733" priority="2631" operator="equal">
      <formula>0</formula>
    </cfRule>
  </conditionalFormatting>
  <conditionalFormatting sqref="V338">
    <cfRule type="cellIs" dxfId="2732" priority="2628" operator="equal">
      <formula>"&lt;1%"</formula>
    </cfRule>
  </conditionalFormatting>
  <conditionalFormatting sqref="W338:X338">
    <cfRule type="cellIs" dxfId="2731" priority="2625" operator="equal">
      <formula>"p"</formula>
    </cfRule>
    <cfRule type="cellIs" dxfId="2730" priority="2626" operator="equal">
      <formula>"yes"</formula>
    </cfRule>
    <cfRule type="cellIs" dxfId="2729" priority="2627" operator="equal">
      <formula>0</formula>
    </cfRule>
  </conditionalFormatting>
  <conditionalFormatting sqref="W338:X338">
    <cfRule type="cellIs" dxfId="2728" priority="2624" operator="equal">
      <formula>"&lt;1%"</formula>
    </cfRule>
  </conditionalFormatting>
  <conditionalFormatting sqref="Y338:AG338">
    <cfRule type="cellIs" dxfId="2727" priority="2621" operator="equal">
      <formula>"p"</formula>
    </cfRule>
    <cfRule type="cellIs" dxfId="2726" priority="2622" operator="equal">
      <formula>"yes"</formula>
    </cfRule>
    <cfRule type="cellIs" dxfId="2725" priority="2623" operator="equal">
      <formula>0</formula>
    </cfRule>
  </conditionalFormatting>
  <conditionalFormatting sqref="Y338:AG338">
    <cfRule type="cellIs" dxfId="2724" priority="2620" operator="equal">
      <formula>"&lt;1%"</formula>
    </cfRule>
  </conditionalFormatting>
  <conditionalFormatting sqref="AH338">
    <cfRule type="cellIs" dxfId="2723" priority="2617" operator="equal">
      <formula>"p"</formula>
    </cfRule>
    <cfRule type="cellIs" dxfId="2722" priority="2618" operator="equal">
      <formula>"yes"</formula>
    </cfRule>
    <cfRule type="cellIs" dxfId="2721" priority="2619" operator="equal">
      <formula>0</formula>
    </cfRule>
  </conditionalFormatting>
  <conditionalFormatting sqref="AH338">
    <cfRule type="cellIs" dxfId="2720" priority="2616" operator="equal">
      <formula>"&lt;1%"</formula>
    </cfRule>
  </conditionalFormatting>
  <conditionalFormatting sqref="AI338:BB338">
    <cfRule type="cellIs" dxfId="2719" priority="2613" operator="equal">
      <formula>"p"</formula>
    </cfRule>
    <cfRule type="cellIs" dxfId="2718" priority="2614" operator="equal">
      <formula>"yes"</formula>
    </cfRule>
    <cfRule type="cellIs" dxfId="2717" priority="2615" operator="equal">
      <formula>0</formula>
    </cfRule>
  </conditionalFormatting>
  <conditionalFormatting sqref="AI338:BB338">
    <cfRule type="cellIs" dxfId="2716" priority="2612" operator="equal">
      <formula>"&lt;1%"</formula>
    </cfRule>
  </conditionalFormatting>
  <conditionalFormatting sqref="BC338">
    <cfRule type="cellIs" dxfId="2715" priority="2610" operator="equal">
      <formula>"no"</formula>
    </cfRule>
    <cfRule type="cellIs" dxfId="2714" priority="2611" operator="equal">
      <formula>"yes"</formula>
    </cfRule>
  </conditionalFormatting>
  <conditionalFormatting sqref="BC338">
    <cfRule type="cellIs" dxfId="2713" priority="2609" operator="equal">
      <formula>"p"</formula>
    </cfRule>
  </conditionalFormatting>
  <conditionalFormatting sqref="BD338:BI338">
    <cfRule type="cellIs" dxfId="2712" priority="2606" operator="equal">
      <formula>"p"</formula>
    </cfRule>
    <cfRule type="cellIs" dxfId="2711" priority="2607" operator="equal">
      <formula>"yes"</formula>
    </cfRule>
    <cfRule type="cellIs" dxfId="2710" priority="2608" operator="equal">
      <formula>"none"</formula>
    </cfRule>
  </conditionalFormatting>
  <conditionalFormatting sqref="BD338:BI338">
    <cfRule type="cellIs" dxfId="2709" priority="2605" operator="equal">
      <formula>"no"</formula>
    </cfRule>
  </conditionalFormatting>
  <conditionalFormatting sqref="S344:AY344">
    <cfRule type="cellIs" dxfId="2708" priority="2602" operator="equal">
      <formula>"p"</formula>
    </cfRule>
    <cfRule type="cellIs" dxfId="2707" priority="2603" operator="equal">
      <formula>"yes"</formula>
    </cfRule>
    <cfRule type="cellIs" dxfId="2706" priority="2604" operator="equal">
      <formula>0</formula>
    </cfRule>
  </conditionalFormatting>
  <conditionalFormatting sqref="S344:AY344">
    <cfRule type="cellIs" dxfId="2705" priority="2601" operator="equal">
      <formula>"&lt;1%"</formula>
    </cfRule>
  </conditionalFormatting>
  <conditionalFormatting sqref="BC344">
    <cfRule type="cellIs" dxfId="2704" priority="2599" operator="equal">
      <formula>"no"</formula>
    </cfRule>
    <cfRule type="cellIs" dxfId="2703" priority="2600" operator="equal">
      <formula>"yes"</formula>
    </cfRule>
  </conditionalFormatting>
  <conditionalFormatting sqref="BC344">
    <cfRule type="cellIs" dxfId="2702" priority="2598" operator="equal">
      <formula>"p"</formula>
    </cfRule>
  </conditionalFormatting>
  <conditionalFormatting sqref="AI346:BB346">
    <cfRule type="cellIs" dxfId="2701" priority="2595" operator="equal">
      <formula>"p"</formula>
    </cfRule>
    <cfRule type="cellIs" dxfId="2700" priority="2596" operator="equal">
      <formula>"yes"</formula>
    </cfRule>
    <cfRule type="cellIs" dxfId="2699" priority="2597" operator="equal">
      <formula>0</formula>
    </cfRule>
  </conditionalFormatting>
  <conditionalFormatting sqref="AI346:BB346">
    <cfRule type="cellIs" dxfId="2698" priority="2594" operator="equal">
      <formula>"&lt;1%"</formula>
    </cfRule>
  </conditionalFormatting>
  <conditionalFormatting sqref="W346">
    <cfRule type="cellIs" dxfId="2697" priority="2591" operator="equal">
      <formula>"p"</formula>
    </cfRule>
    <cfRule type="cellIs" dxfId="2696" priority="2592" operator="equal">
      <formula>"yes"</formula>
    </cfRule>
    <cfRule type="cellIs" dxfId="2695" priority="2593" operator="equal">
      <formula>0</formula>
    </cfRule>
  </conditionalFormatting>
  <conditionalFormatting sqref="W346">
    <cfRule type="cellIs" dxfId="2694" priority="2590" operator="equal">
      <formula>"&lt;1%"</formula>
    </cfRule>
  </conditionalFormatting>
  <conditionalFormatting sqref="AC346">
    <cfRule type="cellIs" dxfId="2693" priority="2587" operator="equal">
      <formula>"p"</formula>
    </cfRule>
    <cfRule type="cellIs" dxfId="2692" priority="2588" operator="equal">
      <formula>"yes"</formula>
    </cfRule>
    <cfRule type="cellIs" dxfId="2691" priority="2589" operator="equal">
      <formula>0</formula>
    </cfRule>
  </conditionalFormatting>
  <conditionalFormatting sqref="AC346">
    <cfRule type="cellIs" dxfId="2690" priority="2586" operator="equal">
      <formula>"&lt;1%"</formula>
    </cfRule>
  </conditionalFormatting>
  <conditionalFormatting sqref="S346:V346">
    <cfRule type="cellIs" dxfId="2689" priority="2583" operator="equal">
      <formula>"p"</formula>
    </cfRule>
    <cfRule type="cellIs" dxfId="2688" priority="2584" operator="equal">
      <formula>"yes"</formula>
    </cfRule>
    <cfRule type="cellIs" dxfId="2687" priority="2585" operator="equal">
      <formula>0</formula>
    </cfRule>
  </conditionalFormatting>
  <conditionalFormatting sqref="S346:V346">
    <cfRule type="cellIs" dxfId="2686" priority="2582" operator="equal">
      <formula>"&lt;1%"</formula>
    </cfRule>
  </conditionalFormatting>
  <conditionalFormatting sqref="X346:AB346">
    <cfRule type="cellIs" dxfId="2685" priority="2579" operator="equal">
      <formula>"p"</formula>
    </cfRule>
    <cfRule type="cellIs" dxfId="2684" priority="2580" operator="equal">
      <formula>"yes"</formula>
    </cfRule>
    <cfRule type="cellIs" dxfId="2683" priority="2581" operator="equal">
      <formula>0</formula>
    </cfRule>
  </conditionalFormatting>
  <conditionalFormatting sqref="X346:AB346">
    <cfRule type="cellIs" dxfId="2682" priority="2578" operator="equal">
      <formula>"&lt;1%"</formula>
    </cfRule>
  </conditionalFormatting>
  <conditionalFormatting sqref="AD346:AH346">
    <cfRule type="cellIs" dxfId="2681" priority="2575" operator="equal">
      <formula>"p"</formula>
    </cfRule>
    <cfRule type="cellIs" dxfId="2680" priority="2576" operator="equal">
      <formula>"yes"</formula>
    </cfRule>
    <cfRule type="cellIs" dxfId="2679" priority="2577" operator="equal">
      <formula>0</formula>
    </cfRule>
  </conditionalFormatting>
  <conditionalFormatting sqref="AD346:AH346">
    <cfRule type="cellIs" dxfId="2678" priority="2574" operator="equal">
      <formula>"&lt;1%"</formula>
    </cfRule>
  </conditionalFormatting>
  <conditionalFormatting sqref="BC346">
    <cfRule type="cellIs" dxfId="2677" priority="2572" operator="equal">
      <formula>"no"</formula>
    </cfRule>
    <cfRule type="cellIs" dxfId="2676" priority="2573" operator="equal">
      <formula>"yes"</formula>
    </cfRule>
  </conditionalFormatting>
  <conditionalFormatting sqref="BC346">
    <cfRule type="cellIs" dxfId="2675" priority="2571" operator="equal">
      <formula>"p"</formula>
    </cfRule>
  </conditionalFormatting>
  <conditionalFormatting sqref="BD346:BI346">
    <cfRule type="cellIs" dxfId="2674" priority="2568" operator="equal">
      <formula>"p"</formula>
    </cfRule>
    <cfRule type="cellIs" dxfId="2673" priority="2569" operator="equal">
      <formula>"yes"</formula>
    </cfRule>
    <cfRule type="cellIs" dxfId="2672" priority="2570" operator="equal">
      <formula>"none"</formula>
    </cfRule>
  </conditionalFormatting>
  <conditionalFormatting sqref="BD346:BI346">
    <cfRule type="cellIs" dxfId="2671" priority="2567" operator="equal">
      <formula>"no"</formula>
    </cfRule>
  </conditionalFormatting>
  <conditionalFormatting sqref="AI348:BB348">
    <cfRule type="cellIs" dxfId="2670" priority="2564" operator="equal">
      <formula>"p"</formula>
    </cfRule>
    <cfRule type="cellIs" dxfId="2669" priority="2565" operator="equal">
      <formula>"yes"</formula>
    </cfRule>
    <cfRule type="cellIs" dxfId="2668" priority="2566" operator="equal">
      <formula>0</formula>
    </cfRule>
  </conditionalFormatting>
  <conditionalFormatting sqref="AI348:BB348">
    <cfRule type="cellIs" dxfId="2667" priority="2563" operator="equal">
      <formula>"&lt;1%"</formula>
    </cfRule>
  </conditionalFormatting>
  <conditionalFormatting sqref="W348">
    <cfRule type="cellIs" dxfId="2666" priority="2560" operator="equal">
      <formula>"p"</formula>
    </cfRule>
    <cfRule type="cellIs" dxfId="2665" priority="2561" operator="equal">
      <formula>"yes"</formula>
    </cfRule>
    <cfRule type="cellIs" dxfId="2664" priority="2562" operator="equal">
      <formula>0</formula>
    </cfRule>
  </conditionalFormatting>
  <conditionalFormatting sqref="W348">
    <cfRule type="cellIs" dxfId="2663" priority="2559" operator="equal">
      <formula>"&lt;1%"</formula>
    </cfRule>
  </conditionalFormatting>
  <conditionalFormatting sqref="AC348">
    <cfRule type="cellIs" dxfId="2662" priority="2556" operator="equal">
      <formula>"p"</formula>
    </cfRule>
    <cfRule type="cellIs" dxfId="2661" priority="2557" operator="equal">
      <formula>"yes"</formula>
    </cfRule>
    <cfRule type="cellIs" dxfId="2660" priority="2558" operator="equal">
      <formula>0</formula>
    </cfRule>
  </conditionalFormatting>
  <conditionalFormatting sqref="AC348">
    <cfRule type="cellIs" dxfId="2659" priority="2555" operator="equal">
      <formula>"&lt;1%"</formula>
    </cfRule>
  </conditionalFormatting>
  <conditionalFormatting sqref="S348:V348">
    <cfRule type="cellIs" dxfId="2658" priority="2552" operator="equal">
      <formula>"p"</formula>
    </cfRule>
    <cfRule type="cellIs" dxfId="2657" priority="2553" operator="equal">
      <formula>"yes"</formula>
    </cfRule>
    <cfRule type="cellIs" dxfId="2656" priority="2554" operator="equal">
      <formula>0</formula>
    </cfRule>
  </conditionalFormatting>
  <conditionalFormatting sqref="S348:V348">
    <cfRule type="cellIs" dxfId="2655" priority="2551" operator="equal">
      <formula>"&lt;1%"</formula>
    </cfRule>
  </conditionalFormatting>
  <conditionalFormatting sqref="X348:AB348">
    <cfRule type="cellIs" dxfId="2654" priority="2548" operator="equal">
      <formula>"p"</formula>
    </cfRule>
    <cfRule type="cellIs" dxfId="2653" priority="2549" operator="equal">
      <formula>"yes"</formula>
    </cfRule>
    <cfRule type="cellIs" dxfId="2652" priority="2550" operator="equal">
      <formula>0</formula>
    </cfRule>
  </conditionalFormatting>
  <conditionalFormatting sqref="X348:AB348">
    <cfRule type="cellIs" dxfId="2651" priority="2547" operator="equal">
      <formula>"&lt;1%"</formula>
    </cfRule>
  </conditionalFormatting>
  <conditionalFormatting sqref="AD348:AH348">
    <cfRule type="cellIs" dxfId="2650" priority="2544" operator="equal">
      <formula>"p"</formula>
    </cfRule>
    <cfRule type="cellIs" dxfId="2649" priority="2545" operator="equal">
      <formula>"yes"</formula>
    </cfRule>
    <cfRule type="cellIs" dxfId="2648" priority="2546" operator="equal">
      <formula>0</formula>
    </cfRule>
  </conditionalFormatting>
  <conditionalFormatting sqref="AD348:AH348">
    <cfRule type="cellIs" dxfId="2647" priority="2543" operator="equal">
      <formula>"&lt;1%"</formula>
    </cfRule>
  </conditionalFormatting>
  <conditionalFormatting sqref="BC348">
    <cfRule type="cellIs" dxfId="2646" priority="2541" operator="equal">
      <formula>"no"</formula>
    </cfRule>
    <cfRule type="cellIs" dxfId="2645" priority="2542" operator="equal">
      <formula>"yes"</formula>
    </cfRule>
  </conditionalFormatting>
  <conditionalFormatting sqref="BC348">
    <cfRule type="cellIs" dxfId="2644" priority="2540" operator="equal">
      <formula>"p"</formula>
    </cfRule>
  </conditionalFormatting>
  <conditionalFormatting sqref="BD348:BI348">
    <cfRule type="cellIs" dxfId="2643" priority="2537" operator="equal">
      <formula>"p"</formula>
    </cfRule>
    <cfRule type="cellIs" dxfId="2642" priority="2538" operator="equal">
      <formula>"yes"</formula>
    </cfRule>
    <cfRule type="cellIs" dxfId="2641" priority="2539" operator="equal">
      <formula>"none"</formula>
    </cfRule>
  </conditionalFormatting>
  <conditionalFormatting sqref="BD348:BI348">
    <cfRule type="cellIs" dxfId="2640" priority="2536" operator="equal">
      <formula>"no"</formula>
    </cfRule>
  </conditionalFormatting>
  <conditionalFormatting sqref="S349:U349 X349:Y349 AC349:AD349 AF349:AG349 AI349:BB349">
    <cfRule type="cellIs" dxfId="2639" priority="2533" operator="equal">
      <formula>"p"</formula>
    </cfRule>
    <cfRule type="cellIs" dxfId="2638" priority="2534" operator="equal">
      <formula>"yes"</formula>
    </cfRule>
    <cfRule type="cellIs" dxfId="2637" priority="2535" operator="equal">
      <formula>0</formula>
    </cfRule>
  </conditionalFormatting>
  <conditionalFormatting sqref="S349:U349 X349:Y349 AC349:AD349 AF349:AG349 AI349:BB349">
    <cfRule type="cellIs" dxfId="2636" priority="2532" operator="equal">
      <formula>"&lt;1%"</formula>
    </cfRule>
  </conditionalFormatting>
  <conditionalFormatting sqref="V349:W349">
    <cfRule type="cellIs" dxfId="2635" priority="2529" operator="equal">
      <formula>"p"</formula>
    </cfRule>
    <cfRule type="cellIs" dxfId="2634" priority="2530" operator="equal">
      <formula>"yes"</formula>
    </cfRule>
    <cfRule type="cellIs" dxfId="2633" priority="2531" operator="equal">
      <formula>0</formula>
    </cfRule>
  </conditionalFormatting>
  <conditionalFormatting sqref="V349:W349">
    <cfRule type="cellIs" dxfId="2632" priority="2528" operator="equal">
      <formula>"&lt;1%"</formula>
    </cfRule>
  </conditionalFormatting>
  <conditionalFormatting sqref="Z349:AA349">
    <cfRule type="cellIs" dxfId="2631" priority="2525" operator="equal">
      <formula>"p"</formula>
    </cfRule>
    <cfRule type="cellIs" dxfId="2630" priority="2526" operator="equal">
      <formula>"yes"</formula>
    </cfRule>
    <cfRule type="cellIs" dxfId="2629" priority="2527" operator="equal">
      <formula>0</formula>
    </cfRule>
  </conditionalFormatting>
  <conditionalFormatting sqref="Z349:AA349">
    <cfRule type="cellIs" dxfId="2628" priority="2524" operator="equal">
      <formula>"&lt;1%"</formula>
    </cfRule>
  </conditionalFormatting>
  <conditionalFormatting sqref="AB349">
    <cfRule type="cellIs" dxfId="2627" priority="2521" operator="equal">
      <formula>"p"</formula>
    </cfRule>
    <cfRule type="cellIs" dxfId="2626" priority="2522" operator="equal">
      <formula>"yes"</formula>
    </cfRule>
    <cfRule type="cellIs" dxfId="2625" priority="2523" operator="equal">
      <formula>0</formula>
    </cfRule>
  </conditionalFormatting>
  <conditionalFormatting sqref="AB349">
    <cfRule type="cellIs" dxfId="2624" priority="2520" operator="equal">
      <formula>"&lt;1%"</formula>
    </cfRule>
  </conditionalFormatting>
  <conditionalFormatting sqref="AE349">
    <cfRule type="cellIs" dxfId="2623" priority="2517" operator="equal">
      <formula>"p"</formula>
    </cfRule>
    <cfRule type="cellIs" dxfId="2622" priority="2518" operator="equal">
      <formula>"yes"</formula>
    </cfRule>
    <cfRule type="cellIs" dxfId="2621" priority="2519" operator="equal">
      <formula>0</formula>
    </cfRule>
  </conditionalFormatting>
  <conditionalFormatting sqref="AE349">
    <cfRule type="cellIs" dxfId="2620" priority="2516" operator="equal">
      <formula>"&lt;1%"</formula>
    </cfRule>
  </conditionalFormatting>
  <conditionalFormatting sqref="AH349">
    <cfRule type="cellIs" dxfId="2619" priority="2513" operator="equal">
      <formula>"p"</formula>
    </cfRule>
    <cfRule type="cellIs" dxfId="2618" priority="2514" operator="equal">
      <formula>"yes"</formula>
    </cfRule>
    <cfRule type="cellIs" dxfId="2617" priority="2515" operator="equal">
      <formula>0</formula>
    </cfRule>
  </conditionalFormatting>
  <conditionalFormatting sqref="AH349">
    <cfRule type="cellIs" dxfId="2616" priority="2512" operator="equal">
      <formula>"&lt;1%"</formula>
    </cfRule>
  </conditionalFormatting>
  <conditionalFormatting sqref="BC349">
    <cfRule type="cellIs" dxfId="2615" priority="2510" operator="equal">
      <formula>"no"</formula>
    </cfRule>
    <cfRule type="cellIs" dxfId="2614" priority="2511" operator="equal">
      <formula>"yes"</formula>
    </cfRule>
  </conditionalFormatting>
  <conditionalFormatting sqref="BC349">
    <cfRule type="cellIs" dxfId="2613" priority="2509" operator="equal">
      <formula>"p"</formula>
    </cfRule>
  </conditionalFormatting>
  <conditionalFormatting sqref="BD349:BG349">
    <cfRule type="cellIs" dxfId="2612" priority="2506" operator="equal">
      <formula>"p"</formula>
    </cfRule>
    <cfRule type="cellIs" dxfId="2611" priority="2507" operator="equal">
      <formula>"yes"</formula>
    </cfRule>
    <cfRule type="cellIs" dxfId="2610" priority="2508" operator="equal">
      <formula>"none"</formula>
    </cfRule>
  </conditionalFormatting>
  <conditionalFormatting sqref="BD349:BG349">
    <cfRule type="cellIs" dxfId="2609" priority="2505" operator="equal">
      <formula>"no"</formula>
    </cfRule>
  </conditionalFormatting>
  <conditionalFormatting sqref="BH349:BJ349">
    <cfRule type="cellIs" dxfId="2608" priority="2502" operator="equal">
      <formula>"p"</formula>
    </cfRule>
    <cfRule type="cellIs" dxfId="2607" priority="2503" operator="equal">
      <formula>"yes"</formula>
    </cfRule>
    <cfRule type="cellIs" dxfId="2606" priority="2504" operator="equal">
      <formula>"none"</formula>
    </cfRule>
  </conditionalFormatting>
  <conditionalFormatting sqref="BH349:BJ349">
    <cfRule type="cellIs" dxfId="2605" priority="2501" operator="equal">
      <formula>"no"</formula>
    </cfRule>
  </conditionalFormatting>
  <conditionalFormatting sqref="S350:BB350">
    <cfRule type="cellIs" dxfId="2604" priority="2498" operator="equal">
      <formula>"p"</formula>
    </cfRule>
    <cfRule type="cellIs" dxfId="2603" priority="2499" operator="equal">
      <formula>"yes"</formula>
    </cfRule>
    <cfRule type="cellIs" dxfId="2602" priority="2500" operator="equal">
      <formula>0</formula>
    </cfRule>
  </conditionalFormatting>
  <conditionalFormatting sqref="S350:BB350">
    <cfRule type="cellIs" dxfId="2601" priority="2497" operator="equal">
      <formula>"&lt;1%"</formula>
    </cfRule>
  </conditionalFormatting>
  <conditionalFormatting sqref="BC350">
    <cfRule type="cellIs" dxfId="2600" priority="2495" operator="equal">
      <formula>"no"</formula>
    </cfRule>
    <cfRule type="cellIs" dxfId="2599" priority="2496" operator="equal">
      <formula>"yes"</formula>
    </cfRule>
  </conditionalFormatting>
  <conditionalFormatting sqref="BC350">
    <cfRule type="cellIs" dxfId="2598" priority="2494" operator="equal">
      <formula>"p"</formula>
    </cfRule>
  </conditionalFormatting>
  <conditionalFormatting sqref="BD350:BG350">
    <cfRule type="cellIs" dxfId="2597" priority="2491" operator="equal">
      <formula>"p"</formula>
    </cfRule>
    <cfRule type="cellIs" dxfId="2596" priority="2492" operator="equal">
      <formula>"yes"</formula>
    </cfRule>
    <cfRule type="cellIs" dxfId="2595" priority="2493" operator="equal">
      <formula>"none"</formula>
    </cfRule>
  </conditionalFormatting>
  <conditionalFormatting sqref="BD350:BG350">
    <cfRule type="cellIs" dxfId="2594" priority="2490" operator="equal">
      <formula>"no"</formula>
    </cfRule>
  </conditionalFormatting>
  <conditionalFormatting sqref="BH350">
    <cfRule type="cellIs" dxfId="2593" priority="2487" operator="equal">
      <formula>"p"</formula>
    </cfRule>
    <cfRule type="cellIs" dxfId="2592" priority="2488" operator="equal">
      <formula>"yes"</formula>
    </cfRule>
    <cfRule type="cellIs" dxfId="2591" priority="2489" operator="equal">
      <formula>"none"</formula>
    </cfRule>
  </conditionalFormatting>
  <conditionalFormatting sqref="BH350">
    <cfRule type="cellIs" dxfId="2590" priority="2486" operator="equal">
      <formula>"no"</formula>
    </cfRule>
  </conditionalFormatting>
  <conditionalFormatting sqref="BI350">
    <cfRule type="cellIs" dxfId="2589" priority="2483" operator="equal">
      <formula>"p"</formula>
    </cfRule>
    <cfRule type="cellIs" dxfId="2588" priority="2484" operator="equal">
      <formula>"yes"</formula>
    </cfRule>
    <cfRule type="cellIs" dxfId="2587" priority="2485" operator="equal">
      <formula>"none"</formula>
    </cfRule>
  </conditionalFormatting>
  <conditionalFormatting sqref="BI350">
    <cfRule type="cellIs" dxfId="2586" priority="2482" operator="equal">
      <formula>"no"</formula>
    </cfRule>
  </conditionalFormatting>
  <conditionalFormatting sqref="BJ350">
    <cfRule type="cellIs" dxfId="2585" priority="2479" operator="equal">
      <formula>"p"</formula>
    </cfRule>
    <cfRule type="cellIs" dxfId="2584" priority="2480" operator="equal">
      <formula>"yes"</formula>
    </cfRule>
    <cfRule type="cellIs" dxfId="2583" priority="2481" operator="equal">
      <formula>"none"</formula>
    </cfRule>
  </conditionalFormatting>
  <conditionalFormatting sqref="BJ350">
    <cfRule type="cellIs" dxfId="2582" priority="2478" operator="equal">
      <formula>"no"</formula>
    </cfRule>
  </conditionalFormatting>
  <conditionalFormatting sqref="S23:BB23">
    <cfRule type="cellIs" dxfId="2581" priority="2475" operator="equal">
      <formula>"p"</formula>
    </cfRule>
    <cfRule type="cellIs" dxfId="2580" priority="2476" operator="equal">
      <formula>"yes"</formula>
    </cfRule>
    <cfRule type="cellIs" dxfId="2579" priority="2477" operator="equal">
      <formula>0</formula>
    </cfRule>
  </conditionalFormatting>
  <conditionalFormatting sqref="S23:BB23">
    <cfRule type="cellIs" dxfId="2578" priority="2474" operator="equal">
      <formula>"&lt;1%"</formula>
    </cfRule>
  </conditionalFormatting>
  <conditionalFormatting sqref="BC23">
    <cfRule type="cellIs" dxfId="2577" priority="2472" operator="equal">
      <formula>"no"</formula>
    </cfRule>
    <cfRule type="cellIs" dxfId="2576" priority="2473" operator="equal">
      <formula>"yes"</formula>
    </cfRule>
  </conditionalFormatting>
  <conditionalFormatting sqref="BC23">
    <cfRule type="cellIs" dxfId="2575" priority="2471" operator="equal">
      <formula>"p"</formula>
    </cfRule>
  </conditionalFormatting>
  <conditionalFormatting sqref="BF23:BH23">
    <cfRule type="cellIs" dxfId="2574" priority="2468" operator="equal">
      <formula>"p"</formula>
    </cfRule>
    <cfRule type="cellIs" dxfId="2573" priority="2469" operator="equal">
      <formula>"yes"</formula>
    </cfRule>
    <cfRule type="cellIs" dxfId="2572" priority="2470" operator="equal">
      <formula>"none"</formula>
    </cfRule>
  </conditionalFormatting>
  <conditionalFormatting sqref="BF23:BH23">
    <cfRule type="cellIs" dxfId="2571" priority="2467" operator="equal">
      <formula>"no"</formula>
    </cfRule>
  </conditionalFormatting>
  <conditionalFormatting sqref="BD23:BE23">
    <cfRule type="cellIs" dxfId="2570" priority="2464" operator="equal">
      <formula>"p"</formula>
    </cfRule>
    <cfRule type="cellIs" dxfId="2569" priority="2465" operator="equal">
      <formula>"yes"</formula>
    </cfRule>
    <cfRule type="cellIs" dxfId="2568" priority="2466" operator="equal">
      <formula>"none"</formula>
    </cfRule>
  </conditionalFormatting>
  <conditionalFormatting sqref="BD23:BE23">
    <cfRule type="cellIs" dxfId="2567" priority="2463" operator="equal">
      <formula>"no"</formula>
    </cfRule>
  </conditionalFormatting>
  <conditionalFormatting sqref="BI23">
    <cfRule type="cellIs" dxfId="2566" priority="2460" operator="equal">
      <formula>"p"</formula>
    </cfRule>
    <cfRule type="cellIs" dxfId="2565" priority="2461" operator="equal">
      <formula>"yes"</formula>
    </cfRule>
    <cfRule type="cellIs" dxfId="2564" priority="2462" operator="equal">
      <formula>"none"</formula>
    </cfRule>
  </conditionalFormatting>
  <conditionalFormatting sqref="BI23">
    <cfRule type="cellIs" dxfId="2563" priority="2459" operator="equal">
      <formula>"no"</formula>
    </cfRule>
  </conditionalFormatting>
  <conditionalFormatting sqref="BJ23">
    <cfRule type="cellIs" dxfId="2562" priority="2457" operator="equal">
      <formula>"no"</formula>
    </cfRule>
    <cfRule type="cellIs" dxfId="2561" priority="2458" operator="equal">
      <formula>"n/a"</formula>
    </cfRule>
  </conditionalFormatting>
  <conditionalFormatting sqref="S68:AM68 AQ68:BB68">
    <cfRule type="cellIs" dxfId="2560" priority="2454" operator="equal">
      <formula>"p"</formula>
    </cfRule>
    <cfRule type="cellIs" dxfId="2559" priority="2455" operator="equal">
      <formula>"yes"</formula>
    </cfRule>
    <cfRule type="cellIs" dxfId="2558" priority="2456" operator="equal">
      <formula>0</formula>
    </cfRule>
  </conditionalFormatting>
  <conditionalFormatting sqref="S68:AM68 AQ68:BB68">
    <cfRule type="cellIs" dxfId="2557" priority="2453" operator="equal">
      <formula>"&lt;1%"</formula>
    </cfRule>
  </conditionalFormatting>
  <conditionalFormatting sqref="AN68:AP68">
    <cfRule type="cellIs" dxfId="2556" priority="2450" operator="equal">
      <formula>"p"</formula>
    </cfRule>
    <cfRule type="cellIs" dxfId="2555" priority="2451" operator="equal">
      <formula>"yes"</formula>
    </cfRule>
    <cfRule type="cellIs" dxfId="2554" priority="2452" operator="equal">
      <formula>0</formula>
    </cfRule>
  </conditionalFormatting>
  <conditionalFormatting sqref="AN68:AP68">
    <cfRule type="cellIs" dxfId="2553" priority="2449" operator="equal">
      <formula>"&lt;1%"</formula>
    </cfRule>
  </conditionalFormatting>
  <conditionalFormatting sqref="BC68">
    <cfRule type="cellIs" dxfId="2552" priority="2447" operator="equal">
      <formula>"no"</formula>
    </cfRule>
    <cfRule type="cellIs" dxfId="2551" priority="2448" operator="equal">
      <formula>"yes"</formula>
    </cfRule>
  </conditionalFormatting>
  <conditionalFormatting sqref="BC68">
    <cfRule type="cellIs" dxfId="2550" priority="2446" operator="equal">
      <formula>"p"</formula>
    </cfRule>
  </conditionalFormatting>
  <conditionalFormatting sqref="S70:AY70">
    <cfRule type="cellIs" dxfId="2549" priority="2443" operator="equal">
      <formula>"p"</formula>
    </cfRule>
    <cfRule type="cellIs" dxfId="2548" priority="2444" operator="equal">
      <formula>"yes"</formula>
    </cfRule>
    <cfRule type="cellIs" dxfId="2547" priority="2445" operator="equal">
      <formula>0</formula>
    </cfRule>
  </conditionalFormatting>
  <conditionalFormatting sqref="S70:AY70">
    <cfRule type="cellIs" dxfId="2546" priority="2442" operator="equal">
      <formula>"&lt;1%"</formula>
    </cfRule>
  </conditionalFormatting>
  <conditionalFormatting sqref="AZ70:BB70">
    <cfRule type="cellIs" dxfId="2545" priority="2439" operator="equal">
      <formula>"p"</formula>
    </cfRule>
    <cfRule type="cellIs" dxfId="2544" priority="2440" operator="equal">
      <formula>"yes"</formula>
    </cfRule>
    <cfRule type="cellIs" dxfId="2543" priority="2441" operator="equal">
      <formula>0</formula>
    </cfRule>
  </conditionalFormatting>
  <conditionalFormatting sqref="AZ70:BB70">
    <cfRule type="cellIs" dxfId="2542" priority="2438" operator="equal">
      <formula>"&lt;1%"</formula>
    </cfRule>
  </conditionalFormatting>
  <conditionalFormatting sqref="BC70">
    <cfRule type="cellIs" dxfId="2541" priority="2436" operator="equal">
      <formula>"no"</formula>
    </cfRule>
    <cfRule type="cellIs" dxfId="2540" priority="2437" operator="equal">
      <formula>"yes"</formula>
    </cfRule>
  </conditionalFormatting>
  <conditionalFormatting sqref="BC70">
    <cfRule type="cellIs" dxfId="2539" priority="2435" operator="equal">
      <formula>"p"</formula>
    </cfRule>
  </conditionalFormatting>
  <conditionalFormatting sqref="S73:V73 X73:BB73">
    <cfRule type="cellIs" dxfId="2538" priority="2432" operator="equal">
      <formula>"p"</formula>
    </cfRule>
    <cfRule type="cellIs" dxfId="2537" priority="2433" operator="equal">
      <formula>"yes"</formula>
    </cfRule>
    <cfRule type="cellIs" dxfId="2536" priority="2434" operator="equal">
      <formula>0</formula>
    </cfRule>
  </conditionalFormatting>
  <conditionalFormatting sqref="S73:V73 X73:BB73">
    <cfRule type="cellIs" dxfId="2535" priority="2431" operator="equal">
      <formula>"&lt;1%"</formula>
    </cfRule>
  </conditionalFormatting>
  <conditionalFormatting sqref="W73">
    <cfRule type="cellIs" dxfId="2534" priority="2428" operator="equal">
      <formula>"p"</formula>
    </cfRule>
    <cfRule type="cellIs" dxfId="2533" priority="2429" operator="equal">
      <formula>"yes"</formula>
    </cfRule>
    <cfRule type="cellIs" dxfId="2532" priority="2430" operator="equal">
      <formula>0</formula>
    </cfRule>
  </conditionalFormatting>
  <conditionalFormatting sqref="W73">
    <cfRule type="cellIs" dxfId="2531" priority="2427" operator="equal">
      <formula>"&lt;1%"</formula>
    </cfRule>
  </conditionalFormatting>
  <conditionalFormatting sqref="BC73">
    <cfRule type="cellIs" dxfId="2530" priority="2425" operator="equal">
      <formula>"no"</formula>
    </cfRule>
    <cfRule type="cellIs" dxfId="2529" priority="2426" operator="equal">
      <formula>"yes"</formula>
    </cfRule>
  </conditionalFormatting>
  <conditionalFormatting sqref="BC73">
    <cfRule type="cellIs" dxfId="2528" priority="2424" operator="equal">
      <formula>"p"</formula>
    </cfRule>
  </conditionalFormatting>
  <conditionalFormatting sqref="BE73">
    <cfRule type="cellIs" dxfId="2527" priority="2421" operator="equal">
      <formula>"p"</formula>
    </cfRule>
    <cfRule type="cellIs" dxfId="2526" priority="2422" operator="equal">
      <formula>"yes"</formula>
    </cfRule>
    <cfRule type="cellIs" dxfId="2525" priority="2423" operator="equal">
      <formula>"none"</formula>
    </cfRule>
  </conditionalFormatting>
  <conditionalFormatting sqref="BE73">
    <cfRule type="cellIs" dxfId="2524" priority="2420" operator="equal">
      <formula>"no"</formula>
    </cfRule>
  </conditionalFormatting>
  <conditionalFormatting sqref="BD73">
    <cfRule type="cellIs" dxfId="2523" priority="2417" operator="equal">
      <formula>"p"</formula>
    </cfRule>
    <cfRule type="cellIs" dxfId="2522" priority="2418" operator="equal">
      <formula>"yes"</formula>
    </cfRule>
    <cfRule type="cellIs" dxfId="2521" priority="2419" operator="equal">
      <formula>"none"</formula>
    </cfRule>
  </conditionalFormatting>
  <conditionalFormatting sqref="BD73">
    <cfRule type="cellIs" dxfId="2520" priority="2416" operator="equal">
      <formula>"no"</formula>
    </cfRule>
  </conditionalFormatting>
  <conditionalFormatting sqref="BF73:BJ73">
    <cfRule type="cellIs" dxfId="2519" priority="2413" operator="equal">
      <formula>"p"</formula>
    </cfRule>
    <cfRule type="cellIs" dxfId="2518" priority="2414" operator="equal">
      <formula>"yes"</formula>
    </cfRule>
    <cfRule type="cellIs" dxfId="2517" priority="2415" operator="equal">
      <formula>"none"</formula>
    </cfRule>
  </conditionalFormatting>
  <conditionalFormatting sqref="BF73:BJ73">
    <cfRule type="cellIs" dxfId="2516" priority="2412" operator="equal">
      <formula>"no"</formula>
    </cfRule>
  </conditionalFormatting>
  <conditionalFormatting sqref="S113:BB113">
    <cfRule type="cellIs" dxfId="2515" priority="2409" operator="equal">
      <formula>"p"</formula>
    </cfRule>
    <cfRule type="cellIs" dxfId="2514" priority="2410" operator="equal">
      <formula>"yes"</formula>
    </cfRule>
    <cfRule type="cellIs" dxfId="2513" priority="2411" operator="equal">
      <formula>0</formula>
    </cfRule>
  </conditionalFormatting>
  <conditionalFormatting sqref="S113:BB113">
    <cfRule type="cellIs" dxfId="2512" priority="2408" operator="equal">
      <formula>"&lt;1%"</formula>
    </cfRule>
  </conditionalFormatting>
  <conditionalFormatting sqref="BC87">
    <cfRule type="cellIs" dxfId="2511" priority="2406" operator="equal">
      <formula>"no"</formula>
    </cfRule>
    <cfRule type="cellIs" dxfId="2510" priority="2407" operator="equal">
      <formula>"yes"</formula>
    </cfRule>
  </conditionalFormatting>
  <conditionalFormatting sqref="BC87">
    <cfRule type="cellIs" dxfId="2509" priority="2405" operator="equal">
      <formula>"p"</formula>
    </cfRule>
  </conditionalFormatting>
  <conditionalFormatting sqref="BC113">
    <cfRule type="cellIs" dxfId="2508" priority="2403" operator="equal">
      <formula>"no"</formula>
    </cfRule>
    <cfRule type="cellIs" dxfId="2507" priority="2404" operator="equal">
      <formula>"yes"</formula>
    </cfRule>
  </conditionalFormatting>
  <conditionalFormatting sqref="BC113">
    <cfRule type="cellIs" dxfId="2506" priority="2402" operator="equal">
      <formula>"p"</formula>
    </cfRule>
  </conditionalFormatting>
  <conditionalFormatting sqref="S116:BB116">
    <cfRule type="cellIs" dxfId="2505" priority="2399" operator="equal">
      <formula>"p"</formula>
    </cfRule>
    <cfRule type="cellIs" dxfId="2504" priority="2400" operator="equal">
      <formula>"yes"</formula>
    </cfRule>
    <cfRule type="cellIs" dxfId="2503" priority="2401" operator="equal">
      <formula>0</formula>
    </cfRule>
  </conditionalFormatting>
  <conditionalFormatting sqref="S116:BB116">
    <cfRule type="cellIs" dxfId="2502" priority="2398" operator="equal">
      <formula>"&lt;1%"</formula>
    </cfRule>
  </conditionalFormatting>
  <conditionalFormatting sqref="S132:BB132">
    <cfRule type="cellIs" dxfId="2501" priority="2395" operator="equal">
      <formula>"p"</formula>
    </cfRule>
    <cfRule type="cellIs" dxfId="2500" priority="2396" operator="equal">
      <formula>"yes"</formula>
    </cfRule>
    <cfRule type="cellIs" dxfId="2499" priority="2397" operator="equal">
      <formula>0</formula>
    </cfRule>
  </conditionalFormatting>
  <conditionalFormatting sqref="S132:BB132">
    <cfRule type="cellIs" dxfId="2498" priority="2394" operator="equal">
      <formula>"&lt;1%"</formula>
    </cfRule>
  </conditionalFormatting>
  <conditionalFormatting sqref="BC132">
    <cfRule type="cellIs" dxfId="2497" priority="2392" operator="equal">
      <formula>"no"</formula>
    </cfRule>
    <cfRule type="cellIs" dxfId="2496" priority="2393" operator="equal">
      <formula>"yes"</formula>
    </cfRule>
  </conditionalFormatting>
  <conditionalFormatting sqref="BC132">
    <cfRule type="cellIs" dxfId="2495" priority="2391" operator="equal">
      <formula>"p"</formula>
    </cfRule>
  </conditionalFormatting>
  <conditionalFormatting sqref="T135:U135">
    <cfRule type="cellIs" dxfId="2494" priority="2388" operator="equal">
      <formula>"p"</formula>
    </cfRule>
    <cfRule type="cellIs" dxfId="2493" priority="2389" operator="equal">
      <formula>"yes"</formula>
    </cfRule>
    <cfRule type="cellIs" dxfId="2492" priority="2390" operator="equal">
      <formula>0</formula>
    </cfRule>
  </conditionalFormatting>
  <conditionalFormatting sqref="T135:U135">
    <cfRule type="cellIs" dxfId="2491" priority="2387" operator="equal">
      <formula>"&lt;1%"</formula>
    </cfRule>
  </conditionalFormatting>
  <conditionalFormatting sqref="Y135:Z135">
    <cfRule type="cellIs" dxfId="2490" priority="2380" operator="equal">
      <formula>"p"</formula>
    </cfRule>
    <cfRule type="cellIs" dxfId="2489" priority="2381" operator="equal">
      <formula>"yes"</formula>
    </cfRule>
    <cfRule type="cellIs" dxfId="2488" priority="2382" operator="equal">
      <formula>0</formula>
    </cfRule>
  </conditionalFormatting>
  <conditionalFormatting sqref="Y135:Z135">
    <cfRule type="cellIs" dxfId="2487" priority="2379" operator="equal">
      <formula>"&lt;1%"</formula>
    </cfRule>
  </conditionalFormatting>
  <conditionalFormatting sqref="AA135:AC135">
    <cfRule type="cellIs" dxfId="2486" priority="2372" operator="equal">
      <formula>"p"</formula>
    </cfRule>
    <cfRule type="cellIs" dxfId="2485" priority="2373" operator="equal">
      <formula>"yes"</formula>
    </cfRule>
    <cfRule type="cellIs" dxfId="2484" priority="2374" operator="equal">
      <formula>0</formula>
    </cfRule>
  </conditionalFormatting>
  <conditionalFormatting sqref="AA135:AC135">
    <cfRule type="cellIs" dxfId="2483" priority="2371" operator="equal">
      <formula>"&lt;1%"</formula>
    </cfRule>
  </conditionalFormatting>
  <conditionalFormatting sqref="AD135">
    <cfRule type="cellIs" dxfId="2482" priority="2368" operator="equal">
      <formula>"p"</formula>
    </cfRule>
    <cfRule type="cellIs" dxfId="2481" priority="2369" operator="equal">
      <formula>"yes"</formula>
    </cfRule>
    <cfRule type="cellIs" dxfId="2480" priority="2370" operator="equal">
      <formula>0</formula>
    </cfRule>
  </conditionalFormatting>
  <conditionalFormatting sqref="AD135">
    <cfRule type="cellIs" dxfId="2479" priority="2367" operator="equal">
      <formula>"&lt;1%"</formula>
    </cfRule>
  </conditionalFormatting>
  <conditionalFormatting sqref="AG135:AO135">
    <cfRule type="cellIs" dxfId="2478" priority="2360" operator="equal">
      <formula>"p"</formula>
    </cfRule>
    <cfRule type="cellIs" dxfId="2477" priority="2361" operator="equal">
      <formula>"yes"</formula>
    </cfRule>
    <cfRule type="cellIs" dxfId="2476" priority="2362" operator="equal">
      <formula>0</formula>
    </cfRule>
  </conditionalFormatting>
  <conditionalFormatting sqref="AG135:AO135">
    <cfRule type="cellIs" dxfId="2475" priority="2359" operator="equal">
      <formula>"&lt;1%"</formula>
    </cfRule>
  </conditionalFormatting>
  <conditionalFormatting sqref="AP135">
    <cfRule type="cellIs" dxfId="2474" priority="2356" operator="equal">
      <formula>"p"</formula>
    </cfRule>
    <cfRule type="cellIs" dxfId="2473" priority="2357" operator="equal">
      <formula>"yes"</formula>
    </cfRule>
    <cfRule type="cellIs" dxfId="2472" priority="2358" operator="equal">
      <formula>0</formula>
    </cfRule>
  </conditionalFormatting>
  <conditionalFormatting sqref="AP135">
    <cfRule type="cellIs" dxfId="2471" priority="2355" operator="equal">
      <formula>"&lt;1%"</formula>
    </cfRule>
  </conditionalFormatting>
  <conditionalFormatting sqref="BC135">
    <cfRule type="cellIs" dxfId="2470" priority="2349" operator="equal">
      <formula>"no"</formula>
    </cfRule>
    <cfRule type="cellIs" dxfId="2469" priority="2350" operator="equal">
      <formula>"yes"</formula>
    </cfRule>
  </conditionalFormatting>
  <conditionalFormatting sqref="BC135">
    <cfRule type="cellIs" dxfId="2468" priority="2348" operator="equal">
      <formula>"p"</formula>
    </cfRule>
  </conditionalFormatting>
  <conditionalFormatting sqref="BD135">
    <cfRule type="cellIs" dxfId="2467" priority="2345" operator="equal">
      <formula>"p"</formula>
    </cfRule>
    <cfRule type="cellIs" dxfId="2466" priority="2346" operator="equal">
      <formula>"yes"</formula>
    </cfRule>
    <cfRule type="cellIs" dxfId="2465" priority="2347" operator="equal">
      <formula>0</formula>
    </cfRule>
  </conditionalFormatting>
  <conditionalFormatting sqref="BD135">
    <cfRule type="cellIs" dxfId="2464" priority="2344" operator="equal">
      <formula>"&lt;1%"</formula>
    </cfRule>
  </conditionalFormatting>
  <conditionalFormatting sqref="BE135">
    <cfRule type="cellIs" dxfId="2463" priority="2341" operator="equal">
      <formula>"p"</formula>
    </cfRule>
    <cfRule type="cellIs" dxfId="2462" priority="2342" operator="equal">
      <formula>"yes"</formula>
    </cfRule>
    <cfRule type="cellIs" dxfId="2461" priority="2343" operator="equal">
      <formula>"none"</formula>
    </cfRule>
  </conditionalFormatting>
  <conditionalFormatting sqref="BE135">
    <cfRule type="cellIs" dxfId="2460" priority="2340" operator="equal">
      <formula>"no"</formula>
    </cfRule>
  </conditionalFormatting>
  <conditionalFormatting sqref="BF135">
    <cfRule type="cellIs" dxfId="2459" priority="2337" operator="equal">
      <formula>"p"</formula>
    </cfRule>
    <cfRule type="cellIs" dxfId="2458" priority="2338" operator="equal">
      <formula>"yes"</formula>
    </cfRule>
    <cfRule type="cellIs" dxfId="2457" priority="2339" operator="equal">
      <formula>0</formula>
    </cfRule>
  </conditionalFormatting>
  <conditionalFormatting sqref="BF135">
    <cfRule type="cellIs" dxfId="2456" priority="2336" operator="equal">
      <formula>"&lt;1%"</formula>
    </cfRule>
  </conditionalFormatting>
  <conditionalFormatting sqref="BG135">
    <cfRule type="cellIs" dxfId="2455" priority="2333" operator="equal">
      <formula>"p"</formula>
    </cfRule>
    <cfRule type="cellIs" dxfId="2454" priority="2334" operator="equal">
      <formula>"yes"</formula>
    </cfRule>
    <cfRule type="cellIs" dxfId="2453" priority="2335" operator="equal">
      <formula>0</formula>
    </cfRule>
  </conditionalFormatting>
  <conditionalFormatting sqref="BG135">
    <cfRule type="cellIs" dxfId="2452" priority="2332" operator="equal">
      <formula>"&lt;1%"</formula>
    </cfRule>
  </conditionalFormatting>
  <conditionalFormatting sqref="BH156">
    <cfRule type="cellIs" dxfId="2451" priority="2329" operator="equal">
      <formula>"p"</formula>
    </cfRule>
    <cfRule type="cellIs" dxfId="2450" priority="2330" operator="equal">
      <formula>"yes"</formula>
    </cfRule>
    <cfRule type="cellIs" dxfId="2449" priority="2331" operator="equal">
      <formula>"none"</formula>
    </cfRule>
  </conditionalFormatting>
  <conditionalFormatting sqref="BH156">
    <cfRule type="cellIs" dxfId="2448" priority="2328" operator="equal">
      <formula>"no"</formula>
    </cfRule>
  </conditionalFormatting>
  <conditionalFormatting sqref="BI135">
    <cfRule type="cellIs" dxfId="2447" priority="2325" operator="equal">
      <formula>"p"</formula>
    </cfRule>
    <cfRule type="cellIs" dxfId="2446" priority="2326" operator="equal">
      <formula>"yes"</formula>
    </cfRule>
    <cfRule type="cellIs" dxfId="2445" priority="2327" operator="equal">
      <formula>"none"</formula>
    </cfRule>
  </conditionalFormatting>
  <conditionalFormatting sqref="BI135">
    <cfRule type="cellIs" dxfId="2444" priority="2324" operator="equal">
      <formula>"no"</formula>
    </cfRule>
  </conditionalFormatting>
  <conditionalFormatting sqref="BH135">
    <cfRule type="cellIs" dxfId="2443" priority="2321" operator="equal">
      <formula>"p"</formula>
    </cfRule>
    <cfRule type="cellIs" dxfId="2442" priority="2322" operator="equal">
      <formula>"yes"</formula>
    </cfRule>
    <cfRule type="cellIs" dxfId="2441" priority="2323" operator="equal">
      <formula>0</formula>
    </cfRule>
  </conditionalFormatting>
  <conditionalFormatting sqref="BH135">
    <cfRule type="cellIs" dxfId="2440" priority="2320" operator="equal">
      <formula>"&lt;1%"</formula>
    </cfRule>
  </conditionalFormatting>
  <conditionalFormatting sqref="BJ135">
    <cfRule type="cellIs" dxfId="2439" priority="2317" operator="equal">
      <formula>"p"</formula>
    </cfRule>
    <cfRule type="cellIs" dxfId="2438" priority="2318" operator="equal">
      <formula>"yes"</formula>
    </cfRule>
    <cfRule type="cellIs" dxfId="2437" priority="2319" operator="equal">
      <formula>"none"</formula>
    </cfRule>
  </conditionalFormatting>
  <conditionalFormatting sqref="BJ135">
    <cfRule type="cellIs" dxfId="2436" priority="2316" operator="equal">
      <formula>"no"</formula>
    </cfRule>
  </conditionalFormatting>
  <conditionalFormatting sqref="S136:AF136">
    <cfRule type="cellIs" dxfId="2435" priority="2313" operator="equal">
      <formula>"p"</formula>
    </cfRule>
    <cfRule type="cellIs" dxfId="2434" priority="2314" operator="equal">
      <formula>"yes"</formula>
    </cfRule>
    <cfRule type="cellIs" dxfId="2433" priority="2315" operator="equal">
      <formula>0</formula>
    </cfRule>
  </conditionalFormatting>
  <conditionalFormatting sqref="S136:AF136">
    <cfRule type="cellIs" dxfId="2432" priority="2312" operator="equal">
      <formula>"&lt;1%"</formula>
    </cfRule>
  </conditionalFormatting>
  <conditionalFormatting sqref="AG136">
    <cfRule type="cellIs" dxfId="2431" priority="2309" operator="equal">
      <formula>"p"</formula>
    </cfRule>
    <cfRule type="cellIs" dxfId="2430" priority="2310" operator="equal">
      <formula>"yes"</formula>
    </cfRule>
    <cfRule type="cellIs" dxfId="2429" priority="2311" operator="equal">
      <formula>0</formula>
    </cfRule>
  </conditionalFormatting>
  <conditionalFormatting sqref="AG136">
    <cfRule type="cellIs" dxfId="2428" priority="2308" operator="equal">
      <formula>"&lt;1%"</formula>
    </cfRule>
  </conditionalFormatting>
  <conditionalFormatting sqref="AH136:BB136">
    <cfRule type="cellIs" dxfId="2427" priority="2305" operator="equal">
      <formula>"p"</formula>
    </cfRule>
    <cfRule type="cellIs" dxfId="2426" priority="2306" operator="equal">
      <formula>"yes"</formula>
    </cfRule>
    <cfRule type="cellIs" dxfId="2425" priority="2307" operator="equal">
      <formula>0</formula>
    </cfRule>
  </conditionalFormatting>
  <conditionalFormatting sqref="AH136:BB136">
    <cfRule type="cellIs" dxfId="2424" priority="2304" operator="equal">
      <formula>"&lt;1%"</formula>
    </cfRule>
  </conditionalFormatting>
  <conditionalFormatting sqref="BC136">
    <cfRule type="cellIs" dxfId="2423" priority="2302" operator="equal">
      <formula>"no"</formula>
    </cfRule>
    <cfRule type="cellIs" dxfId="2422" priority="2303" operator="equal">
      <formula>"yes"</formula>
    </cfRule>
  </conditionalFormatting>
  <conditionalFormatting sqref="BC136">
    <cfRule type="cellIs" dxfId="2421" priority="2301" operator="equal">
      <formula>"p"</formula>
    </cfRule>
  </conditionalFormatting>
  <conditionalFormatting sqref="BD136:BJ136">
    <cfRule type="cellIs" dxfId="2420" priority="2298" operator="equal">
      <formula>"p"</formula>
    </cfRule>
    <cfRule type="cellIs" dxfId="2419" priority="2299" operator="equal">
      <formula>"yes"</formula>
    </cfRule>
    <cfRule type="cellIs" dxfId="2418" priority="2300" operator="equal">
      <formula>"none"</formula>
    </cfRule>
  </conditionalFormatting>
  <conditionalFormatting sqref="BD136:BJ136">
    <cfRule type="cellIs" dxfId="2417" priority="2297" operator="equal">
      <formula>"no"</formula>
    </cfRule>
  </conditionalFormatting>
  <conditionalFormatting sqref="S137:BB137">
    <cfRule type="cellIs" dxfId="2416" priority="2294" operator="equal">
      <formula>"p"</formula>
    </cfRule>
    <cfRule type="cellIs" dxfId="2415" priority="2295" operator="equal">
      <formula>"yes"</formula>
    </cfRule>
    <cfRule type="cellIs" dxfId="2414" priority="2296" operator="equal">
      <formula>0</formula>
    </cfRule>
  </conditionalFormatting>
  <conditionalFormatting sqref="S137:BB137">
    <cfRule type="cellIs" dxfId="2413" priority="2293" operator="equal">
      <formula>"&lt;1%"</formula>
    </cfRule>
  </conditionalFormatting>
  <conditionalFormatting sqref="BC137">
    <cfRule type="cellIs" dxfId="2412" priority="2291" operator="equal">
      <formula>"no"</formula>
    </cfRule>
    <cfRule type="cellIs" dxfId="2411" priority="2292" operator="equal">
      <formula>"yes"</formula>
    </cfRule>
  </conditionalFormatting>
  <conditionalFormatting sqref="BC137">
    <cfRule type="cellIs" dxfId="2410" priority="2290" operator="equal">
      <formula>"p"</formula>
    </cfRule>
  </conditionalFormatting>
  <conditionalFormatting sqref="BD137:BF137">
    <cfRule type="cellIs" dxfId="2409" priority="2287" operator="equal">
      <formula>"p"</formula>
    </cfRule>
    <cfRule type="cellIs" dxfId="2408" priority="2288" operator="equal">
      <formula>"yes"</formula>
    </cfRule>
    <cfRule type="cellIs" dxfId="2407" priority="2289" operator="equal">
      <formula>"none"</formula>
    </cfRule>
  </conditionalFormatting>
  <conditionalFormatting sqref="BD137:BF137">
    <cfRule type="cellIs" dxfId="2406" priority="2286" operator="equal">
      <formula>"no"</formula>
    </cfRule>
  </conditionalFormatting>
  <conditionalFormatting sqref="BG137">
    <cfRule type="cellIs" dxfId="2405" priority="2283" operator="equal">
      <formula>"p"</formula>
    </cfRule>
    <cfRule type="cellIs" dxfId="2404" priority="2284" operator="equal">
      <formula>"yes"</formula>
    </cfRule>
    <cfRule type="cellIs" dxfId="2403" priority="2285" operator="equal">
      <formula>0</formula>
    </cfRule>
  </conditionalFormatting>
  <conditionalFormatting sqref="BG137">
    <cfRule type="cellIs" dxfId="2402" priority="2282" operator="equal">
      <formula>"&lt;1%"</formula>
    </cfRule>
  </conditionalFormatting>
  <conditionalFormatting sqref="BH137">
    <cfRule type="cellIs" dxfId="2401" priority="2279" operator="equal">
      <formula>"p"</formula>
    </cfRule>
    <cfRule type="cellIs" dxfId="2400" priority="2280" operator="equal">
      <formula>"yes"</formula>
    </cfRule>
    <cfRule type="cellIs" dxfId="2399" priority="2281" operator="equal">
      <formula>"none"</formula>
    </cfRule>
  </conditionalFormatting>
  <conditionalFormatting sqref="BH137">
    <cfRule type="cellIs" dxfId="2398" priority="2278" operator="equal">
      <formula>"no"</formula>
    </cfRule>
  </conditionalFormatting>
  <conditionalFormatting sqref="BI137">
    <cfRule type="cellIs" dxfId="2397" priority="2275" operator="equal">
      <formula>"p"</formula>
    </cfRule>
    <cfRule type="cellIs" dxfId="2396" priority="2276" operator="equal">
      <formula>"yes"</formula>
    </cfRule>
    <cfRule type="cellIs" dxfId="2395" priority="2277" operator="equal">
      <formula>"none"</formula>
    </cfRule>
  </conditionalFormatting>
  <conditionalFormatting sqref="BI137">
    <cfRule type="cellIs" dxfId="2394" priority="2274" operator="equal">
      <formula>"no"</formula>
    </cfRule>
  </conditionalFormatting>
  <conditionalFormatting sqref="BJ137">
    <cfRule type="cellIs" dxfId="2393" priority="2271" operator="equal">
      <formula>"p"</formula>
    </cfRule>
    <cfRule type="cellIs" dxfId="2392" priority="2272" operator="equal">
      <formula>"yes"</formula>
    </cfRule>
    <cfRule type="cellIs" dxfId="2391" priority="2273" operator="equal">
      <formula>"none"</formula>
    </cfRule>
  </conditionalFormatting>
  <conditionalFormatting sqref="BJ137">
    <cfRule type="cellIs" dxfId="2390" priority="2270" operator="equal">
      <formula>"no"</formula>
    </cfRule>
  </conditionalFormatting>
  <conditionalFormatting sqref="AZ138:BB138">
    <cfRule type="cellIs" dxfId="2389" priority="2267" operator="equal">
      <formula>"p"</formula>
    </cfRule>
    <cfRule type="cellIs" dxfId="2388" priority="2268" operator="equal">
      <formula>"yes"</formula>
    </cfRule>
    <cfRule type="cellIs" dxfId="2387" priority="2269" operator="equal">
      <formula>0</formula>
    </cfRule>
  </conditionalFormatting>
  <conditionalFormatting sqref="AZ138:BB138">
    <cfRule type="cellIs" dxfId="2386" priority="2266" operator="equal">
      <formula>"&lt;1%"</formula>
    </cfRule>
  </conditionalFormatting>
  <conditionalFormatting sqref="S138:AL138">
    <cfRule type="cellIs" dxfId="2385" priority="2263" operator="equal">
      <formula>"p"</formula>
    </cfRule>
    <cfRule type="cellIs" dxfId="2384" priority="2264" operator="equal">
      <formula>"yes"</formula>
    </cfRule>
    <cfRule type="cellIs" dxfId="2383" priority="2265" operator="equal">
      <formula>0</formula>
    </cfRule>
  </conditionalFormatting>
  <conditionalFormatting sqref="S138:AL138">
    <cfRule type="cellIs" dxfId="2382" priority="2262" operator="equal">
      <formula>"&lt;1%"</formula>
    </cfRule>
  </conditionalFormatting>
  <conditionalFormatting sqref="BC138">
    <cfRule type="cellIs" dxfId="2381" priority="2260" operator="equal">
      <formula>"no"</formula>
    </cfRule>
    <cfRule type="cellIs" dxfId="2380" priority="2261" operator="equal">
      <formula>"yes"</formula>
    </cfRule>
  </conditionalFormatting>
  <conditionalFormatting sqref="BC138">
    <cfRule type="cellIs" dxfId="2379" priority="2259" operator="equal">
      <formula>"p"</formula>
    </cfRule>
  </conditionalFormatting>
  <conditionalFormatting sqref="BD138:BJ138">
    <cfRule type="cellIs" dxfId="2378" priority="2256" operator="equal">
      <formula>"p"</formula>
    </cfRule>
    <cfRule type="cellIs" dxfId="2377" priority="2257" operator="equal">
      <formula>"yes"</formula>
    </cfRule>
    <cfRule type="cellIs" dxfId="2376" priority="2258" operator="equal">
      <formula>"none"</formula>
    </cfRule>
  </conditionalFormatting>
  <conditionalFormatting sqref="BD138:BJ138">
    <cfRule type="cellIs" dxfId="2375" priority="2255" operator="equal">
      <formula>"no"</formula>
    </cfRule>
  </conditionalFormatting>
  <conditionalFormatting sqref="S139">
    <cfRule type="cellIs" dxfId="2374" priority="2252" operator="equal">
      <formula>"p"</formula>
    </cfRule>
    <cfRule type="cellIs" dxfId="2373" priority="2253" operator="equal">
      <formula>"yes"</formula>
    </cfRule>
    <cfRule type="cellIs" dxfId="2372" priority="2254" operator="equal">
      <formula>0</formula>
    </cfRule>
  </conditionalFormatting>
  <conditionalFormatting sqref="S139">
    <cfRule type="cellIs" dxfId="2371" priority="2251" operator="equal">
      <formula>"&lt;1%"</formula>
    </cfRule>
  </conditionalFormatting>
  <conditionalFormatting sqref="S140">
    <cfRule type="cellIs" dxfId="2370" priority="2248" operator="equal">
      <formula>"p"</formula>
    </cfRule>
    <cfRule type="cellIs" dxfId="2369" priority="2249" operator="equal">
      <formula>"yes"</formula>
    </cfRule>
    <cfRule type="cellIs" dxfId="2368" priority="2250" operator="equal">
      <formula>0</formula>
    </cfRule>
  </conditionalFormatting>
  <conditionalFormatting sqref="S140">
    <cfRule type="cellIs" dxfId="2367" priority="2247" operator="equal">
      <formula>"&lt;1%"</formula>
    </cfRule>
  </conditionalFormatting>
  <conditionalFormatting sqref="BC139">
    <cfRule type="cellIs" dxfId="2366" priority="2245" operator="equal">
      <formula>"no"</formula>
    </cfRule>
    <cfRule type="cellIs" dxfId="2365" priority="2246" operator="equal">
      <formula>"yes"</formula>
    </cfRule>
  </conditionalFormatting>
  <conditionalFormatting sqref="BC139">
    <cfRule type="cellIs" dxfId="2364" priority="2244" operator="equal">
      <formula>"p"</formula>
    </cfRule>
  </conditionalFormatting>
  <conditionalFormatting sqref="BC140">
    <cfRule type="cellIs" dxfId="2363" priority="2242" operator="equal">
      <formula>"no"</formula>
    </cfRule>
    <cfRule type="cellIs" dxfId="2362" priority="2243" operator="equal">
      <formula>"yes"</formula>
    </cfRule>
  </conditionalFormatting>
  <conditionalFormatting sqref="BC140">
    <cfRule type="cellIs" dxfId="2361" priority="2241" operator="equal">
      <formula>"p"</formula>
    </cfRule>
  </conditionalFormatting>
  <conditionalFormatting sqref="BD139:BI140">
    <cfRule type="cellIs" dxfId="2360" priority="2230" operator="equal">
      <formula>"p"</formula>
    </cfRule>
    <cfRule type="cellIs" dxfId="2359" priority="2231" operator="equal">
      <formula>"yes"</formula>
    </cfRule>
    <cfRule type="cellIs" dxfId="2358" priority="2232" operator="equal">
      <formula>"none"</formula>
    </cfRule>
  </conditionalFormatting>
  <conditionalFormatting sqref="BD139:BI140">
    <cfRule type="cellIs" dxfId="2357" priority="2229" operator="equal">
      <formula>"no"</formula>
    </cfRule>
  </conditionalFormatting>
  <conditionalFormatting sqref="S141:BB141">
    <cfRule type="cellIs" dxfId="2356" priority="2226" operator="equal">
      <formula>"p"</formula>
    </cfRule>
    <cfRule type="cellIs" dxfId="2355" priority="2227" operator="equal">
      <formula>"yes"</formula>
    </cfRule>
    <cfRule type="cellIs" dxfId="2354" priority="2228" operator="equal">
      <formula>0</formula>
    </cfRule>
  </conditionalFormatting>
  <conditionalFormatting sqref="S141:BB141">
    <cfRule type="cellIs" dxfId="2353" priority="2225" operator="equal">
      <formula>"&lt;1%"</formula>
    </cfRule>
  </conditionalFormatting>
  <conditionalFormatting sqref="BC141">
    <cfRule type="cellIs" dxfId="2352" priority="2223" operator="equal">
      <formula>"no"</formula>
    </cfRule>
    <cfRule type="cellIs" dxfId="2351" priority="2224" operator="equal">
      <formula>"yes"</formula>
    </cfRule>
  </conditionalFormatting>
  <conditionalFormatting sqref="BC141">
    <cfRule type="cellIs" dxfId="2350" priority="2222" operator="equal">
      <formula>"p"</formula>
    </cfRule>
  </conditionalFormatting>
  <conditionalFormatting sqref="BH141">
    <cfRule type="cellIs" dxfId="2349" priority="2219" operator="equal">
      <formula>"p"</formula>
    </cfRule>
    <cfRule type="cellIs" dxfId="2348" priority="2220" operator="equal">
      <formula>"yes"</formula>
    </cfRule>
    <cfRule type="cellIs" dxfId="2347" priority="2221" operator="equal">
      <formula>"none"</formula>
    </cfRule>
  </conditionalFormatting>
  <conditionalFormatting sqref="BH141">
    <cfRule type="cellIs" dxfId="2346" priority="2218" operator="equal">
      <formula>"no"</formula>
    </cfRule>
  </conditionalFormatting>
  <conditionalFormatting sqref="BG141">
    <cfRule type="cellIs" dxfId="2345" priority="2215" operator="equal">
      <formula>"p"</formula>
    </cfRule>
    <cfRule type="cellIs" dxfId="2344" priority="2216" operator="equal">
      <formula>"yes"</formula>
    </cfRule>
    <cfRule type="cellIs" dxfId="2343" priority="2217" operator="equal">
      <formula>0</formula>
    </cfRule>
  </conditionalFormatting>
  <conditionalFormatting sqref="BG141">
    <cfRule type="cellIs" dxfId="2342" priority="2214" operator="equal">
      <formula>"&lt;1%"</formula>
    </cfRule>
  </conditionalFormatting>
  <conditionalFormatting sqref="BI141:BJ141">
    <cfRule type="cellIs" dxfId="2341" priority="2211" operator="equal">
      <formula>"p"</formula>
    </cfRule>
    <cfRule type="cellIs" dxfId="2340" priority="2212" operator="equal">
      <formula>"yes"</formula>
    </cfRule>
    <cfRule type="cellIs" dxfId="2339" priority="2213" operator="equal">
      <formula>"none"</formula>
    </cfRule>
  </conditionalFormatting>
  <conditionalFormatting sqref="BI141:BJ141">
    <cfRule type="cellIs" dxfId="2338" priority="2210" operator="equal">
      <formula>"no"</formula>
    </cfRule>
  </conditionalFormatting>
  <conditionalFormatting sqref="BD141:BF141">
    <cfRule type="cellIs" dxfId="2337" priority="2207" operator="equal">
      <formula>"p"</formula>
    </cfRule>
    <cfRule type="cellIs" dxfId="2336" priority="2208" operator="equal">
      <formula>"yes"</formula>
    </cfRule>
    <cfRule type="cellIs" dxfId="2335" priority="2209" operator="equal">
      <formula>"none"</formula>
    </cfRule>
  </conditionalFormatting>
  <conditionalFormatting sqref="BD141:BF141">
    <cfRule type="cellIs" dxfId="2334" priority="2206" operator="equal">
      <formula>"no"</formula>
    </cfRule>
  </conditionalFormatting>
  <conditionalFormatting sqref="S142">
    <cfRule type="cellIs" dxfId="2333" priority="2203" operator="equal">
      <formula>"p"</formula>
    </cfRule>
    <cfRule type="cellIs" dxfId="2332" priority="2204" operator="equal">
      <formula>"yes"</formula>
    </cfRule>
    <cfRule type="cellIs" dxfId="2331" priority="2205" operator="equal">
      <formula>0</formula>
    </cfRule>
  </conditionalFormatting>
  <conditionalFormatting sqref="S142">
    <cfRule type="cellIs" dxfId="2330" priority="2202" operator="equal">
      <formula>"&lt;1%"</formula>
    </cfRule>
  </conditionalFormatting>
  <conditionalFormatting sqref="BJ342">
    <cfRule type="cellIs" dxfId="2329" priority="1915" operator="equal">
      <formula>"p"</formula>
    </cfRule>
    <cfRule type="cellIs" dxfId="2328" priority="1916" operator="equal">
      <formula>"yes"</formula>
    </cfRule>
    <cfRule type="cellIs" dxfId="2327" priority="1917" operator="equal">
      <formula>0</formula>
    </cfRule>
  </conditionalFormatting>
  <conditionalFormatting sqref="BJ342">
    <cfRule type="cellIs" dxfId="2326" priority="1914" operator="equal">
      <formula>"&lt;1%"</formula>
    </cfRule>
  </conditionalFormatting>
  <conditionalFormatting sqref="AN142:BB142">
    <cfRule type="cellIs" dxfId="2325" priority="2195" operator="equal">
      <formula>"p"</formula>
    </cfRule>
    <cfRule type="cellIs" dxfId="2324" priority="2196" operator="equal">
      <formula>"yes"</formula>
    </cfRule>
    <cfRule type="cellIs" dxfId="2323" priority="2197" operator="equal">
      <formula>0</formula>
    </cfRule>
  </conditionalFormatting>
  <conditionalFormatting sqref="AN142:BB142">
    <cfRule type="cellIs" dxfId="2322" priority="2194" operator="equal">
      <formula>"&lt;1%"</formula>
    </cfRule>
  </conditionalFormatting>
  <conditionalFormatting sqref="BC142">
    <cfRule type="cellIs" dxfId="2321" priority="2192" operator="equal">
      <formula>"no"</formula>
    </cfRule>
    <cfRule type="cellIs" dxfId="2320" priority="2193" operator="equal">
      <formula>"yes"</formula>
    </cfRule>
  </conditionalFormatting>
  <conditionalFormatting sqref="BC142">
    <cfRule type="cellIs" dxfId="2319" priority="2191" operator="equal">
      <formula>"p"</formula>
    </cfRule>
  </conditionalFormatting>
  <conditionalFormatting sqref="BD142:BI142">
    <cfRule type="cellIs" dxfId="2318" priority="2188" operator="equal">
      <formula>"p"</formula>
    </cfRule>
    <cfRule type="cellIs" dxfId="2317" priority="2189" operator="equal">
      <formula>"yes"</formula>
    </cfRule>
    <cfRule type="cellIs" dxfId="2316" priority="2190" operator="equal">
      <formula>"none"</formula>
    </cfRule>
  </conditionalFormatting>
  <conditionalFormatting sqref="BD142:BI142">
    <cfRule type="cellIs" dxfId="2315" priority="2187" operator="equal">
      <formula>"no"</formula>
    </cfRule>
  </conditionalFormatting>
  <conditionalFormatting sqref="AH143:AM143">
    <cfRule type="cellIs" dxfId="2314" priority="2184" operator="equal">
      <formula>"p"</formula>
    </cfRule>
    <cfRule type="cellIs" dxfId="2313" priority="2185" operator="equal">
      <formula>"yes"</formula>
    </cfRule>
    <cfRule type="cellIs" dxfId="2312" priority="2186" operator="equal">
      <formula>0</formula>
    </cfRule>
  </conditionalFormatting>
  <conditionalFormatting sqref="AH143:AM143">
    <cfRule type="cellIs" dxfId="2311" priority="2183" operator="equal">
      <formula>"&lt;1%"</formula>
    </cfRule>
  </conditionalFormatting>
  <conditionalFormatting sqref="AX143">
    <cfRule type="cellIs" dxfId="2310" priority="2180" operator="equal">
      <formula>"p"</formula>
    </cfRule>
    <cfRule type="cellIs" dxfId="2309" priority="2181" operator="equal">
      <formula>"yes"</formula>
    </cfRule>
    <cfRule type="cellIs" dxfId="2308" priority="2182" operator="equal">
      <formula>0</formula>
    </cfRule>
  </conditionalFormatting>
  <conditionalFormatting sqref="AX143">
    <cfRule type="cellIs" dxfId="2307" priority="2179" operator="equal">
      <formula>"&lt;1%"</formula>
    </cfRule>
  </conditionalFormatting>
  <conditionalFormatting sqref="AY143">
    <cfRule type="cellIs" dxfId="2306" priority="2176" operator="equal">
      <formula>"p"</formula>
    </cfRule>
    <cfRule type="cellIs" dxfId="2305" priority="2177" operator="equal">
      <formula>"yes"</formula>
    </cfRule>
    <cfRule type="cellIs" dxfId="2304" priority="2178" operator="equal">
      <formula>0</formula>
    </cfRule>
  </conditionalFormatting>
  <conditionalFormatting sqref="AY143">
    <cfRule type="cellIs" dxfId="2303" priority="2175" operator="equal">
      <formula>"&lt;1%"</formula>
    </cfRule>
  </conditionalFormatting>
  <conditionalFormatting sqref="AZ143:BB143">
    <cfRule type="cellIs" dxfId="2302" priority="2172" operator="equal">
      <formula>"p"</formula>
    </cfRule>
    <cfRule type="cellIs" dxfId="2301" priority="2173" operator="equal">
      <formula>"yes"</formula>
    </cfRule>
    <cfRule type="cellIs" dxfId="2300" priority="2174" operator="equal">
      <formula>0</formula>
    </cfRule>
  </conditionalFormatting>
  <conditionalFormatting sqref="AZ143:BB143">
    <cfRule type="cellIs" dxfId="2299" priority="2171" operator="equal">
      <formula>"&lt;1%"</formula>
    </cfRule>
  </conditionalFormatting>
  <conditionalFormatting sqref="W143">
    <cfRule type="cellIs" dxfId="2298" priority="2168" operator="equal">
      <formula>"p"</formula>
    </cfRule>
    <cfRule type="cellIs" dxfId="2297" priority="2169" operator="equal">
      <formula>"yes"</formula>
    </cfRule>
    <cfRule type="cellIs" dxfId="2296" priority="2170" operator="equal">
      <formula>0</formula>
    </cfRule>
  </conditionalFormatting>
  <conditionalFormatting sqref="W143">
    <cfRule type="cellIs" dxfId="2295" priority="2167" operator="equal">
      <formula>"&lt;1%"</formula>
    </cfRule>
  </conditionalFormatting>
  <conditionalFormatting sqref="X143">
    <cfRule type="cellIs" dxfId="2294" priority="2164" operator="equal">
      <formula>"p"</formula>
    </cfRule>
    <cfRule type="cellIs" dxfId="2293" priority="2165" operator="equal">
      <formula>"yes"</formula>
    </cfRule>
    <cfRule type="cellIs" dxfId="2292" priority="2166" operator="equal">
      <formula>0</formula>
    </cfRule>
  </conditionalFormatting>
  <conditionalFormatting sqref="X143">
    <cfRule type="cellIs" dxfId="2291" priority="2163" operator="equal">
      <formula>"&lt;1%"</formula>
    </cfRule>
  </conditionalFormatting>
  <conditionalFormatting sqref="AA143:AC143">
    <cfRule type="cellIs" dxfId="2290" priority="2160" operator="equal">
      <formula>"p"</formula>
    </cfRule>
    <cfRule type="cellIs" dxfId="2289" priority="2161" operator="equal">
      <formula>"yes"</formula>
    </cfRule>
    <cfRule type="cellIs" dxfId="2288" priority="2162" operator="equal">
      <formula>0</formula>
    </cfRule>
  </conditionalFormatting>
  <conditionalFormatting sqref="AA143:AC143">
    <cfRule type="cellIs" dxfId="2287" priority="2159" operator="equal">
      <formula>"&lt;1%"</formula>
    </cfRule>
  </conditionalFormatting>
  <conditionalFormatting sqref="AE143">
    <cfRule type="cellIs" dxfId="2286" priority="2156" operator="equal">
      <formula>"p"</formula>
    </cfRule>
    <cfRule type="cellIs" dxfId="2285" priority="2157" operator="equal">
      <formula>"yes"</formula>
    </cfRule>
    <cfRule type="cellIs" dxfId="2284" priority="2158" operator="equal">
      <formula>0</formula>
    </cfRule>
  </conditionalFormatting>
  <conditionalFormatting sqref="AE143">
    <cfRule type="cellIs" dxfId="2283" priority="2155" operator="equal">
      <formula>"&lt;1%"</formula>
    </cfRule>
  </conditionalFormatting>
  <conditionalFormatting sqref="AF143">
    <cfRule type="cellIs" dxfId="2282" priority="2152" operator="equal">
      <formula>"p"</formula>
    </cfRule>
    <cfRule type="cellIs" dxfId="2281" priority="2153" operator="equal">
      <formula>"yes"</formula>
    </cfRule>
    <cfRule type="cellIs" dxfId="2280" priority="2154" operator="equal">
      <formula>0</formula>
    </cfRule>
  </conditionalFormatting>
  <conditionalFormatting sqref="AF143">
    <cfRule type="cellIs" dxfId="2279" priority="2151" operator="equal">
      <formula>"&lt;1%"</formula>
    </cfRule>
  </conditionalFormatting>
  <conditionalFormatting sqref="AG143">
    <cfRule type="cellIs" dxfId="2278" priority="2148" operator="equal">
      <formula>"p"</formula>
    </cfRule>
    <cfRule type="cellIs" dxfId="2277" priority="2149" operator="equal">
      <formula>"yes"</formula>
    </cfRule>
    <cfRule type="cellIs" dxfId="2276" priority="2150" operator="equal">
      <formula>0</formula>
    </cfRule>
  </conditionalFormatting>
  <conditionalFormatting sqref="AG143">
    <cfRule type="cellIs" dxfId="2275" priority="2147" operator="equal">
      <formula>"&lt;1%"</formula>
    </cfRule>
  </conditionalFormatting>
  <conditionalFormatting sqref="S143:U143">
    <cfRule type="cellIs" dxfId="2274" priority="2144" operator="equal">
      <formula>"p"</formula>
    </cfRule>
    <cfRule type="cellIs" dxfId="2273" priority="2145" operator="equal">
      <formula>"yes"</formula>
    </cfRule>
    <cfRule type="cellIs" dxfId="2272" priority="2146" operator="equal">
      <formula>0</formula>
    </cfRule>
  </conditionalFormatting>
  <conditionalFormatting sqref="S143:U143">
    <cfRule type="cellIs" dxfId="2271" priority="2143" operator="equal">
      <formula>"&lt;1%"</formula>
    </cfRule>
  </conditionalFormatting>
  <conditionalFormatting sqref="BF143">
    <cfRule type="cellIs" dxfId="2270" priority="2140" operator="equal">
      <formula>"p"</formula>
    </cfRule>
    <cfRule type="cellIs" dxfId="2269" priority="2141" operator="equal">
      <formula>"yes"</formula>
    </cfRule>
    <cfRule type="cellIs" dxfId="2268" priority="2142" operator="equal">
      <formula>"none"</formula>
    </cfRule>
  </conditionalFormatting>
  <conditionalFormatting sqref="BF143">
    <cfRule type="cellIs" dxfId="2267" priority="2139" operator="equal">
      <formula>"no"</formula>
    </cfRule>
  </conditionalFormatting>
  <conditionalFormatting sqref="BG143">
    <cfRule type="cellIs" dxfId="2266" priority="2136" operator="equal">
      <formula>"p"</formula>
    </cfRule>
    <cfRule type="cellIs" dxfId="2265" priority="2137" operator="equal">
      <formula>"yes"</formula>
    </cfRule>
    <cfRule type="cellIs" dxfId="2264" priority="2138" operator="equal">
      <formula>"none"</formula>
    </cfRule>
  </conditionalFormatting>
  <conditionalFormatting sqref="BG143">
    <cfRule type="cellIs" dxfId="2263" priority="2135" operator="equal">
      <formula>"no"</formula>
    </cfRule>
  </conditionalFormatting>
  <conditionalFormatting sqref="BH143">
    <cfRule type="cellIs" dxfId="2262" priority="2132" operator="equal">
      <formula>"p"</formula>
    </cfRule>
    <cfRule type="cellIs" dxfId="2261" priority="2133" operator="equal">
      <formula>"yes"</formula>
    </cfRule>
    <cfRule type="cellIs" dxfId="2260" priority="2134" operator="equal">
      <formula>0</formula>
    </cfRule>
  </conditionalFormatting>
  <conditionalFormatting sqref="BH143">
    <cfRule type="cellIs" dxfId="2259" priority="2131" operator="equal">
      <formula>"&lt;1%"</formula>
    </cfRule>
  </conditionalFormatting>
  <conditionalFormatting sqref="BD143:BE143">
    <cfRule type="cellIs" dxfId="2258" priority="2128" operator="equal">
      <formula>"p"</formula>
    </cfRule>
    <cfRule type="cellIs" dxfId="2257" priority="2129" operator="equal">
      <formula>"yes"</formula>
    </cfRule>
    <cfRule type="cellIs" dxfId="2256" priority="2130" operator="equal">
      <formula>0</formula>
    </cfRule>
  </conditionalFormatting>
  <conditionalFormatting sqref="BD143:BE143">
    <cfRule type="cellIs" dxfId="2255" priority="2127" operator="equal">
      <formula>"&lt;1%"</formula>
    </cfRule>
  </conditionalFormatting>
  <conditionalFormatting sqref="BC143">
    <cfRule type="cellIs" dxfId="2254" priority="2125" operator="equal">
      <formula>"no"</formula>
    </cfRule>
    <cfRule type="cellIs" dxfId="2253" priority="2126" operator="equal">
      <formula>"yes"</formula>
    </cfRule>
  </conditionalFormatting>
  <conditionalFormatting sqref="BC143">
    <cfRule type="cellIs" dxfId="2252" priority="2124" operator="equal">
      <formula>"p"</formula>
    </cfRule>
  </conditionalFormatting>
  <conditionalFormatting sqref="BI143">
    <cfRule type="cellIs" dxfId="2251" priority="2121" operator="equal">
      <formula>"p"</formula>
    </cfRule>
    <cfRule type="cellIs" dxfId="2250" priority="2122" operator="equal">
      <formula>"yes"</formula>
    </cfRule>
    <cfRule type="cellIs" dxfId="2249" priority="2123" operator="equal">
      <formula>"none"</formula>
    </cfRule>
  </conditionalFormatting>
  <conditionalFormatting sqref="BI143">
    <cfRule type="cellIs" dxfId="2248" priority="2120" operator="equal">
      <formula>"no"</formula>
    </cfRule>
  </conditionalFormatting>
  <conditionalFormatting sqref="BJ143">
    <cfRule type="cellIs" dxfId="2247" priority="2117" operator="equal">
      <formula>"p"</formula>
    </cfRule>
    <cfRule type="cellIs" dxfId="2246" priority="2118" operator="equal">
      <formula>"yes"</formula>
    </cfRule>
    <cfRule type="cellIs" dxfId="2245" priority="2119" operator="equal">
      <formula>"none"</formula>
    </cfRule>
  </conditionalFormatting>
  <conditionalFormatting sqref="BJ143">
    <cfRule type="cellIs" dxfId="2244" priority="2116" operator="equal">
      <formula>"no"</formula>
    </cfRule>
  </conditionalFormatting>
  <conditionalFormatting sqref="X146">
    <cfRule type="cellIs" dxfId="2243" priority="2113" operator="equal">
      <formula>"p"</formula>
    </cfRule>
    <cfRule type="cellIs" dxfId="2242" priority="2114" operator="equal">
      <formula>"yes"</formula>
    </cfRule>
    <cfRule type="cellIs" dxfId="2241" priority="2115" operator="equal">
      <formula>0</formula>
    </cfRule>
  </conditionalFormatting>
  <conditionalFormatting sqref="X146">
    <cfRule type="cellIs" dxfId="2240" priority="2112" operator="equal">
      <formula>"&lt;1%"</formula>
    </cfRule>
  </conditionalFormatting>
  <conditionalFormatting sqref="AA146">
    <cfRule type="cellIs" dxfId="2239" priority="2109" operator="equal">
      <formula>"p"</formula>
    </cfRule>
    <cfRule type="cellIs" dxfId="2238" priority="2110" operator="equal">
      <formula>"yes"</formula>
    </cfRule>
    <cfRule type="cellIs" dxfId="2237" priority="2111" operator="equal">
      <formula>0</formula>
    </cfRule>
  </conditionalFormatting>
  <conditionalFormatting sqref="AA146">
    <cfRule type="cellIs" dxfId="2236" priority="2108" operator="equal">
      <formula>"&lt;1%"</formula>
    </cfRule>
  </conditionalFormatting>
  <conditionalFormatting sqref="S146:W146">
    <cfRule type="cellIs" dxfId="2235" priority="2105" operator="equal">
      <formula>"p"</formula>
    </cfRule>
    <cfRule type="cellIs" dxfId="2234" priority="2106" operator="equal">
      <formula>"yes"</formula>
    </cfRule>
    <cfRule type="cellIs" dxfId="2233" priority="2107" operator="equal">
      <formula>0</formula>
    </cfRule>
  </conditionalFormatting>
  <conditionalFormatting sqref="S146:W146">
    <cfRule type="cellIs" dxfId="2232" priority="2104" operator="equal">
      <formula>"&lt;1%"</formula>
    </cfRule>
  </conditionalFormatting>
  <conditionalFormatting sqref="Y146:Z146">
    <cfRule type="cellIs" dxfId="2231" priority="2101" operator="equal">
      <formula>"p"</formula>
    </cfRule>
    <cfRule type="cellIs" dxfId="2230" priority="2102" operator="equal">
      <formula>"yes"</formula>
    </cfRule>
    <cfRule type="cellIs" dxfId="2229" priority="2103" operator="equal">
      <formula>0</formula>
    </cfRule>
  </conditionalFormatting>
  <conditionalFormatting sqref="Y146:Z146">
    <cfRule type="cellIs" dxfId="2228" priority="2100" operator="equal">
      <formula>"&lt;1%"</formula>
    </cfRule>
  </conditionalFormatting>
  <conditionalFormatting sqref="AB146:AU146">
    <cfRule type="cellIs" dxfId="2227" priority="2097" operator="equal">
      <formula>"p"</formula>
    </cfRule>
    <cfRule type="cellIs" dxfId="2226" priority="2098" operator="equal">
      <formula>"yes"</formula>
    </cfRule>
    <cfRule type="cellIs" dxfId="2225" priority="2099" operator="equal">
      <formula>0</formula>
    </cfRule>
  </conditionalFormatting>
  <conditionalFormatting sqref="AB146:AU146">
    <cfRule type="cellIs" dxfId="2224" priority="2096" operator="equal">
      <formula>"&lt;1%"</formula>
    </cfRule>
  </conditionalFormatting>
  <conditionalFormatting sqref="AV146:BB146">
    <cfRule type="cellIs" dxfId="2223" priority="2093" operator="equal">
      <formula>"p"</formula>
    </cfRule>
    <cfRule type="cellIs" dxfId="2222" priority="2094" operator="equal">
      <formula>"yes"</formula>
    </cfRule>
    <cfRule type="cellIs" dxfId="2221" priority="2095" operator="equal">
      <formula>0</formula>
    </cfRule>
  </conditionalFormatting>
  <conditionalFormatting sqref="AV146:BB146">
    <cfRule type="cellIs" dxfId="2220" priority="2092" operator="equal">
      <formula>"&lt;1%"</formula>
    </cfRule>
  </conditionalFormatting>
  <conditionalFormatting sqref="BC146:BI146">
    <cfRule type="cellIs" dxfId="2219" priority="2089" operator="equal">
      <formula>"p"</formula>
    </cfRule>
    <cfRule type="cellIs" dxfId="2218" priority="2090" operator="equal">
      <formula>"yes"</formula>
    </cfRule>
    <cfRule type="cellIs" dxfId="2217" priority="2091" operator="equal">
      <formula>0</formula>
    </cfRule>
  </conditionalFormatting>
  <conditionalFormatting sqref="BC146:BI146">
    <cfRule type="cellIs" dxfId="2216" priority="2088" operator="equal">
      <formula>"&lt;1%"</formula>
    </cfRule>
  </conditionalFormatting>
  <conditionalFormatting sqref="BJ146">
    <cfRule type="cellIs" dxfId="2215" priority="2086" operator="equal">
      <formula>"no"</formula>
    </cfRule>
    <cfRule type="cellIs" dxfId="2214" priority="2087" operator="equal">
      <formula>"n/a"</formula>
    </cfRule>
  </conditionalFormatting>
  <conditionalFormatting sqref="S147:AY147">
    <cfRule type="cellIs" dxfId="2213" priority="2083" operator="equal">
      <formula>"p"</formula>
    </cfRule>
    <cfRule type="cellIs" dxfId="2212" priority="2084" operator="equal">
      <formula>"yes"</formula>
    </cfRule>
    <cfRule type="cellIs" dxfId="2211" priority="2085" operator="equal">
      <formula>0</formula>
    </cfRule>
  </conditionalFormatting>
  <conditionalFormatting sqref="S147:AY147">
    <cfRule type="cellIs" dxfId="2210" priority="2082" operator="equal">
      <formula>"&lt;1%"</formula>
    </cfRule>
  </conditionalFormatting>
  <conditionalFormatting sqref="AZ147:BB147">
    <cfRule type="cellIs" dxfId="2209" priority="2079" operator="equal">
      <formula>"p"</formula>
    </cfRule>
    <cfRule type="cellIs" dxfId="2208" priority="2080" operator="equal">
      <formula>"yes"</formula>
    </cfRule>
    <cfRule type="cellIs" dxfId="2207" priority="2081" operator="equal">
      <formula>0</formula>
    </cfRule>
  </conditionalFormatting>
  <conditionalFormatting sqref="AZ147:BB147">
    <cfRule type="cellIs" dxfId="2206" priority="2078" operator="equal">
      <formula>"&lt;1%"</formula>
    </cfRule>
  </conditionalFormatting>
  <conditionalFormatting sqref="BC147">
    <cfRule type="cellIs" dxfId="2205" priority="2073" operator="equal">
      <formula>"no"</formula>
    </cfRule>
    <cfRule type="cellIs" dxfId="2204" priority="2074" operator="equal">
      <formula>"yes"</formula>
    </cfRule>
  </conditionalFormatting>
  <conditionalFormatting sqref="BC147">
    <cfRule type="cellIs" dxfId="2203" priority="2072" operator="equal">
      <formula>"p"</formula>
    </cfRule>
  </conditionalFormatting>
  <conditionalFormatting sqref="X115">
    <cfRule type="cellIs" dxfId="2202" priority="2069" operator="equal">
      <formula>"p"</formula>
    </cfRule>
    <cfRule type="cellIs" dxfId="2201" priority="2070" operator="equal">
      <formula>"yes"</formula>
    </cfRule>
    <cfRule type="cellIs" dxfId="2200" priority="2071" operator="equal">
      <formula>0</formula>
    </cfRule>
  </conditionalFormatting>
  <conditionalFormatting sqref="X115">
    <cfRule type="cellIs" dxfId="2199" priority="2068" operator="equal">
      <formula>"&lt;1%"</formula>
    </cfRule>
  </conditionalFormatting>
  <conditionalFormatting sqref="Y115">
    <cfRule type="cellIs" dxfId="2198" priority="2065" operator="equal">
      <formula>"p"</formula>
    </cfRule>
    <cfRule type="cellIs" dxfId="2197" priority="2066" operator="equal">
      <formula>"yes"</formula>
    </cfRule>
    <cfRule type="cellIs" dxfId="2196" priority="2067" operator="equal">
      <formula>0</formula>
    </cfRule>
  </conditionalFormatting>
  <conditionalFormatting sqref="Y115">
    <cfRule type="cellIs" dxfId="2195" priority="2064" operator="equal">
      <formula>"&lt;1%"</formula>
    </cfRule>
  </conditionalFormatting>
  <conditionalFormatting sqref="AE115">
    <cfRule type="cellIs" dxfId="2194" priority="2061" operator="equal">
      <formula>"p"</formula>
    </cfRule>
    <cfRule type="cellIs" dxfId="2193" priority="2062" operator="equal">
      <formula>"yes"</formula>
    </cfRule>
    <cfRule type="cellIs" dxfId="2192" priority="2063" operator="equal">
      <formula>0</formula>
    </cfRule>
  </conditionalFormatting>
  <conditionalFormatting sqref="AE115">
    <cfRule type="cellIs" dxfId="2191" priority="2060" operator="equal">
      <formula>"&lt;1%"</formula>
    </cfRule>
  </conditionalFormatting>
  <conditionalFormatting sqref="S115:W115">
    <cfRule type="cellIs" dxfId="2190" priority="2057" operator="equal">
      <formula>"p"</formula>
    </cfRule>
    <cfRule type="cellIs" dxfId="2189" priority="2058" operator="equal">
      <formula>"yes"</formula>
    </cfRule>
    <cfRule type="cellIs" dxfId="2188" priority="2059" operator="equal">
      <formula>0</formula>
    </cfRule>
  </conditionalFormatting>
  <conditionalFormatting sqref="S115:W115">
    <cfRule type="cellIs" dxfId="2187" priority="2056" operator="equal">
      <formula>"&lt;1%"</formula>
    </cfRule>
  </conditionalFormatting>
  <conditionalFormatting sqref="Z115:AD115">
    <cfRule type="cellIs" dxfId="2186" priority="2053" operator="equal">
      <formula>"p"</formula>
    </cfRule>
    <cfRule type="cellIs" dxfId="2185" priority="2054" operator="equal">
      <formula>"yes"</formula>
    </cfRule>
    <cfRule type="cellIs" dxfId="2184" priority="2055" operator="equal">
      <formula>0</formula>
    </cfRule>
  </conditionalFormatting>
  <conditionalFormatting sqref="Z115:AD115">
    <cfRule type="cellIs" dxfId="2183" priority="2052" operator="equal">
      <formula>"&lt;1%"</formula>
    </cfRule>
  </conditionalFormatting>
  <conditionalFormatting sqref="AF115:BB115">
    <cfRule type="cellIs" dxfId="2182" priority="2049" operator="equal">
      <formula>"p"</formula>
    </cfRule>
    <cfRule type="cellIs" dxfId="2181" priority="2050" operator="equal">
      <formula>"yes"</formula>
    </cfRule>
    <cfRule type="cellIs" dxfId="2180" priority="2051" operator="equal">
      <formula>0</formula>
    </cfRule>
  </conditionalFormatting>
  <conditionalFormatting sqref="AF115:BB115">
    <cfRule type="cellIs" dxfId="2179" priority="2048" operator="equal">
      <formula>"&lt;1%"</formula>
    </cfRule>
  </conditionalFormatting>
  <conditionalFormatting sqref="S165:BB165">
    <cfRule type="cellIs" dxfId="2178" priority="2045" operator="equal">
      <formula>"p"</formula>
    </cfRule>
    <cfRule type="cellIs" dxfId="2177" priority="2046" operator="equal">
      <formula>"yes"</formula>
    </cfRule>
    <cfRule type="cellIs" dxfId="2176" priority="2047" operator="equal">
      <formula>0</formula>
    </cfRule>
  </conditionalFormatting>
  <conditionalFormatting sqref="S165:BB165">
    <cfRule type="cellIs" dxfId="2175" priority="2044" operator="equal">
      <formula>"&lt;1%"</formula>
    </cfRule>
  </conditionalFormatting>
  <conditionalFormatting sqref="S166:BB166">
    <cfRule type="cellIs" dxfId="2174" priority="2041" operator="equal">
      <formula>"p"</formula>
    </cfRule>
    <cfRule type="cellIs" dxfId="2173" priority="2042" operator="equal">
      <formula>"yes"</formula>
    </cfRule>
    <cfRule type="cellIs" dxfId="2172" priority="2043" operator="equal">
      <formula>0</formula>
    </cfRule>
  </conditionalFormatting>
  <conditionalFormatting sqref="S166:BB166">
    <cfRule type="cellIs" dxfId="2171" priority="2040" operator="equal">
      <formula>"&lt;1%"</formula>
    </cfRule>
  </conditionalFormatting>
  <conditionalFormatting sqref="BC166">
    <cfRule type="cellIs" dxfId="2170" priority="2038" operator="equal">
      <formula>"no"</formula>
    </cfRule>
    <cfRule type="cellIs" dxfId="2169" priority="2039" operator="equal">
      <formula>"yes"</formula>
    </cfRule>
  </conditionalFormatting>
  <conditionalFormatting sqref="BC166">
    <cfRule type="cellIs" dxfId="2168" priority="2037" operator="equal">
      <formula>"p"</formula>
    </cfRule>
  </conditionalFormatting>
  <conditionalFormatting sqref="BD166:BI166">
    <cfRule type="cellIs" dxfId="2167" priority="2034" operator="equal">
      <formula>"p"</formula>
    </cfRule>
    <cfRule type="cellIs" dxfId="2166" priority="2035" operator="equal">
      <formula>"yes"</formula>
    </cfRule>
    <cfRule type="cellIs" dxfId="2165" priority="2036" operator="equal">
      <formula>"none"</formula>
    </cfRule>
  </conditionalFormatting>
  <conditionalFormatting sqref="BD166:BI166">
    <cfRule type="cellIs" dxfId="2164" priority="2033" operator="equal">
      <formula>"no"</formula>
    </cfRule>
  </conditionalFormatting>
  <conditionalFormatting sqref="BJ166">
    <cfRule type="cellIs" dxfId="2163" priority="2030" operator="equal">
      <formula>"p"</formula>
    </cfRule>
    <cfRule type="cellIs" dxfId="2162" priority="2031" operator="equal">
      <formula>"yes"</formula>
    </cfRule>
    <cfRule type="cellIs" dxfId="2161" priority="2032" operator="equal">
      <formula>0</formula>
    </cfRule>
  </conditionalFormatting>
  <conditionalFormatting sqref="BJ166">
    <cfRule type="cellIs" dxfId="2160" priority="2029" operator="equal">
      <formula>"&lt;1%"</formula>
    </cfRule>
  </conditionalFormatting>
  <conditionalFormatting sqref="S170:BB170">
    <cfRule type="cellIs" dxfId="2159" priority="2026" operator="equal">
      <formula>"p"</formula>
    </cfRule>
    <cfRule type="cellIs" dxfId="2158" priority="2027" operator="equal">
      <formula>"yes"</formula>
    </cfRule>
    <cfRule type="cellIs" dxfId="2157" priority="2028" operator="equal">
      <formula>0</formula>
    </cfRule>
  </conditionalFormatting>
  <conditionalFormatting sqref="S170:BB170">
    <cfRule type="cellIs" dxfId="2156" priority="2025" operator="equal">
      <formula>"&lt;1%"</formula>
    </cfRule>
  </conditionalFormatting>
  <conditionalFormatting sqref="BC170">
    <cfRule type="cellIs" dxfId="2155" priority="2023" operator="equal">
      <formula>"no"</formula>
    </cfRule>
    <cfRule type="cellIs" dxfId="2154" priority="2024" operator="equal">
      <formula>"yes"</formula>
    </cfRule>
  </conditionalFormatting>
  <conditionalFormatting sqref="BC170">
    <cfRule type="cellIs" dxfId="2153" priority="2022" operator="equal">
      <formula>"p"</formula>
    </cfRule>
  </conditionalFormatting>
  <conditionalFormatting sqref="BF170:BG170">
    <cfRule type="cellIs" dxfId="2152" priority="2019" operator="equal">
      <formula>"p"</formula>
    </cfRule>
    <cfRule type="cellIs" dxfId="2151" priority="2020" operator="equal">
      <formula>"yes"</formula>
    </cfRule>
    <cfRule type="cellIs" dxfId="2150" priority="2021" operator="equal">
      <formula>"none"</formula>
    </cfRule>
  </conditionalFormatting>
  <conditionalFormatting sqref="BF170:BG170">
    <cfRule type="cellIs" dxfId="2149" priority="2018" operator="equal">
      <formula>"no"</formula>
    </cfRule>
  </conditionalFormatting>
  <conditionalFormatting sqref="BD170:BE170">
    <cfRule type="cellIs" dxfId="2148" priority="2015" operator="equal">
      <formula>"p"</formula>
    </cfRule>
    <cfRule type="cellIs" dxfId="2147" priority="2016" operator="equal">
      <formula>"yes"</formula>
    </cfRule>
    <cfRule type="cellIs" dxfId="2146" priority="2017" operator="equal">
      <formula>"none"</formula>
    </cfRule>
  </conditionalFormatting>
  <conditionalFormatting sqref="BD170:BE170">
    <cfRule type="cellIs" dxfId="2145" priority="2014" operator="equal">
      <formula>"no"</formula>
    </cfRule>
  </conditionalFormatting>
  <conditionalFormatting sqref="BH170:BJ170">
    <cfRule type="cellIs" dxfId="2144" priority="2011" operator="equal">
      <formula>"p"</formula>
    </cfRule>
    <cfRule type="cellIs" dxfId="2143" priority="2012" operator="equal">
      <formula>"yes"</formula>
    </cfRule>
    <cfRule type="cellIs" dxfId="2142" priority="2013" operator="equal">
      <formula>"none"</formula>
    </cfRule>
  </conditionalFormatting>
  <conditionalFormatting sqref="BH170:BJ170">
    <cfRule type="cellIs" dxfId="2141" priority="2010" operator="equal">
      <formula>"no"</formula>
    </cfRule>
  </conditionalFormatting>
  <conditionalFormatting sqref="S294:U294">
    <cfRule type="cellIs" dxfId="2140" priority="2007" operator="equal">
      <formula>"p"</formula>
    </cfRule>
    <cfRule type="cellIs" dxfId="2139" priority="2008" operator="equal">
      <formula>"yes"</formula>
    </cfRule>
    <cfRule type="cellIs" dxfId="2138" priority="2009" operator="equal">
      <formula>0</formula>
    </cfRule>
  </conditionalFormatting>
  <conditionalFormatting sqref="S294:U294">
    <cfRule type="cellIs" dxfId="2137" priority="2006" operator="equal">
      <formula>"&lt;1%"</formula>
    </cfRule>
  </conditionalFormatting>
  <conditionalFormatting sqref="V294:AP294">
    <cfRule type="cellIs" dxfId="2136" priority="2003" operator="equal">
      <formula>"p"</formula>
    </cfRule>
    <cfRule type="cellIs" dxfId="2135" priority="2004" operator="equal">
      <formula>"yes"</formula>
    </cfRule>
    <cfRule type="cellIs" dxfId="2134" priority="2005" operator="equal">
      <formula>0</formula>
    </cfRule>
  </conditionalFormatting>
  <conditionalFormatting sqref="V294:AP294">
    <cfRule type="cellIs" dxfId="2133" priority="2002" operator="equal">
      <formula>"&lt;1%"</formula>
    </cfRule>
  </conditionalFormatting>
  <conditionalFormatting sqref="AQ294:AY294">
    <cfRule type="cellIs" dxfId="2132" priority="1999" operator="equal">
      <formula>"p"</formula>
    </cfRule>
    <cfRule type="cellIs" dxfId="2131" priority="2000" operator="equal">
      <formula>"yes"</formula>
    </cfRule>
    <cfRule type="cellIs" dxfId="2130" priority="2001" operator="equal">
      <formula>0</formula>
    </cfRule>
  </conditionalFormatting>
  <conditionalFormatting sqref="AQ294:AY294">
    <cfRule type="cellIs" dxfId="2129" priority="1998" operator="equal">
      <formula>"&lt;1%"</formula>
    </cfRule>
  </conditionalFormatting>
  <conditionalFormatting sqref="BC294">
    <cfRule type="cellIs" dxfId="2128" priority="1996" operator="equal">
      <formula>"no"</formula>
    </cfRule>
    <cfRule type="cellIs" dxfId="2127" priority="1997" operator="equal">
      <formula>"yes"</formula>
    </cfRule>
  </conditionalFormatting>
  <conditionalFormatting sqref="BC294">
    <cfRule type="cellIs" dxfId="2126" priority="1995" operator="equal">
      <formula>"p"</formula>
    </cfRule>
  </conditionalFormatting>
  <conditionalFormatting sqref="BD294">
    <cfRule type="cellIs" dxfId="2125" priority="1992" operator="equal">
      <formula>"p"</formula>
    </cfRule>
    <cfRule type="cellIs" dxfId="2124" priority="1993" operator="equal">
      <formula>"yes"</formula>
    </cfRule>
    <cfRule type="cellIs" dxfId="2123" priority="1994" operator="equal">
      <formula>"none"</formula>
    </cfRule>
  </conditionalFormatting>
  <conditionalFormatting sqref="BD294">
    <cfRule type="cellIs" dxfId="2122" priority="1991" operator="equal">
      <formula>"no"</formula>
    </cfRule>
  </conditionalFormatting>
  <conditionalFormatting sqref="BE294:BG294">
    <cfRule type="cellIs" dxfId="2121" priority="1988" operator="equal">
      <formula>"p"</formula>
    </cfRule>
    <cfRule type="cellIs" dxfId="2120" priority="1989" operator="equal">
      <formula>"yes"</formula>
    </cfRule>
    <cfRule type="cellIs" dxfId="2119" priority="1990" operator="equal">
      <formula>"none"</formula>
    </cfRule>
  </conditionalFormatting>
  <conditionalFormatting sqref="BE294:BG294">
    <cfRule type="cellIs" dxfId="2118" priority="1987" operator="equal">
      <formula>"no"</formula>
    </cfRule>
  </conditionalFormatting>
  <conditionalFormatting sqref="BH294">
    <cfRule type="cellIs" dxfId="2117" priority="1984" operator="equal">
      <formula>"p"</formula>
    </cfRule>
    <cfRule type="cellIs" dxfId="2116" priority="1985" operator="equal">
      <formula>"yes"</formula>
    </cfRule>
    <cfRule type="cellIs" dxfId="2115" priority="1986" operator="equal">
      <formula>"none"</formula>
    </cfRule>
  </conditionalFormatting>
  <conditionalFormatting sqref="BH294">
    <cfRule type="cellIs" dxfId="2114" priority="1983" operator="equal">
      <formula>"no"</formula>
    </cfRule>
  </conditionalFormatting>
  <conditionalFormatting sqref="BI294">
    <cfRule type="cellIs" dxfId="2113" priority="1980" operator="equal">
      <formula>"p"</formula>
    </cfRule>
    <cfRule type="cellIs" dxfId="2112" priority="1981" operator="equal">
      <formula>"yes"</formula>
    </cfRule>
    <cfRule type="cellIs" dxfId="2111" priority="1982" operator="equal">
      <formula>"none"</formula>
    </cfRule>
  </conditionalFormatting>
  <conditionalFormatting sqref="BI294">
    <cfRule type="cellIs" dxfId="2110" priority="1979" operator="equal">
      <formula>"no"</formula>
    </cfRule>
  </conditionalFormatting>
  <conditionalFormatting sqref="BJ294">
    <cfRule type="cellIs" dxfId="2109" priority="1976" operator="equal">
      <formula>"p"</formula>
    </cfRule>
    <cfRule type="cellIs" dxfId="2108" priority="1977" operator="equal">
      <formula>"yes"</formula>
    </cfRule>
    <cfRule type="cellIs" dxfId="2107" priority="1978" operator="equal">
      <formula>"none"</formula>
    </cfRule>
  </conditionalFormatting>
  <conditionalFormatting sqref="BJ294">
    <cfRule type="cellIs" dxfId="2106" priority="1975" operator="equal">
      <formula>"no"</formula>
    </cfRule>
  </conditionalFormatting>
  <conditionalFormatting sqref="S295:U295">
    <cfRule type="cellIs" dxfId="2105" priority="1972" operator="equal">
      <formula>"p"</formula>
    </cfRule>
    <cfRule type="cellIs" dxfId="2104" priority="1973" operator="equal">
      <formula>"yes"</formula>
    </cfRule>
    <cfRule type="cellIs" dxfId="2103" priority="1974" operator="equal">
      <formula>0</formula>
    </cfRule>
  </conditionalFormatting>
  <conditionalFormatting sqref="S295:U295">
    <cfRule type="cellIs" dxfId="2102" priority="1971" operator="equal">
      <formula>"&lt;1%"</formula>
    </cfRule>
  </conditionalFormatting>
  <conditionalFormatting sqref="V295:AP295">
    <cfRule type="cellIs" dxfId="2101" priority="1968" operator="equal">
      <formula>"p"</formula>
    </cfRule>
    <cfRule type="cellIs" dxfId="2100" priority="1969" operator="equal">
      <formula>"yes"</formula>
    </cfRule>
    <cfRule type="cellIs" dxfId="2099" priority="1970" operator="equal">
      <formula>0</formula>
    </cfRule>
  </conditionalFormatting>
  <conditionalFormatting sqref="V295:AP295">
    <cfRule type="cellIs" dxfId="2098" priority="1967" operator="equal">
      <formula>"&lt;1%"</formula>
    </cfRule>
  </conditionalFormatting>
  <conditionalFormatting sqref="AQ295:AY295">
    <cfRule type="cellIs" dxfId="2097" priority="1964" operator="equal">
      <formula>"p"</formula>
    </cfRule>
    <cfRule type="cellIs" dxfId="2096" priority="1965" operator="equal">
      <formula>"yes"</formula>
    </cfRule>
    <cfRule type="cellIs" dxfId="2095" priority="1966" operator="equal">
      <formula>0</formula>
    </cfRule>
  </conditionalFormatting>
  <conditionalFormatting sqref="AQ295:AY295">
    <cfRule type="cellIs" dxfId="2094" priority="1963" operator="equal">
      <formula>"&lt;1%"</formula>
    </cfRule>
  </conditionalFormatting>
  <conditionalFormatting sqref="BC295">
    <cfRule type="cellIs" dxfId="2093" priority="1961" operator="equal">
      <formula>"no"</formula>
    </cfRule>
    <cfRule type="cellIs" dxfId="2092" priority="1962" operator="equal">
      <formula>"yes"</formula>
    </cfRule>
  </conditionalFormatting>
  <conditionalFormatting sqref="BC295">
    <cfRule type="cellIs" dxfId="2091" priority="1960" operator="equal">
      <formula>"p"</formula>
    </cfRule>
  </conditionalFormatting>
  <conditionalFormatting sqref="BD295">
    <cfRule type="cellIs" dxfId="2090" priority="1957" operator="equal">
      <formula>"p"</formula>
    </cfRule>
    <cfRule type="cellIs" dxfId="2089" priority="1958" operator="equal">
      <formula>"yes"</formula>
    </cfRule>
    <cfRule type="cellIs" dxfId="2088" priority="1959" operator="equal">
      <formula>"none"</formula>
    </cfRule>
  </conditionalFormatting>
  <conditionalFormatting sqref="BD295">
    <cfRule type="cellIs" dxfId="2087" priority="1956" operator="equal">
      <formula>"no"</formula>
    </cfRule>
  </conditionalFormatting>
  <conditionalFormatting sqref="BE295:BG295">
    <cfRule type="cellIs" dxfId="2086" priority="1953" operator="equal">
      <formula>"p"</formula>
    </cfRule>
    <cfRule type="cellIs" dxfId="2085" priority="1954" operator="equal">
      <formula>"yes"</formula>
    </cfRule>
    <cfRule type="cellIs" dxfId="2084" priority="1955" operator="equal">
      <formula>"none"</formula>
    </cfRule>
  </conditionalFormatting>
  <conditionalFormatting sqref="BE295:BG295">
    <cfRule type="cellIs" dxfId="2083" priority="1952" operator="equal">
      <formula>"no"</formula>
    </cfRule>
  </conditionalFormatting>
  <conditionalFormatting sqref="BH295">
    <cfRule type="cellIs" dxfId="2082" priority="1949" operator="equal">
      <formula>"p"</formula>
    </cfRule>
    <cfRule type="cellIs" dxfId="2081" priority="1950" operator="equal">
      <formula>"yes"</formula>
    </cfRule>
    <cfRule type="cellIs" dxfId="2080" priority="1951" operator="equal">
      <formula>"none"</formula>
    </cfRule>
  </conditionalFormatting>
  <conditionalFormatting sqref="BH295">
    <cfRule type="cellIs" dxfId="2079" priority="1948" operator="equal">
      <formula>"no"</formula>
    </cfRule>
  </conditionalFormatting>
  <conditionalFormatting sqref="BI295">
    <cfRule type="cellIs" dxfId="2078" priority="1945" operator="equal">
      <formula>"p"</formula>
    </cfRule>
    <cfRule type="cellIs" dxfId="2077" priority="1946" operator="equal">
      <formula>"yes"</formula>
    </cfRule>
    <cfRule type="cellIs" dxfId="2076" priority="1947" operator="equal">
      <formula>"none"</formula>
    </cfRule>
  </conditionalFormatting>
  <conditionalFormatting sqref="BI295">
    <cfRule type="cellIs" dxfId="2075" priority="1944" operator="equal">
      <formula>"no"</formula>
    </cfRule>
  </conditionalFormatting>
  <conditionalFormatting sqref="BJ295">
    <cfRule type="cellIs" dxfId="2074" priority="1941" operator="equal">
      <formula>"p"</formula>
    </cfRule>
    <cfRule type="cellIs" dxfId="2073" priority="1942" operator="equal">
      <formula>"yes"</formula>
    </cfRule>
    <cfRule type="cellIs" dxfId="2072" priority="1943" operator="equal">
      <formula>"none"</formula>
    </cfRule>
  </conditionalFormatting>
  <conditionalFormatting sqref="BJ295">
    <cfRule type="cellIs" dxfId="2071" priority="1940" operator="equal">
      <formula>"no"</formula>
    </cfRule>
  </conditionalFormatting>
  <conditionalFormatting sqref="S310:BB310">
    <cfRule type="cellIs" dxfId="2070" priority="1937" operator="equal">
      <formula>"p"</formula>
    </cfRule>
    <cfRule type="cellIs" dxfId="2069" priority="1938" operator="equal">
      <formula>"yes"</formula>
    </cfRule>
    <cfRule type="cellIs" dxfId="2068" priority="1939" operator="equal">
      <formula>0</formula>
    </cfRule>
  </conditionalFormatting>
  <conditionalFormatting sqref="S310:BB310">
    <cfRule type="cellIs" dxfId="2067" priority="1936" operator="equal">
      <formula>"&lt;1%"</formula>
    </cfRule>
  </conditionalFormatting>
  <conditionalFormatting sqref="BC310">
    <cfRule type="cellIs" dxfId="2066" priority="1934" operator="equal">
      <formula>"no"</formula>
    </cfRule>
    <cfRule type="cellIs" dxfId="2065" priority="1935" operator="equal">
      <formula>"yes"</formula>
    </cfRule>
  </conditionalFormatting>
  <conditionalFormatting sqref="BC310">
    <cfRule type="cellIs" dxfId="2064" priority="1933" operator="equal">
      <formula>"p"</formula>
    </cfRule>
  </conditionalFormatting>
  <conditionalFormatting sqref="S341:BB341">
    <cfRule type="cellIs" dxfId="2063" priority="1930" operator="equal">
      <formula>"p"</formula>
    </cfRule>
    <cfRule type="cellIs" dxfId="2062" priority="1931" operator="equal">
      <formula>"yes"</formula>
    </cfRule>
    <cfRule type="cellIs" dxfId="2061" priority="1932" operator="equal">
      <formula>0</formula>
    </cfRule>
  </conditionalFormatting>
  <conditionalFormatting sqref="S341:BB341">
    <cfRule type="cellIs" dxfId="2060" priority="1929" operator="equal">
      <formula>"&lt;1%"</formula>
    </cfRule>
  </conditionalFormatting>
  <conditionalFormatting sqref="S342:BB342">
    <cfRule type="cellIs" dxfId="2059" priority="1926" operator="equal">
      <formula>"p"</formula>
    </cfRule>
    <cfRule type="cellIs" dxfId="2058" priority="1927" operator="equal">
      <formula>"yes"</formula>
    </cfRule>
    <cfRule type="cellIs" dxfId="2057" priority="1928" operator="equal">
      <formula>0</formula>
    </cfRule>
  </conditionalFormatting>
  <conditionalFormatting sqref="S342:BB342">
    <cfRule type="cellIs" dxfId="2056" priority="1925" operator="equal">
      <formula>"&lt;1%"</formula>
    </cfRule>
  </conditionalFormatting>
  <conditionalFormatting sqref="BC342">
    <cfRule type="cellIs" dxfId="2055" priority="1923" operator="equal">
      <formula>"no"</formula>
    </cfRule>
    <cfRule type="cellIs" dxfId="2054" priority="1924" operator="equal">
      <formula>"yes"</formula>
    </cfRule>
  </conditionalFormatting>
  <conditionalFormatting sqref="BC342">
    <cfRule type="cellIs" dxfId="2053" priority="1922" operator="equal">
      <formula>"p"</formula>
    </cfRule>
  </conditionalFormatting>
  <conditionalFormatting sqref="BD342:BI342">
    <cfRule type="cellIs" dxfId="2052" priority="1919" operator="equal">
      <formula>"p"</formula>
    </cfRule>
    <cfRule type="cellIs" dxfId="2051" priority="1920" operator="equal">
      <formula>"yes"</formula>
    </cfRule>
    <cfRule type="cellIs" dxfId="2050" priority="1921" operator="equal">
      <formula>"none"</formula>
    </cfRule>
  </conditionalFormatting>
  <conditionalFormatting sqref="BD342:BI342">
    <cfRule type="cellIs" dxfId="2049" priority="1918" operator="equal">
      <formula>"no"</formula>
    </cfRule>
  </conditionalFormatting>
  <conditionalFormatting sqref="BD271:BJ271">
    <cfRule type="cellIs" dxfId="2048" priority="1911" operator="equal">
      <formula>"p"</formula>
    </cfRule>
    <cfRule type="cellIs" dxfId="2047" priority="1912" operator="equal">
      <formula>"yes"</formula>
    </cfRule>
    <cfRule type="cellIs" dxfId="2046" priority="1913" operator="equal">
      <formula>"none"</formula>
    </cfRule>
  </conditionalFormatting>
  <conditionalFormatting sqref="BD271:BJ271">
    <cfRule type="cellIs" dxfId="2045" priority="1910" operator="equal">
      <formula>"no"</formula>
    </cfRule>
  </conditionalFormatting>
  <conditionalFormatting sqref="BA6:BB6">
    <cfRule type="cellIs" dxfId="2044" priority="1895" operator="equal">
      <formula>"p"</formula>
    </cfRule>
    <cfRule type="cellIs" dxfId="2043" priority="1896" operator="equal">
      <formula>"yes"</formula>
    </cfRule>
    <cfRule type="cellIs" dxfId="2042" priority="1897" operator="equal">
      <formula>0</formula>
    </cfRule>
  </conditionalFormatting>
  <conditionalFormatting sqref="BA6:BB6">
    <cfRule type="cellIs" dxfId="2041" priority="1894" operator="equal">
      <formula>"&lt;1%"</formula>
    </cfRule>
  </conditionalFormatting>
  <conditionalFormatting sqref="S9:AD9 AF9:AW9">
    <cfRule type="cellIs" dxfId="2040" priority="1891" operator="equal">
      <formula>"p"</formula>
    </cfRule>
    <cfRule type="cellIs" dxfId="2039" priority="1892" operator="equal">
      <formula>"yes"</formula>
    </cfRule>
    <cfRule type="cellIs" dxfId="2038" priority="1893" operator="equal">
      <formula>0</formula>
    </cfRule>
  </conditionalFormatting>
  <conditionalFormatting sqref="S9:AD9 AF9:AW9">
    <cfRule type="cellIs" dxfId="2037" priority="1890" operator="equal">
      <formula>"&lt;1%"</formula>
    </cfRule>
  </conditionalFormatting>
  <conditionalFormatting sqref="AE9">
    <cfRule type="cellIs" dxfId="2036" priority="1887" operator="equal">
      <formula>"p"</formula>
    </cfRule>
    <cfRule type="cellIs" dxfId="2035" priority="1888" operator="equal">
      <formula>"yes"</formula>
    </cfRule>
    <cfRule type="cellIs" dxfId="2034" priority="1889" operator="equal">
      <formula>0</formula>
    </cfRule>
  </conditionalFormatting>
  <conditionalFormatting sqref="AE9">
    <cfRule type="cellIs" dxfId="2033" priority="1886" operator="equal">
      <formula>"&lt;1%"</formula>
    </cfRule>
  </conditionalFormatting>
  <conditionalFormatting sqref="BC9:BF9 BH9">
    <cfRule type="cellIs" dxfId="2032" priority="1884" operator="equal">
      <formula>"no"</formula>
    </cfRule>
    <cfRule type="cellIs" dxfId="2031" priority="1885" operator="equal">
      <formula>"yes"</formula>
    </cfRule>
  </conditionalFormatting>
  <conditionalFormatting sqref="BC9:BF9 BH9">
    <cfRule type="cellIs" dxfId="2030" priority="1883" operator="equal">
      <formula>"p"</formula>
    </cfRule>
  </conditionalFormatting>
  <conditionalFormatting sqref="BG9">
    <cfRule type="cellIs" dxfId="2029" priority="1880" operator="equal">
      <formula>"p"</formula>
    </cfRule>
    <cfRule type="cellIs" dxfId="2028" priority="1881" operator="equal">
      <formula>"yes"</formula>
    </cfRule>
    <cfRule type="cellIs" dxfId="2027" priority="1882" operator="equal">
      <formula>"none"</formula>
    </cfRule>
  </conditionalFormatting>
  <conditionalFormatting sqref="BG9">
    <cfRule type="cellIs" dxfId="2026" priority="1879" operator="equal">
      <formula>"no"</formula>
    </cfRule>
  </conditionalFormatting>
  <conditionalFormatting sqref="S15:AP15">
    <cfRule type="cellIs" dxfId="2025" priority="1876" operator="equal">
      <formula>"p"</formula>
    </cfRule>
    <cfRule type="cellIs" dxfId="2024" priority="1877" operator="equal">
      <formula>"yes"</formula>
    </cfRule>
    <cfRule type="cellIs" dxfId="2023" priority="1878" operator="equal">
      <formula>0</formula>
    </cfRule>
  </conditionalFormatting>
  <conditionalFormatting sqref="S15:AP15">
    <cfRule type="cellIs" dxfId="2022" priority="1875" operator="equal">
      <formula>"&lt;1%"</formula>
    </cfRule>
  </conditionalFormatting>
  <conditionalFormatting sqref="AQ15:BB15">
    <cfRule type="cellIs" dxfId="2021" priority="1872" operator="equal">
      <formula>"p"</formula>
    </cfRule>
    <cfRule type="cellIs" dxfId="2020" priority="1873" operator="equal">
      <formula>"yes"</formula>
    </cfRule>
    <cfRule type="cellIs" dxfId="2019" priority="1874" operator="equal">
      <formula>0</formula>
    </cfRule>
  </conditionalFormatting>
  <conditionalFormatting sqref="AQ15:BB15">
    <cfRule type="cellIs" dxfId="2018" priority="1871" operator="equal">
      <formula>"&lt;1%"</formula>
    </cfRule>
  </conditionalFormatting>
  <conditionalFormatting sqref="BC15">
    <cfRule type="cellIs" dxfId="2017" priority="1869" operator="equal">
      <formula>"no"</formula>
    </cfRule>
    <cfRule type="cellIs" dxfId="2016" priority="1870" operator="equal">
      <formula>"yes"</formula>
    </cfRule>
  </conditionalFormatting>
  <conditionalFormatting sqref="BC15">
    <cfRule type="cellIs" dxfId="2015" priority="1868" operator="equal">
      <formula>"p"</formula>
    </cfRule>
  </conditionalFormatting>
  <conditionalFormatting sqref="BD15:BI15">
    <cfRule type="cellIs" dxfId="2014" priority="1865" operator="equal">
      <formula>"p"</formula>
    </cfRule>
    <cfRule type="cellIs" dxfId="2013" priority="1866" operator="equal">
      <formula>"yes"</formula>
    </cfRule>
    <cfRule type="cellIs" dxfId="2012" priority="1867" operator="equal">
      <formula>"none"</formula>
    </cfRule>
  </conditionalFormatting>
  <conditionalFormatting sqref="BD15:BI15">
    <cfRule type="cellIs" dxfId="2011" priority="1864" operator="equal">
      <formula>"no"</formula>
    </cfRule>
  </conditionalFormatting>
  <conditionalFormatting sqref="T18 V18:AA18">
    <cfRule type="cellIs" dxfId="2010" priority="1861" operator="equal">
      <formula>"p"</formula>
    </cfRule>
    <cfRule type="cellIs" dxfId="2009" priority="1862" operator="equal">
      <formula>"yes"</formula>
    </cfRule>
    <cfRule type="cellIs" dxfId="2008" priority="1863" operator="equal">
      <formula>0</formula>
    </cfRule>
  </conditionalFormatting>
  <conditionalFormatting sqref="T18 V18:AA18">
    <cfRule type="cellIs" dxfId="2007" priority="1860" operator="equal">
      <formula>"&lt;1%"</formula>
    </cfRule>
  </conditionalFormatting>
  <conditionalFormatting sqref="AB18">
    <cfRule type="cellIs" dxfId="2006" priority="1857" operator="equal">
      <formula>"p"</formula>
    </cfRule>
    <cfRule type="cellIs" dxfId="2005" priority="1858" operator="equal">
      <formula>"yes"</formula>
    </cfRule>
    <cfRule type="cellIs" dxfId="2004" priority="1859" operator="equal">
      <formula>0</formula>
    </cfRule>
  </conditionalFormatting>
  <conditionalFormatting sqref="AB18">
    <cfRule type="cellIs" dxfId="2003" priority="1856" operator="equal">
      <formula>"&lt;1%"</formula>
    </cfRule>
  </conditionalFormatting>
  <conditionalFormatting sqref="BC18">
    <cfRule type="cellIs" dxfId="2002" priority="1854" operator="equal">
      <formula>"no"</formula>
    </cfRule>
    <cfRule type="cellIs" dxfId="2001" priority="1855" operator="equal">
      <formula>"yes"</formula>
    </cfRule>
  </conditionalFormatting>
  <conditionalFormatting sqref="BC18">
    <cfRule type="cellIs" dxfId="2000" priority="1853" operator="equal">
      <formula>"p"</formula>
    </cfRule>
  </conditionalFormatting>
  <conditionalFormatting sqref="U18">
    <cfRule type="cellIs" dxfId="1999" priority="1850" operator="equal">
      <formula>"p"</formula>
    </cfRule>
    <cfRule type="cellIs" dxfId="1998" priority="1851" operator="equal">
      <formula>"yes"</formula>
    </cfRule>
    <cfRule type="cellIs" dxfId="1997" priority="1852" operator="equal">
      <formula>0</formula>
    </cfRule>
  </conditionalFormatting>
  <conditionalFormatting sqref="U18">
    <cfRule type="cellIs" dxfId="1996" priority="1849" operator="equal">
      <formula>"&lt;1%"</formula>
    </cfRule>
  </conditionalFormatting>
  <conditionalFormatting sqref="S18">
    <cfRule type="cellIs" dxfId="1995" priority="1846" operator="equal">
      <formula>"p"</formula>
    </cfRule>
    <cfRule type="cellIs" dxfId="1994" priority="1847" operator="equal">
      <formula>"yes"</formula>
    </cfRule>
    <cfRule type="cellIs" dxfId="1993" priority="1848" operator="equal">
      <formula>0</formula>
    </cfRule>
  </conditionalFormatting>
  <conditionalFormatting sqref="S18">
    <cfRule type="cellIs" dxfId="1992" priority="1845" operator="equal">
      <formula>"&lt;1%"</formula>
    </cfRule>
  </conditionalFormatting>
  <conditionalFormatting sqref="S19">
    <cfRule type="cellIs" dxfId="1991" priority="1834" operator="equal">
      <formula>"p"</formula>
    </cfRule>
    <cfRule type="cellIs" dxfId="1990" priority="1835" operator="equal">
      <formula>"yes"</formula>
    </cfRule>
    <cfRule type="cellIs" dxfId="1989" priority="1836" operator="equal">
      <formula>0</formula>
    </cfRule>
  </conditionalFormatting>
  <conditionalFormatting sqref="S19">
    <cfRule type="cellIs" dxfId="1988" priority="1833" operator="equal">
      <formula>"&lt;1%"</formula>
    </cfRule>
  </conditionalFormatting>
  <conditionalFormatting sqref="U19">
    <cfRule type="cellIs" dxfId="1987" priority="1830" operator="equal">
      <formula>"p"</formula>
    </cfRule>
    <cfRule type="cellIs" dxfId="1986" priority="1831" operator="equal">
      <formula>"yes"</formula>
    </cfRule>
    <cfRule type="cellIs" dxfId="1985" priority="1832" operator="equal">
      <formula>0</formula>
    </cfRule>
  </conditionalFormatting>
  <conditionalFormatting sqref="U19">
    <cfRule type="cellIs" dxfId="1984" priority="1829" operator="equal">
      <formula>"&lt;1%"</formula>
    </cfRule>
  </conditionalFormatting>
  <conditionalFormatting sqref="AB19:AZ19">
    <cfRule type="cellIs" dxfId="1983" priority="1826" operator="equal">
      <formula>"p"</formula>
    </cfRule>
    <cfRule type="cellIs" dxfId="1982" priority="1827" operator="equal">
      <formula>"yes"</formula>
    </cfRule>
    <cfRule type="cellIs" dxfId="1981" priority="1828" operator="equal">
      <formula>0</formula>
    </cfRule>
  </conditionalFormatting>
  <conditionalFormatting sqref="AB19:AZ19">
    <cfRule type="cellIs" dxfId="1980" priority="1825" operator="equal">
      <formula>"&lt;1%"</formula>
    </cfRule>
  </conditionalFormatting>
  <conditionalFormatting sqref="BC19">
    <cfRule type="cellIs" dxfId="1979" priority="1823" operator="equal">
      <formula>"no"</formula>
    </cfRule>
    <cfRule type="cellIs" dxfId="1978" priority="1824" operator="equal">
      <formula>"yes"</formula>
    </cfRule>
  </conditionalFormatting>
  <conditionalFormatting sqref="BC19">
    <cfRule type="cellIs" dxfId="1977" priority="1822" operator="equal">
      <formula>"p"</formula>
    </cfRule>
  </conditionalFormatting>
  <conditionalFormatting sqref="S39:BB39">
    <cfRule type="cellIs" dxfId="1976" priority="1819" operator="equal">
      <formula>"p"</formula>
    </cfRule>
    <cfRule type="cellIs" dxfId="1975" priority="1820" operator="equal">
      <formula>"yes"</formula>
    </cfRule>
    <cfRule type="cellIs" dxfId="1974" priority="1821" operator="equal">
      <formula>0</formula>
    </cfRule>
  </conditionalFormatting>
  <conditionalFormatting sqref="S39:BB39">
    <cfRule type="cellIs" dxfId="1973" priority="1818" operator="equal">
      <formula>"&lt;1%"</formula>
    </cfRule>
  </conditionalFormatting>
  <conditionalFormatting sqref="BC39">
    <cfRule type="cellIs" dxfId="1972" priority="1816" operator="equal">
      <formula>"no"</formula>
    </cfRule>
    <cfRule type="cellIs" dxfId="1971" priority="1817" operator="equal">
      <formula>"yes"</formula>
    </cfRule>
  </conditionalFormatting>
  <conditionalFormatting sqref="BC39">
    <cfRule type="cellIs" dxfId="1970" priority="1815" operator="equal">
      <formula>"p"</formula>
    </cfRule>
  </conditionalFormatting>
  <conditionalFormatting sqref="BC40">
    <cfRule type="cellIs" dxfId="1969" priority="1813" operator="equal">
      <formula>"no"</formula>
    </cfRule>
    <cfRule type="cellIs" dxfId="1968" priority="1814" operator="equal">
      <formula>"yes"</formula>
    </cfRule>
  </conditionalFormatting>
  <conditionalFormatting sqref="BC40">
    <cfRule type="cellIs" dxfId="1967" priority="1812" operator="equal">
      <formula>"p"</formula>
    </cfRule>
  </conditionalFormatting>
  <conditionalFormatting sqref="S40:BB40">
    <cfRule type="cellIs" dxfId="1966" priority="1809" operator="equal">
      <formula>"p"</formula>
    </cfRule>
    <cfRule type="cellIs" dxfId="1965" priority="1810" operator="equal">
      <formula>"yes"</formula>
    </cfRule>
    <cfRule type="cellIs" dxfId="1964" priority="1811" operator="equal">
      <formula>0</formula>
    </cfRule>
  </conditionalFormatting>
  <conditionalFormatting sqref="S40:BB40">
    <cfRule type="cellIs" dxfId="1963" priority="1808" operator="equal">
      <formula>"&lt;1%"</formula>
    </cfRule>
  </conditionalFormatting>
  <conditionalFormatting sqref="S46">
    <cfRule type="cellIs" dxfId="1962" priority="1805" operator="equal">
      <formula>"p"</formula>
    </cfRule>
    <cfRule type="cellIs" dxfId="1961" priority="1806" operator="equal">
      <formula>"yes"</formula>
    </cfRule>
    <cfRule type="cellIs" dxfId="1960" priority="1807" operator="equal">
      <formula>0</formula>
    </cfRule>
  </conditionalFormatting>
  <conditionalFormatting sqref="S46">
    <cfRule type="cellIs" dxfId="1959" priority="1804" operator="equal">
      <formula>"&lt;1%"</formula>
    </cfRule>
  </conditionalFormatting>
  <conditionalFormatting sqref="T46:AZ46">
    <cfRule type="cellIs" dxfId="1958" priority="1801" operator="equal">
      <formula>"p"</formula>
    </cfRule>
    <cfRule type="cellIs" dxfId="1957" priority="1802" operator="equal">
      <formula>"yes"</formula>
    </cfRule>
    <cfRule type="cellIs" dxfId="1956" priority="1803" operator="equal">
      <formula>0</formula>
    </cfRule>
  </conditionalFormatting>
  <conditionalFormatting sqref="T46:AZ46">
    <cfRule type="cellIs" dxfId="1955" priority="1800" operator="equal">
      <formula>"&lt;1%"</formula>
    </cfRule>
  </conditionalFormatting>
  <conditionalFormatting sqref="S47">
    <cfRule type="cellIs" dxfId="1954" priority="1797" operator="equal">
      <formula>"p"</formula>
    </cfRule>
    <cfRule type="cellIs" dxfId="1953" priority="1798" operator="equal">
      <formula>"yes"</formula>
    </cfRule>
    <cfRule type="cellIs" dxfId="1952" priority="1799" operator="equal">
      <formula>0</formula>
    </cfRule>
  </conditionalFormatting>
  <conditionalFormatting sqref="S47">
    <cfRule type="cellIs" dxfId="1951" priority="1796" operator="equal">
      <formula>"&lt;1%"</formula>
    </cfRule>
  </conditionalFormatting>
  <conditionalFormatting sqref="T47:AZ47">
    <cfRule type="cellIs" dxfId="1950" priority="1793" operator="equal">
      <formula>"p"</formula>
    </cfRule>
    <cfRule type="cellIs" dxfId="1949" priority="1794" operator="equal">
      <formula>"yes"</formula>
    </cfRule>
    <cfRule type="cellIs" dxfId="1948" priority="1795" operator="equal">
      <formula>0</formula>
    </cfRule>
  </conditionalFormatting>
  <conditionalFormatting sqref="T47:AZ47">
    <cfRule type="cellIs" dxfId="1947" priority="1792" operator="equal">
      <formula>"&lt;1%"</formula>
    </cfRule>
  </conditionalFormatting>
  <conditionalFormatting sqref="S57:AZ57">
    <cfRule type="cellIs" dxfId="1946" priority="1789" operator="equal">
      <formula>"p"</formula>
    </cfRule>
    <cfRule type="cellIs" dxfId="1945" priority="1790" operator="equal">
      <formula>"yes"</formula>
    </cfRule>
    <cfRule type="cellIs" dxfId="1944" priority="1791" operator="equal">
      <formula>0</formula>
    </cfRule>
  </conditionalFormatting>
  <conditionalFormatting sqref="S57:AZ57">
    <cfRule type="cellIs" dxfId="1943" priority="1788" operator="equal">
      <formula>"&lt;1%"</formula>
    </cfRule>
  </conditionalFormatting>
  <conditionalFormatting sqref="BA57:BB57">
    <cfRule type="cellIs" dxfId="1942" priority="1785" operator="equal">
      <formula>"p"</formula>
    </cfRule>
    <cfRule type="cellIs" dxfId="1941" priority="1786" operator="equal">
      <formula>"yes"</formula>
    </cfRule>
    <cfRule type="cellIs" dxfId="1940" priority="1787" operator="equal">
      <formula>0</formula>
    </cfRule>
  </conditionalFormatting>
  <conditionalFormatting sqref="BA57:BB57">
    <cfRule type="cellIs" dxfId="1939" priority="1784" operator="equal">
      <formula>"&lt;1%"</formula>
    </cfRule>
  </conditionalFormatting>
  <conditionalFormatting sqref="AC71">
    <cfRule type="cellIs" dxfId="1938" priority="1781" operator="equal">
      <formula>"p"</formula>
    </cfRule>
    <cfRule type="cellIs" dxfId="1937" priority="1782" operator="equal">
      <formula>"yes"</formula>
    </cfRule>
    <cfRule type="cellIs" dxfId="1936" priority="1783" operator="equal">
      <formula>0</formula>
    </cfRule>
  </conditionalFormatting>
  <conditionalFormatting sqref="AC71">
    <cfRule type="cellIs" dxfId="1935" priority="1780" operator="equal">
      <formula>"&lt;1%"</formula>
    </cfRule>
  </conditionalFormatting>
  <conditionalFormatting sqref="AE71">
    <cfRule type="cellIs" dxfId="1934" priority="1777" operator="equal">
      <formula>"p"</formula>
    </cfRule>
    <cfRule type="cellIs" dxfId="1933" priority="1778" operator="equal">
      <formula>"yes"</formula>
    </cfRule>
    <cfRule type="cellIs" dxfId="1932" priority="1779" operator="equal">
      <formula>0</formula>
    </cfRule>
  </conditionalFormatting>
  <conditionalFormatting sqref="AE71">
    <cfRule type="cellIs" dxfId="1931" priority="1776" operator="equal">
      <formula>"&lt;1%"</formula>
    </cfRule>
  </conditionalFormatting>
  <conditionalFormatting sqref="AG71">
    <cfRule type="cellIs" dxfId="1930" priority="1773" operator="equal">
      <formula>"p"</formula>
    </cfRule>
    <cfRule type="cellIs" dxfId="1929" priority="1774" operator="equal">
      <formula>"yes"</formula>
    </cfRule>
    <cfRule type="cellIs" dxfId="1928" priority="1775" operator="equal">
      <formula>0</formula>
    </cfRule>
  </conditionalFormatting>
  <conditionalFormatting sqref="AG71">
    <cfRule type="cellIs" dxfId="1927" priority="1772" operator="equal">
      <formula>"&lt;1%"</formula>
    </cfRule>
  </conditionalFormatting>
  <conditionalFormatting sqref="AI71">
    <cfRule type="cellIs" dxfId="1926" priority="1769" operator="equal">
      <formula>"p"</formula>
    </cfRule>
    <cfRule type="cellIs" dxfId="1925" priority="1770" operator="equal">
      <formula>"yes"</formula>
    </cfRule>
    <cfRule type="cellIs" dxfId="1924" priority="1771" operator="equal">
      <formula>0</formula>
    </cfRule>
  </conditionalFormatting>
  <conditionalFormatting sqref="AI71">
    <cfRule type="cellIs" dxfId="1923" priority="1768" operator="equal">
      <formula>"&lt;1%"</formula>
    </cfRule>
  </conditionalFormatting>
  <conditionalFormatting sqref="S71:AB71">
    <cfRule type="cellIs" dxfId="1922" priority="1765" operator="equal">
      <formula>"p"</formula>
    </cfRule>
    <cfRule type="cellIs" dxfId="1921" priority="1766" operator="equal">
      <formula>"yes"</formula>
    </cfRule>
    <cfRule type="cellIs" dxfId="1920" priority="1767" operator="equal">
      <formula>0</formula>
    </cfRule>
  </conditionalFormatting>
  <conditionalFormatting sqref="S71:AB71">
    <cfRule type="cellIs" dxfId="1919" priority="1764" operator="equal">
      <formula>"&lt;1%"</formula>
    </cfRule>
  </conditionalFormatting>
  <conditionalFormatting sqref="AD71">
    <cfRule type="cellIs" dxfId="1918" priority="1761" operator="equal">
      <formula>"p"</formula>
    </cfRule>
    <cfRule type="cellIs" dxfId="1917" priority="1762" operator="equal">
      <formula>"yes"</formula>
    </cfRule>
    <cfRule type="cellIs" dxfId="1916" priority="1763" operator="equal">
      <formula>0</formula>
    </cfRule>
  </conditionalFormatting>
  <conditionalFormatting sqref="AD71">
    <cfRule type="cellIs" dxfId="1915" priority="1760" operator="equal">
      <formula>"&lt;1%"</formula>
    </cfRule>
  </conditionalFormatting>
  <conditionalFormatting sqref="AF71">
    <cfRule type="cellIs" dxfId="1914" priority="1757" operator="equal">
      <formula>"p"</formula>
    </cfRule>
    <cfRule type="cellIs" dxfId="1913" priority="1758" operator="equal">
      <formula>"yes"</formula>
    </cfRule>
    <cfRule type="cellIs" dxfId="1912" priority="1759" operator="equal">
      <formula>0</formula>
    </cfRule>
  </conditionalFormatting>
  <conditionalFormatting sqref="AF71">
    <cfRule type="cellIs" dxfId="1911" priority="1756" operator="equal">
      <formula>"&lt;1%"</formula>
    </cfRule>
  </conditionalFormatting>
  <conditionalFormatting sqref="AH71">
    <cfRule type="cellIs" dxfId="1910" priority="1753" operator="equal">
      <formula>"p"</formula>
    </cfRule>
    <cfRule type="cellIs" dxfId="1909" priority="1754" operator="equal">
      <formula>"yes"</formula>
    </cfRule>
    <cfRule type="cellIs" dxfId="1908" priority="1755" operator="equal">
      <formula>0</formula>
    </cfRule>
  </conditionalFormatting>
  <conditionalFormatting sqref="AH71">
    <cfRule type="cellIs" dxfId="1907" priority="1752" operator="equal">
      <formula>"&lt;1%"</formula>
    </cfRule>
  </conditionalFormatting>
  <conditionalFormatting sqref="AJ71:AZ71">
    <cfRule type="cellIs" dxfId="1906" priority="1749" operator="equal">
      <formula>"p"</formula>
    </cfRule>
    <cfRule type="cellIs" dxfId="1905" priority="1750" operator="equal">
      <formula>"yes"</formula>
    </cfRule>
    <cfRule type="cellIs" dxfId="1904" priority="1751" operator="equal">
      <formula>0</formula>
    </cfRule>
  </conditionalFormatting>
  <conditionalFormatting sqref="AJ71:AZ71">
    <cfRule type="cellIs" dxfId="1903" priority="1748" operator="equal">
      <formula>"&lt;1%"</formula>
    </cfRule>
  </conditionalFormatting>
  <conditionalFormatting sqref="BA71:BB71">
    <cfRule type="cellIs" dxfId="1902" priority="1745" operator="equal">
      <formula>"p"</formula>
    </cfRule>
    <cfRule type="cellIs" dxfId="1901" priority="1746" operator="equal">
      <formula>"yes"</formula>
    </cfRule>
    <cfRule type="cellIs" dxfId="1900" priority="1747" operator="equal">
      <formula>0</formula>
    </cfRule>
  </conditionalFormatting>
  <conditionalFormatting sqref="BA71:BB71">
    <cfRule type="cellIs" dxfId="1899" priority="1744" operator="equal">
      <formula>"&lt;1%"</formula>
    </cfRule>
  </conditionalFormatting>
  <conditionalFormatting sqref="BC71">
    <cfRule type="cellIs" dxfId="1898" priority="1742" operator="equal">
      <formula>"no"</formula>
    </cfRule>
    <cfRule type="cellIs" dxfId="1897" priority="1743" operator="equal">
      <formula>"yes"</formula>
    </cfRule>
  </conditionalFormatting>
  <conditionalFormatting sqref="BC71">
    <cfRule type="cellIs" dxfId="1896" priority="1741" operator="equal">
      <formula>"p"</formula>
    </cfRule>
  </conditionalFormatting>
  <conditionalFormatting sqref="BD71">
    <cfRule type="cellIs" dxfId="1895" priority="1738" operator="equal">
      <formula>"p"</formula>
    </cfRule>
    <cfRule type="cellIs" dxfId="1894" priority="1739" operator="equal">
      <formula>"yes"</formula>
    </cfRule>
    <cfRule type="cellIs" dxfId="1893" priority="1740" operator="equal">
      <formula>"none"</formula>
    </cfRule>
  </conditionalFormatting>
  <conditionalFormatting sqref="BD71">
    <cfRule type="cellIs" dxfId="1892" priority="1737" operator="equal">
      <formula>"no"</formula>
    </cfRule>
  </conditionalFormatting>
  <conditionalFormatting sqref="BE71:BJ71">
    <cfRule type="cellIs" dxfId="1891" priority="1734" operator="equal">
      <formula>"p"</formula>
    </cfRule>
    <cfRule type="cellIs" dxfId="1890" priority="1735" operator="equal">
      <formula>"yes"</formula>
    </cfRule>
    <cfRule type="cellIs" dxfId="1889" priority="1736" operator="equal">
      <formula>"none"</formula>
    </cfRule>
  </conditionalFormatting>
  <conditionalFormatting sqref="BE71:BJ71">
    <cfRule type="cellIs" dxfId="1888" priority="1733" operator="equal">
      <formula>"no"</formula>
    </cfRule>
  </conditionalFormatting>
  <conditionalFormatting sqref="S80:BB80">
    <cfRule type="cellIs" dxfId="1887" priority="1730" operator="equal">
      <formula>"p"</formula>
    </cfRule>
    <cfRule type="cellIs" dxfId="1886" priority="1731" operator="equal">
      <formula>"yes"</formula>
    </cfRule>
    <cfRule type="cellIs" dxfId="1885" priority="1732" operator="equal">
      <formula>0</formula>
    </cfRule>
  </conditionalFormatting>
  <conditionalFormatting sqref="S80:BB80">
    <cfRule type="cellIs" dxfId="1884" priority="1729" operator="equal">
      <formula>"&lt;1%"</formula>
    </cfRule>
  </conditionalFormatting>
  <conditionalFormatting sqref="S88:AF88">
    <cfRule type="cellIs" dxfId="1883" priority="1726" operator="equal">
      <formula>"p"</formula>
    </cfRule>
    <cfRule type="cellIs" dxfId="1882" priority="1727" operator="equal">
      <formula>"yes"</formula>
    </cfRule>
    <cfRule type="cellIs" dxfId="1881" priority="1728" operator="equal">
      <formula>0</formula>
    </cfRule>
  </conditionalFormatting>
  <conditionalFormatting sqref="S88:AF88">
    <cfRule type="cellIs" dxfId="1880" priority="1725" operator="equal">
      <formula>"&lt;1%"</formula>
    </cfRule>
  </conditionalFormatting>
  <conditionalFormatting sqref="AG88:BB88">
    <cfRule type="cellIs" dxfId="1879" priority="1722" operator="equal">
      <formula>"p"</formula>
    </cfRule>
    <cfRule type="cellIs" dxfId="1878" priority="1723" operator="equal">
      <formula>"yes"</formula>
    </cfRule>
    <cfRule type="cellIs" dxfId="1877" priority="1724" operator="equal">
      <formula>0</formula>
    </cfRule>
  </conditionalFormatting>
  <conditionalFormatting sqref="AG88:BB88">
    <cfRule type="cellIs" dxfId="1876" priority="1721" operator="equal">
      <formula>"&lt;1%"</formula>
    </cfRule>
  </conditionalFormatting>
  <conditionalFormatting sqref="BC88">
    <cfRule type="cellIs" dxfId="1875" priority="1719" operator="equal">
      <formula>"no"</formula>
    </cfRule>
    <cfRule type="cellIs" dxfId="1874" priority="1720" operator="equal">
      <formula>"yes"</formula>
    </cfRule>
  </conditionalFormatting>
  <conditionalFormatting sqref="BC88">
    <cfRule type="cellIs" dxfId="1873" priority="1718" operator="equal">
      <formula>"p"</formula>
    </cfRule>
  </conditionalFormatting>
  <conditionalFormatting sqref="BD88:BI88">
    <cfRule type="cellIs" dxfId="1872" priority="1715" operator="equal">
      <formula>"p"</formula>
    </cfRule>
    <cfRule type="cellIs" dxfId="1871" priority="1716" operator="equal">
      <formula>"yes"</formula>
    </cfRule>
    <cfRule type="cellIs" dxfId="1870" priority="1717" operator="equal">
      <formula>"none"</formula>
    </cfRule>
  </conditionalFormatting>
  <conditionalFormatting sqref="BD88:BI88">
    <cfRule type="cellIs" dxfId="1869" priority="1714" operator="equal">
      <formula>"no"</formula>
    </cfRule>
  </conditionalFormatting>
  <conditionalFormatting sqref="S94:BB94">
    <cfRule type="cellIs" dxfId="1868" priority="1711" operator="equal">
      <formula>"p"</formula>
    </cfRule>
    <cfRule type="cellIs" dxfId="1867" priority="1712" operator="equal">
      <formula>"yes"</formula>
    </cfRule>
    <cfRule type="cellIs" dxfId="1866" priority="1713" operator="equal">
      <formula>0</formula>
    </cfRule>
  </conditionalFormatting>
  <conditionalFormatting sqref="S94:BB94">
    <cfRule type="cellIs" dxfId="1865" priority="1710" operator="equal">
      <formula>"&lt;1%"</formula>
    </cfRule>
  </conditionalFormatting>
  <conditionalFormatting sqref="BC94">
    <cfRule type="cellIs" dxfId="1864" priority="1708" operator="equal">
      <formula>"no"</formula>
    </cfRule>
    <cfRule type="cellIs" dxfId="1863" priority="1709" operator="equal">
      <formula>"yes"</formula>
    </cfRule>
  </conditionalFormatting>
  <conditionalFormatting sqref="BC94">
    <cfRule type="cellIs" dxfId="1862" priority="1707" operator="equal">
      <formula>"p"</formula>
    </cfRule>
  </conditionalFormatting>
  <conditionalFormatting sqref="BD94:BH94">
    <cfRule type="cellIs" dxfId="1861" priority="1704" operator="equal">
      <formula>"p"</formula>
    </cfRule>
    <cfRule type="cellIs" dxfId="1860" priority="1705" operator="equal">
      <formula>"yes"</formula>
    </cfRule>
    <cfRule type="cellIs" dxfId="1859" priority="1706" operator="equal">
      <formula>0</formula>
    </cfRule>
  </conditionalFormatting>
  <conditionalFormatting sqref="BD94:BH94">
    <cfRule type="cellIs" dxfId="1858" priority="1703" operator="equal">
      <formula>"&lt;1%"</formula>
    </cfRule>
  </conditionalFormatting>
  <conditionalFormatting sqref="S95:BB95">
    <cfRule type="cellIs" dxfId="1857" priority="1700" operator="equal">
      <formula>"p"</formula>
    </cfRule>
    <cfRule type="cellIs" dxfId="1856" priority="1701" operator="equal">
      <formula>"yes"</formula>
    </cfRule>
    <cfRule type="cellIs" dxfId="1855" priority="1702" operator="equal">
      <formula>0</formula>
    </cfRule>
  </conditionalFormatting>
  <conditionalFormatting sqref="S95:BB95">
    <cfRule type="cellIs" dxfId="1854" priority="1699" operator="equal">
      <formula>"&lt;1%"</formula>
    </cfRule>
  </conditionalFormatting>
  <conditionalFormatting sqref="BC95">
    <cfRule type="cellIs" dxfId="1853" priority="1697" operator="equal">
      <formula>"no"</formula>
    </cfRule>
    <cfRule type="cellIs" dxfId="1852" priority="1698" operator="equal">
      <formula>"yes"</formula>
    </cfRule>
  </conditionalFormatting>
  <conditionalFormatting sqref="BC95">
    <cfRule type="cellIs" dxfId="1851" priority="1696" operator="equal">
      <formula>"p"</formula>
    </cfRule>
  </conditionalFormatting>
  <conditionalFormatting sqref="BD95:BH95">
    <cfRule type="cellIs" dxfId="1850" priority="1693" operator="equal">
      <formula>"p"</formula>
    </cfRule>
    <cfRule type="cellIs" dxfId="1849" priority="1694" operator="equal">
      <formula>"yes"</formula>
    </cfRule>
    <cfRule type="cellIs" dxfId="1848" priority="1695" operator="equal">
      <formula>0</formula>
    </cfRule>
  </conditionalFormatting>
  <conditionalFormatting sqref="BD95:BH95">
    <cfRule type="cellIs" dxfId="1847" priority="1692" operator="equal">
      <formula>"&lt;1%"</formula>
    </cfRule>
  </conditionalFormatting>
  <conditionalFormatting sqref="S111:AA111">
    <cfRule type="cellIs" dxfId="1846" priority="1689" operator="equal">
      <formula>"p"</formula>
    </cfRule>
    <cfRule type="cellIs" dxfId="1845" priority="1690" operator="equal">
      <formula>"yes"</formula>
    </cfRule>
    <cfRule type="cellIs" dxfId="1844" priority="1691" operator="equal">
      <formula>0</formula>
    </cfRule>
  </conditionalFormatting>
  <conditionalFormatting sqref="S111:AA111">
    <cfRule type="cellIs" dxfId="1843" priority="1688" operator="equal">
      <formula>"&lt;1%"</formula>
    </cfRule>
  </conditionalFormatting>
  <conditionalFormatting sqref="AB111:AF111 AH111:BB111">
    <cfRule type="cellIs" dxfId="1842" priority="1685" operator="equal">
      <formula>"p"</formula>
    </cfRule>
    <cfRule type="cellIs" dxfId="1841" priority="1686" operator="equal">
      <formula>"yes"</formula>
    </cfRule>
    <cfRule type="cellIs" dxfId="1840" priority="1687" operator="equal">
      <formula>0</formula>
    </cfRule>
  </conditionalFormatting>
  <conditionalFormatting sqref="AB111:AF111 AH111:BB111">
    <cfRule type="cellIs" dxfId="1839" priority="1684" operator="equal">
      <formula>"&lt;1%"</formula>
    </cfRule>
  </conditionalFormatting>
  <conditionalFormatting sqref="AG111">
    <cfRule type="cellIs" dxfId="1838" priority="1681" operator="equal">
      <formula>"p"</formula>
    </cfRule>
    <cfRule type="cellIs" dxfId="1837" priority="1682" operator="equal">
      <formula>"yes"</formula>
    </cfRule>
    <cfRule type="cellIs" dxfId="1836" priority="1683" operator="equal">
      <formula>0</formula>
    </cfRule>
  </conditionalFormatting>
  <conditionalFormatting sqref="AG111">
    <cfRule type="cellIs" dxfId="1835" priority="1680" operator="equal">
      <formula>"&lt;1%"</formula>
    </cfRule>
  </conditionalFormatting>
  <conditionalFormatting sqref="BC111">
    <cfRule type="cellIs" dxfId="1834" priority="1678" operator="equal">
      <formula>"no"</formula>
    </cfRule>
    <cfRule type="cellIs" dxfId="1833" priority="1679" operator="equal">
      <formula>"yes"</formula>
    </cfRule>
  </conditionalFormatting>
  <conditionalFormatting sqref="BC111">
    <cfRule type="cellIs" dxfId="1832" priority="1677" operator="equal">
      <formula>"p"</formula>
    </cfRule>
  </conditionalFormatting>
  <conditionalFormatting sqref="BD111:BF111">
    <cfRule type="cellIs" dxfId="1831" priority="1674" operator="equal">
      <formula>"p"</formula>
    </cfRule>
    <cfRule type="cellIs" dxfId="1830" priority="1675" operator="equal">
      <formula>"yes"</formula>
    </cfRule>
    <cfRule type="cellIs" dxfId="1829" priority="1676" operator="equal">
      <formula>"none"</formula>
    </cfRule>
  </conditionalFormatting>
  <conditionalFormatting sqref="BD111:BF111">
    <cfRule type="cellIs" dxfId="1828" priority="1673" operator="equal">
      <formula>"no"</formula>
    </cfRule>
  </conditionalFormatting>
  <conditionalFormatting sqref="BG111:BI111">
    <cfRule type="cellIs" dxfId="1827" priority="1670" operator="equal">
      <formula>"p"</formula>
    </cfRule>
    <cfRule type="cellIs" dxfId="1826" priority="1671" operator="equal">
      <formula>"yes"</formula>
    </cfRule>
    <cfRule type="cellIs" dxfId="1825" priority="1672" operator="equal">
      <formula>"none"</formula>
    </cfRule>
  </conditionalFormatting>
  <conditionalFormatting sqref="BG111:BI111">
    <cfRule type="cellIs" dxfId="1824" priority="1669" operator="equal">
      <formula>"no"</formula>
    </cfRule>
  </conditionalFormatting>
  <conditionalFormatting sqref="BJ111">
    <cfRule type="cellIs" dxfId="1823" priority="1666" operator="equal">
      <formula>"p"</formula>
    </cfRule>
    <cfRule type="cellIs" dxfId="1822" priority="1667" operator="equal">
      <formula>"yes"</formula>
    </cfRule>
    <cfRule type="cellIs" dxfId="1821" priority="1668" operator="equal">
      <formula>"none"</formula>
    </cfRule>
  </conditionalFormatting>
  <conditionalFormatting sqref="BJ111">
    <cfRule type="cellIs" dxfId="1820" priority="1665" operator="equal">
      <formula>"no"</formula>
    </cfRule>
  </conditionalFormatting>
  <conditionalFormatting sqref="S130:BB130">
    <cfRule type="cellIs" dxfId="1819" priority="1662" operator="equal">
      <formula>"p"</formula>
    </cfRule>
    <cfRule type="cellIs" dxfId="1818" priority="1663" operator="equal">
      <formula>"yes"</formula>
    </cfRule>
    <cfRule type="cellIs" dxfId="1817" priority="1664" operator="equal">
      <formula>0</formula>
    </cfRule>
  </conditionalFormatting>
  <conditionalFormatting sqref="S130:BB130">
    <cfRule type="cellIs" dxfId="1816" priority="1661" operator="equal">
      <formula>"&lt;1%"</formula>
    </cfRule>
  </conditionalFormatting>
  <conditionalFormatting sqref="S152:Y152">
    <cfRule type="cellIs" dxfId="1815" priority="1642" operator="equal">
      <formula>"p"</formula>
    </cfRule>
    <cfRule type="cellIs" dxfId="1814" priority="1643" operator="equal">
      <formula>"yes"</formula>
    </cfRule>
    <cfRule type="cellIs" dxfId="1813" priority="1644" operator="equal">
      <formula>0</formula>
    </cfRule>
  </conditionalFormatting>
  <conditionalFormatting sqref="S152:Y152">
    <cfRule type="cellIs" dxfId="1812" priority="1641" operator="equal">
      <formula>"&lt;1%"</formula>
    </cfRule>
  </conditionalFormatting>
  <conditionalFormatting sqref="AQ17:BB17">
    <cfRule type="cellIs" dxfId="1811" priority="1564" operator="equal">
      <formula>"p"</formula>
    </cfRule>
    <cfRule type="cellIs" dxfId="1810" priority="1565" operator="equal">
      <formula>"yes"</formula>
    </cfRule>
    <cfRule type="cellIs" dxfId="1809" priority="1566" operator="equal">
      <formula>0</formula>
    </cfRule>
  </conditionalFormatting>
  <conditionalFormatting sqref="AQ17:BB17">
    <cfRule type="cellIs" dxfId="1808" priority="1563" operator="equal">
      <formula>"&lt;1%"</formula>
    </cfRule>
  </conditionalFormatting>
  <conditionalFormatting sqref="AJ152:AZ152">
    <cfRule type="cellIs" dxfId="1807" priority="1626" operator="equal">
      <formula>"p"</formula>
    </cfRule>
    <cfRule type="cellIs" dxfId="1806" priority="1627" operator="equal">
      <formula>"yes"</formula>
    </cfRule>
    <cfRule type="cellIs" dxfId="1805" priority="1628" operator="equal">
      <formula>0</formula>
    </cfRule>
  </conditionalFormatting>
  <conditionalFormatting sqref="AJ152:AZ152">
    <cfRule type="cellIs" dxfId="1804" priority="1625" operator="equal">
      <formula>"&lt;1%"</formula>
    </cfRule>
  </conditionalFormatting>
  <conditionalFormatting sqref="BA152:BB152">
    <cfRule type="cellIs" dxfId="1803" priority="1622" operator="equal">
      <formula>"p"</formula>
    </cfRule>
    <cfRule type="cellIs" dxfId="1802" priority="1623" operator="equal">
      <formula>"yes"</formula>
    </cfRule>
    <cfRule type="cellIs" dxfId="1801" priority="1624" operator="equal">
      <formula>0</formula>
    </cfRule>
  </conditionalFormatting>
  <conditionalFormatting sqref="BA152:BB152">
    <cfRule type="cellIs" dxfId="1800" priority="1621" operator="equal">
      <formula>"&lt;1%"</formula>
    </cfRule>
  </conditionalFormatting>
  <conditionalFormatting sqref="S161:BB161">
    <cfRule type="cellIs" dxfId="1799" priority="1618" operator="equal">
      <formula>"p"</formula>
    </cfRule>
    <cfRule type="cellIs" dxfId="1798" priority="1619" operator="equal">
      <formula>"yes"</formula>
    </cfRule>
    <cfRule type="cellIs" dxfId="1797" priority="1620" operator="equal">
      <formula>0</formula>
    </cfRule>
  </conditionalFormatting>
  <conditionalFormatting sqref="S161:BB161">
    <cfRule type="cellIs" dxfId="1796" priority="1617" operator="equal">
      <formula>"&lt;1%"</formula>
    </cfRule>
  </conditionalFormatting>
  <conditionalFormatting sqref="S163:AZ163">
    <cfRule type="cellIs" dxfId="1795" priority="1614" operator="equal">
      <formula>"p"</formula>
    </cfRule>
    <cfRule type="cellIs" dxfId="1794" priority="1615" operator="equal">
      <formula>"yes"</formula>
    </cfRule>
    <cfRule type="cellIs" dxfId="1793" priority="1616" operator="equal">
      <formula>0</formula>
    </cfRule>
  </conditionalFormatting>
  <conditionalFormatting sqref="S163:AZ163">
    <cfRule type="cellIs" dxfId="1792" priority="1613" operator="equal">
      <formula>"&lt;1%"</formula>
    </cfRule>
  </conditionalFormatting>
  <conditionalFormatting sqref="BA163:BB163">
    <cfRule type="cellIs" dxfId="1791" priority="1610" operator="equal">
      <formula>"p"</formula>
    </cfRule>
    <cfRule type="cellIs" dxfId="1790" priority="1611" operator="equal">
      <formula>"yes"</formula>
    </cfRule>
    <cfRule type="cellIs" dxfId="1789" priority="1612" operator="equal">
      <formula>0</formula>
    </cfRule>
  </conditionalFormatting>
  <conditionalFormatting sqref="BA163:BB163">
    <cfRule type="cellIs" dxfId="1788" priority="1609" operator="equal">
      <formula>"&lt;1%"</formula>
    </cfRule>
  </conditionalFormatting>
  <conditionalFormatting sqref="S164:BB164">
    <cfRule type="cellIs" dxfId="1787" priority="1606" operator="equal">
      <formula>"p"</formula>
    </cfRule>
    <cfRule type="cellIs" dxfId="1786" priority="1607" operator="equal">
      <formula>"yes"</formula>
    </cfRule>
    <cfRule type="cellIs" dxfId="1785" priority="1608" operator="equal">
      <formula>0</formula>
    </cfRule>
  </conditionalFormatting>
  <conditionalFormatting sqref="S164:BB164">
    <cfRule type="cellIs" dxfId="1784" priority="1605" operator="equal">
      <formula>"&lt;1%"</formula>
    </cfRule>
  </conditionalFormatting>
  <conditionalFormatting sqref="BC164">
    <cfRule type="cellIs" dxfId="1783" priority="1603" operator="equal">
      <formula>"no"</formula>
    </cfRule>
    <cfRule type="cellIs" dxfId="1782" priority="1604" operator="equal">
      <formula>"yes"</formula>
    </cfRule>
  </conditionalFormatting>
  <conditionalFormatting sqref="BC164">
    <cfRule type="cellIs" dxfId="1781" priority="1602" operator="equal">
      <formula>"p"</formula>
    </cfRule>
  </conditionalFormatting>
  <conditionalFormatting sqref="BD164:BI164">
    <cfRule type="cellIs" dxfId="1780" priority="1599" operator="equal">
      <formula>"p"</formula>
    </cfRule>
    <cfRule type="cellIs" dxfId="1779" priority="1600" operator="equal">
      <formula>"yes"</formula>
    </cfRule>
    <cfRule type="cellIs" dxfId="1778" priority="1601" operator="equal">
      <formula>"none"</formula>
    </cfRule>
  </conditionalFormatting>
  <conditionalFormatting sqref="BD164:BI164">
    <cfRule type="cellIs" dxfId="1777" priority="1598" operator="equal">
      <formula>"no"</formula>
    </cfRule>
  </conditionalFormatting>
  <conditionalFormatting sqref="BJ164">
    <cfRule type="cellIs" dxfId="1776" priority="1595" operator="equal">
      <formula>"p"</formula>
    </cfRule>
    <cfRule type="cellIs" dxfId="1775" priority="1596" operator="equal">
      <formula>"yes"</formula>
    </cfRule>
    <cfRule type="cellIs" dxfId="1774" priority="1597" operator="equal">
      <formula>0</formula>
    </cfRule>
  </conditionalFormatting>
  <conditionalFormatting sqref="BJ164">
    <cfRule type="cellIs" dxfId="1773" priority="1594" operator="equal">
      <formula>"&lt;1%"</formula>
    </cfRule>
  </conditionalFormatting>
  <conditionalFormatting sqref="T171">
    <cfRule type="cellIs" dxfId="1772" priority="1591" operator="equal">
      <formula>"p"</formula>
    </cfRule>
    <cfRule type="cellIs" dxfId="1771" priority="1592" operator="equal">
      <formula>"yes"</formula>
    </cfRule>
    <cfRule type="cellIs" dxfId="1770" priority="1593" operator="equal">
      <formula>0</formula>
    </cfRule>
  </conditionalFormatting>
  <conditionalFormatting sqref="T171">
    <cfRule type="cellIs" dxfId="1769" priority="1590" operator="equal">
      <formula>"&lt;1%"</formula>
    </cfRule>
  </conditionalFormatting>
  <conditionalFormatting sqref="S171">
    <cfRule type="cellIs" dxfId="1768" priority="1587" operator="equal">
      <formula>"p"</formula>
    </cfRule>
    <cfRule type="cellIs" dxfId="1767" priority="1588" operator="equal">
      <formula>"yes"</formula>
    </cfRule>
    <cfRule type="cellIs" dxfId="1766" priority="1589" operator="equal">
      <formula>0</formula>
    </cfRule>
  </conditionalFormatting>
  <conditionalFormatting sqref="S171">
    <cfRule type="cellIs" dxfId="1765" priority="1586" operator="equal">
      <formula>"&lt;1%"</formula>
    </cfRule>
  </conditionalFormatting>
  <conditionalFormatting sqref="U171:BB171">
    <cfRule type="cellIs" dxfId="1764" priority="1583" operator="equal">
      <formula>"p"</formula>
    </cfRule>
    <cfRule type="cellIs" dxfId="1763" priority="1584" operator="equal">
      <formula>"yes"</formula>
    </cfRule>
    <cfRule type="cellIs" dxfId="1762" priority="1585" operator="equal">
      <formula>0</formula>
    </cfRule>
  </conditionalFormatting>
  <conditionalFormatting sqref="U171:BB171">
    <cfRule type="cellIs" dxfId="1761" priority="1582" operator="equal">
      <formula>"&lt;1%"</formula>
    </cfRule>
  </conditionalFormatting>
  <conditionalFormatting sqref="S177:AH177">
    <cfRule type="cellIs" dxfId="1760" priority="1579" operator="equal">
      <formula>"p"</formula>
    </cfRule>
    <cfRule type="cellIs" dxfId="1759" priority="1580" operator="equal">
      <formula>"yes"</formula>
    </cfRule>
    <cfRule type="cellIs" dxfId="1758" priority="1581" operator="equal">
      <formula>0</formula>
    </cfRule>
  </conditionalFormatting>
  <conditionalFormatting sqref="S177:AH177">
    <cfRule type="cellIs" dxfId="1757" priority="1578" operator="equal">
      <formula>"&lt;1%"</formula>
    </cfRule>
  </conditionalFormatting>
  <conditionalFormatting sqref="BA177:BB177">
    <cfRule type="cellIs" dxfId="1756" priority="1575" operator="equal">
      <formula>"p"</formula>
    </cfRule>
    <cfRule type="cellIs" dxfId="1755" priority="1576" operator="equal">
      <formula>"yes"</formula>
    </cfRule>
    <cfRule type="cellIs" dxfId="1754" priority="1577" operator="equal">
      <formula>0</formula>
    </cfRule>
  </conditionalFormatting>
  <conditionalFormatting sqref="BA177:BB177">
    <cfRule type="cellIs" dxfId="1753" priority="1574" operator="equal">
      <formula>"&lt;1%"</formula>
    </cfRule>
  </conditionalFormatting>
  <conditionalFormatting sqref="BC177">
    <cfRule type="cellIs" dxfId="1752" priority="1572" operator="equal">
      <formula>"no"</formula>
    </cfRule>
    <cfRule type="cellIs" dxfId="1751" priority="1573" operator="equal">
      <formula>"yes"</formula>
    </cfRule>
  </conditionalFormatting>
  <conditionalFormatting sqref="BC177">
    <cfRule type="cellIs" dxfId="1750" priority="1571" operator="equal">
      <formula>"p"</formula>
    </cfRule>
  </conditionalFormatting>
  <conditionalFormatting sqref="S17:AP17">
    <cfRule type="cellIs" dxfId="1749" priority="1568" operator="equal">
      <formula>"p"</formula>
    </cfRule>
    <cfRule type="cellIs" dxfId="1748" priority="1569" operator="equal">
      <formula>"yes"</formula>
    </cfRule>
    <cfRule type="cellIs" dxfId="1747" priority="1570" operator="equal">
      <formula>0</formula>
    </cfRule>
  </conditionalFormatting>
  <conditionalFormatting sqref="S17:AP17">
    <cfRule type="cellIs" dxfId="1746" priority="1567" operator="equal">
      <formula>"&lt;1%"</formula>
    </cfRule>
  </conditionalFormatting>
  <conditionalFormatting sqref="BC17">
    <cfRule type="cellIs" dxfId="1745" priority="1561" operator="equal">
      <formula>"no"</formula>
    </cfRule>
    <cfRule type="cellIs" dxfId="1744" priority="1562" operator="equal">
      <formula>"yes"</formula>
    </cfRule>
  </conditionalFormatting>
  <conditionalFormatting sqref="BC17">
    <cfRule type="cellIs" dxfId="1743" priority="1560" operator="equal">
      <formula>"p"</formula>
    </cfRule>
  </conditionalFormatting>
  <conditionalFormatting sqref="BD17:BI17">
    <cfRule type="cellIs" dxfId="1742" priority="1557" operator="equal">
      <formula>"p"</formula>
    </cfRule>
    <cfRule type="cellIs" dxfId="1741" priority="1558" operator="equal">
      <formula>"yes"</formula>
    </cfRule>
    <cfRule type="cellIs" dxfId="1740" priority="1559" operator="equal">
      <formula>"none"</formula>
    </cfRule>
  </conditionalFormatting>
  <conditionalFormatting sqref="BD17:BI17">
    <cfRule type="cellIs" dxfId="1739" priority="1556" operator="equal">
      <formula>"no"</formula>
    </cfRule>
  </conditionalFormatting>
  <conditionalFormatting sqref="S182:BB182">
    <cfRule type="cellIs" dxfId="1738" priority="1553" operator="equal">
      <formula>"p"</formula>
    </cfRule>
    <cfRule type="cellIs" dxfId="1737" priority="1554" operator="equal">
      <formula>"yes"</formula>
    </cfRule>
    <cfRule type="cellIs" dxfId="1736" priority="1555" operator="equal">
      <formula>0</formula>
    </cfRule>
  </conditionalFormatting>
  <conditionalFormatting sqref="S182:BB182">
    <cfRule type="cellIs" dxfId="1735" priority="1552" operator="equal">
      <formula>"&lt;1%"</formula>
    </cfRule>
  </conditionalFormatting>
  <conditionalFormatting sqref="S183:BB183">
    <cfRule type="cellIs" dxfId="1734" priority="1549" operator="equal">
      <formula>"p"</formula>
    </cfRule>
    <cfRule type="cellIs" dxfId="1733" priority="1550" operator="equal">
      <formula>"yes"</formula>
    </cfRule>
    <cfRule type="cellIs" dxfId="1732" priority="1551" operator="equal">
      <formula>0</formula>
    </cfRule>
  </conditionalFormatting>
  <conditionalFormatting sqref="S183:BB183">
    <cfRule type="cellIs" dxfId="1731" priority="1548" operator="equal">
      <formula>"&lt;1%"</formula>
    </cfRule>
  </conditionalFormatting>
  <conditionalFormatting sqref="S187:BB187">
    <cfRule type="cellIs" dxfId="1730" priority="1545" operator="equal">
      <formula>"p"</formula>
    </cfRule>
    <cfRule type="cellIs" dxfId="1729" priority="1546" operator="equal">
      <formula>"yes"</formula>
    </cfRule>
    <cfRule type="cellIs" dxfId="1728" priority="1547" operator="equal">
      <formula>0</formula>
    </cfRule>
  </conditionalFormatting>
  <conditionalFormatting sqref="S187:BB187">
    <cfRule type="cellIs" dxfId="1727" priority="1544" operator="equal">
      <formula>"&lt;1%"</formula>
    </cfRule>
  </conditionalFormatting>
  <conditionalFormatting sqref="S188:BB188">
    <cfRule type="cellIs" dxfId="1726" priority="1541" operator="equal">
      <formula>"p"</formula>
    </cfRule>
    <cfRule type="cellIs" dxfId="1725" priority="1542" operator="equal">
      <formula>"yes"</formula>
    </cfRule>
    <cfRule type="cellIs" dxfId="1724" priority="1543" operator="equal">
      <formula>0</formula>
    </cfRule>
  </conditionalFormatting>
  <conditionalFormatting sqref="S188:BB188">
    <cfRule type="cellIs" dxfId="1723" priority="1540" operator="equal">
      <formula>"&lt;1%"</formula>
    </cfRule>
  </conditionalFormatting>
  <conditionalFormatting sqref="AN195:BB195">
    <cfRule type="cellIs" dxfId="1722" priority="1537" operator="equal">
      <formula>"p"</formula>
    </cfRule>
    <cfRule type="cellIs" dxfId="1721" priority="1538" operator="equal">
      <formula>"yes"</formula>
    </cfRule>
    <cfRule type="cellIs" dxfId="1720" priority="1539" operator="equal">
      <formula>0</formula>
    </cfRule>
  </conditionalFormatting>
  <conditionalFormatting sqref="AN195:BB195">
    <cfRule type="cellIs" dxfId="1719" priority="1536" operator="equal">
      <formula>"&lt;1%"</formula>
    </cfRule>
  </conditionalFormatting>
  <conditionalFormatting sqref="AH195">
    <cfRule type="cellIs" dxfId="1718" priority="1533" operator="equal">
      <formula>"p"</formula>
    </cfRule>
    <cfRule type="cellIs" dxfId="1717" priority="1534" operator="equal">
      <formula>"yes"</formula>
    </cfRule>
    <cfRule type="cellIs" dxfId="1716" priority="1535" operator="equal">
      <formula>0</formula>
    </cfRule>
  </conditionalFormatting>
  <conditionalFormatting sqref="AH195">
    <cfRule type="cellIs" dxfId="1715" priority="1532" operator="equal">
      <formula>"&lt;1%"</formula>
    </cfRule>
  </conditionalFormatting>
  <conditionalFormatting sqref="AI195:AM195">
    <cfRule type="cellIs" dxfId="1714" priority="1529" operator="equal">
      <formula>"p"</formula>
    </cfRule>
    <cfRule type="cellIs" dxfId="1713" priority="1530" operator="equal">
      <formula>"yes"</formula>
    </cfRule>
    <cfRule type="cellIs" dxfId="1712" priority="1531" operator="equal">
      <formula>0</formula>
    </cfRule>
  </conditionalFormatting>
  <conditionalFormatting sqref="AI195:AM195">
    <cfRule type="cellIs" dxfId="1711" priority="1528" operator="equal">
      <formula>"&lt;1%"</formula>
    </cfRule>
  </conditionalFormatting>
  <conditionalFormatting sqref="S195:AG195">
    <cfRule type="cellIs" dxfId="1710" priority="1525" operator="equal">
      <formula>"p"</formula>
    </cfRule>
    <cfRule type="cellIs" dxfId="1709" priority="1526" operator="equal">
      <formula>"yes"</formula>
    </cfRule>
    <cfRule type="cellIs" dxfId="1708" priority="1527" operator="equal">
      <formula>0</formula>
    </cfRule>
  </conditionalFormatting>
  <conditionalFormatting sqref="S195:AG195">
    <cfRule type="cellIs" dxfId="1707" priority="1524" operator="equal">
      <formula>"&lt;1%"</formula>
    </cfRule>
  </conditionalFormatting>
  <conditionalFormatting sqref="S197">
    <cfRule type="cellIs" dxfId="1706" priority="1521" operator="equal">
      <formula>"p"</formula>
    </cfRule>
    <cfRule type="cellIs" dxfId="1705" priority="1522" operator="equal">
      <formula>"yes"</formula>
    </cfRule>
    <cfRule type="cellIs" dxfId="1704" priority="1523" operator="equal">
      <formula>0</formula>
    </cfRule>
  </conditionalFormatting>
  <conditionalFormatting sqref="S197">
    <cfRule type="cellIs" dxfId="1703" priority="1520" operator="equal">
      <formula>"&lt;1%"</formula>
    </cfRule>
  </conditionalFormatting>
  <conditionalFormatting sqref="T197">
    <cfRule type="cellIs" dxfId="1702" priority="1517" operator="equal">
      <formula>"p"</formula>
    </cfRule>
    <cfRule type="cellIs" dxfId="1701" priority="1518" operator="equal">
      <formula>"yes"</formula>
    </cfRule>
    <cfRule type="cellIs" dxfId="1700" priority="1519" operator="equal">
      <formula>0</formula>
    </cfRule>
  </conditionalFormatting>
  <conditionalFormatting sqref="T197">
    <cfRule type="cellIs" dxfId="1699" priority="1516" operator="equal">
      <formula>"&lt;1%"</formula>
    </cfRule>
  </conditionalFormatting>
  <conditionalFormatting sqref="U197:W197">
    <cfRule type="cellIs" dxfId="1698" priority="1513" operator="equal">
      <formula>"p"</formula>
    </cfRule>
    <cfRule type="cellIs" dxfId="1697" priority="1514" operator="equal">
      <formula>"yes"</formula>
    </cfRule>
    <cfRule type="cellIs" dxfId="1696" priority="1515" operator="equal">
      <formula>0</formula>
    </cfRule>
  </conditionalFormatting>
  <conditionalFormatting sqref="U197:W197">
    <cfRule type="cellIs" dxfId="1695" priority="1512" operator="equal">
      <formula>"&lt;1%"</formula>
    </cfRule>
  </conditionalFormatting>
  <conditionalFormatting sqref="X197">
    <cfRule type="cellIs" dxfId="1694" priority="1509" operator="equal">
      <formula>"p"</formula>
    </cfRule>
    <cfRule type="cellIs" dxfId="1693" priority="1510" operator="equal">
      <formula>"yes"</formula>
    </cfRule>
    <cfRule type="cellIs" dxfId="1692" priority="1511" operator="equal">
      <formula>0</formula>
    </cfRule>
  </conditionalFormatting>
  <conditionalFormatting sqref="X197">
    <cfRule type="cellIs" dxfId="1691" priority="1508" operator="equal">
      <formula>"&lt;1%"</formula>
    </cfRule>
  </conditionalFormatting>
  <conditionalFormatting sqref="Y197">
    <cfRule type="cellIs" dxfId="1690" priority="1505" operator="equal">
      <formula>"p"</formula>
    </cfRule>
    <cfRule type="cellIs" dxfId="1689" priority="1506" operator="equal">
      <formula>"yes"</formula>
    </cfRule>
    <cfRule type="cellIs" dxfId="1688" priority="1507" operator="equal">
      <formula>0</formula>
    </cfRule>
  </conditionalFormatting>
  <conditionalFormatting sqref="Y197">
    <cfRule type="cellIs" dxfId="1687" priority="1504" operator="equal">
      <formula>"&lt;1%"</formula>
    </cfRule>
  </conditionalFormatting>
  <conditionalFormatting sqref="Z197">
    <cfRule type="cellIs" dxfId="1686" priority="1501" operator="equal">
      <formula>"p"</formula>
    </cfRule>
    <cfRule type="cellIs" dxfId="1685" priority="1502" operator="equal">
      <formula>"yes"</formula>
    </cfRule>
    <cfRule type="cellIs" dxfId="1684" priority="1503" operator="equal">
      <formula>0</formula>
    </cfRule>
  </conditionalFormatting>
  <conditionalFormatting sqref="Z197">
    <cfRule type="cellIs" dxfId="1683" priority="1500" operator="equal">
      <formula>"&lt;1%"</formula>
    </cfRule>
  </conditionalFormatting>
  <conditionalFormatting sqref="AA197">
    <cfRule type="cellIs" dxfId="1682" priority="1497" operator="equal">
      <formula>"p"</formula>
    </cfRule>
    <cfRule type="cellIs" dxfId="1681" priority="1498" operator="equal">
      <formula>"yes"</formula>
    </cfRule>
    <cfRule type="cellIs" dxfId="1680" priority="1499" operator="equal">
      <formula>0</formula>
    </cfRule>
  </conditionalFormatting>
  <conditionalFormatting sqref="AA197">
    <cfRule type="cellIs" dxfId="1679" priority="1496" operator="equal">
      <formula>"&lt;1%"</formula>
    </cfRule>
  </conditionalFormatting>
  <conditionalFormatting sqref="AB197:AE197">
    <cfRule type="cellIs" dxfId="1678" priority="1493" operator="equal">
      <formula>"p"</formula>
    </cfRule>
    <cfRule type="cellIs" dxfId="1677" priority="1494" operator="equal">
      <formula>"yes"</formula>
    </cfRule>
    <cfRule type="cellIs" dxfId="1676" priority="1495" operator="equal">
      <formula>0</formula>
    </cfRule>
  </conditionalFormatting>
  <conditionalFormatting sqref="AB197:AE197">
    <cfRule type="cellIs" dxfId="1675" priority="1492" operator="equal">
      <formula>"&lt;1%"</formula>
    </cfRule>
  </conditionalFormatting>
  <conditionalFormatting sqref="AF197:BB197">
    <cfRule type="cellIs" dxfId="1674" priority="1489" operator="equal">
      <formula>"p"</formula>
    </cfRule>
    <cfRule type="cellIs" dxfId="1673" priority="1490" operator="equal">
      <formula>"yes"</formula>
    </cfRule>
    <cfRule type="cellIs" dxfId="1672" priority="1491" operator="equal">
      <formula>0</formula>
    </cfRule>
  </conditionalFormatting>
  <conditionalFormatting sqref="AF197:BB197">
    <cfRule type="cellIs" dxfId="1671" priority="1488" operator="equal">
      <formula>"&lt;1%"</formula>
    </cfRule>
  </conditionalFormatting>
  <conditionalFormatting sqref="S219:AZ219">
    <cfRule type="cellIs" dxfId="1670" priority="1485" operator="equal">
      <formula>"p"</formula>
    </cfRule>
    <cfRule type="cellIs" dxfId="1669" priority="1486" operator="equal">
      <formula>"yes"</formula>
    </cfRule>
    <cfRule type="cellIs" dxfId="1668" priority="1487" operator="equal">
      <formula>0</formula>
    </cfRule>
  </conditionalFormatting>
  <conditionalFormatting sqref="S219:AZ219">
    <cfRule type="cellIs" dxfId="1667" priority="1484" operator="equal">
      <formula>"&lt;1%"</formula>
    </cfRule>
  </conditionalFormatting>
  <conditionalFormatting sqref="S220:AZ220">
    <cfRule type="cellIs" dxfId="1666" priority="1481" operator="equal">
      <formula>"p"</formula>
    </cfRule>
    <cfRule type="cellIs" dxfId="1665" priority="1482" operator="equal">
      <formula>"yes"</formula>
    </cfRule>
    <cfRule type="cellIs" dxfId="1664" priority="1483" operator="equal">
      <formula>0</formula>
    </cfRule>
  </conditionalFormatting>
  <conditionalFormatting sqref="S220:AZ220">
    <cfRule type="cellIs" dxfId="1663" priority="1480" operator="equal">
      <formula>"&lt;1%"</formula>
    </cfRule>
  </conditionalFormatting>
  <conditionalFormatting sqref="S245:AA245">
    <cfRule type="cellIs" dxfId="1662" priority="1477" operator="equal">
      <formula>"p"</formula>
    </cfRule>
    <cfRule type="cellIs" dxfId="1661" priority="1478" operator="equal">
      <formula>"yes"</formula>
    </cfRule>
    <cfRule type="cellIs" dxfId="1660" priority="1479" operator="equal">
      <formula>0</formula>
    </cfRule>
  </conditionalFormatting>
  <conditionalFormatting sqref="S245:AA245">
    <cfRule type="cellIs" dxfId="1659" priority="1476" operator="equal">
      <formula>"&lt;1%"</formula>
    </cfRule>
  </conditionalFormatting>
  <conditionalFormatting sqref="AB245:BB245">
    <cfRule type="cellIs" dxfId="1658" priority="1473" operator="equal">
      <formula>"p"</formula>
    </cfRule>
    <cfRule type="cellIs" dxfId="1657" priority="1474" operator="equal">
      <formula>"yes"</formula>
    </cfRule>
    <cfRule type="cellIs" dxfId="1656" priority="1475" operator="equal">
      <formula>0</formula>
    </cfRule>
  </conditionalFormatting>
  <conditionalFormatting sqref="AB245:BB245">
    <cfRule type="cellIs" dxfId="1655" priority="1472" operator="equal">
      <formula>"&lt;1%"</formula>
    </cfRule>
  </conditionalFormatting>
  <conditionalFormatting sqref="BC245">
    <cfRule type="cellIs" dxfId="1654" priority="1470" operator="equal">
      <formula>"no"</formula>
    </cfRule>
    <cfRule type="cellIs" dxfId="1653" priority="1471" operator="equal">
      <formula>"yes"</formula>
    </cfRule>
  </conditionalFormatting>
  <conditionalFormatting sqref="BC245">
    <cfRule type="cellIs" dxfId="1652" priority="1469" operator="equal">
      <formula>"p"</formula>
    </cfRule>
  </conditionalFormatting>
  <conditionalFormatting sqref="BD245">
    <cfRule type="cellIs" dxfId="1651" priority="1466" operator="equal">
      <formula>"p"</formula>
    </cfRule>
    <cfRule type="cellIs" dxfId="1650" priority="1467" operator="equal">
      <formula>"yes"</formula>
    </cfRule>
    <cfRule type="cellIs" dxfId="1649" priority="1468" operator="equal">
      <formula>0</formula>
    </cfRule>
  </conditionalFormatting>
  <conditionalFormatting sqref="BD245">
    <cfRule type="cellIs" dxfId="1648" priority="1465" operator="equal">
      <formula>"&lt;1%"</formula>
    </cfRule>
  </conditionalFormatting>
  <conditionalFormatting sqref="BE245:BF245">
    <cfRule type="cellIs" dxfId="1647" priority="1462" operator="equal">
      <formula>"p"</formula>
    </cfRule>
    <cfRule type="cellIs" dxfId="1646" priority="1463" operator="equal">
      <formula>"yes"</formula>
    </cfRule>
    <cfRule type="cellIs" dxfId="1645" priority="1464" operator="equal">
      <formula>"none"</formula>
    </cfRule>
  </conditionalFormatting>
  <conditionalFormatting sqref="BE245:BF245">
    <cfRule type="cellIs" dxfId="1644" priority="1461" operator="equal">
      <formula>"no"</formula>
    </cfRule>
  </conditionalFormatting>
  <conditionalFormatting sqref="BG245:BI245">
    <cfRule type="cellIs" dxfId="1643" priority="1458" operator="equal">
      <formula>"p"</formula>
    </cfRule>
    <cfRule type="cellIs" dxfId="1642" priority="1459" operator="equal">
      <formula>"yes"</formula>
    </cfRule>
    <cfRule type="cellIs" dxfId="1641" priority="1460" operator="equal">
      <formula>"none"</formula>
    </cfRule>
  </conditionalFormatting>
  <conditionalFormatting sqref="BG245:BI245">
    <cfRule type="cellIs" dxfId="1640" priority="1457" operator="equal">
      <formula>"no"</formula>
    </cfRule>
  </conditionalFormatting>
  <conditionalFormatting sqref="BJ245">
    <cfRule type="cellIs" dxfId="1639" priority="1454" operator="equal">
      <formula>"p"</formula>
    </cfRule>
    <cfRule type="cellIs" dxfId="1638" priority="1455" operator="equal">
      <formula>"yes"</formula>
    </cfRule>
    <cfRule type="cellIs" dxfId="1637" priority="1456" operator="equal">
      <formula>"none"</formula>
    </cfRule>
  </conditionalFormatting>
  <conditionalFormatting sqref="BJ245">
    <cfRule type="cellIs" dxfId="1636" priority="1453" operator="equal">
      <formula>"no"</formula>
    </cfRule>
  </conditionalFormatting>
  <conditionalFormatting sqref="S69:T69">
    <cfRule type="cellIs" dxfId="1635" priority="1450" operator="equal">
      <formula>"p"</formula>
    </cfRule>
    <cfRule type="cellIs" dxfId="1634" priority="1451" operator="equal">
      <formula>"yes"</formula>
    </cfRule>
    <cfRule type="cellIs" dxfId="1633" priority="1452" operator="equal">
      <formula>0</formula>
    </cfRule>
  </conditionalFormatting>
  <conditionalFormatting sqref="S69:T69">
    <cfRule type="cellIs" dxfId="1632" priority="1449" operator="equal">
      <formula>"&lt;1%"</formula>
    </cfRule>
  </conditionalFormatting>
  <conditionalFormatting sqref="U69:BB69">
    <cfRule type="cellIs" dxfId="1631" priority="1446" operator="equal">
      <formula>"p"</formula>
    </cfRule>
    <cfRule type="cellIs" dxfId="1630" priority="1447" operator="equal">
      <formula>"yes"</formula>
    </cfRule>
    <cfRule type="cellIs" dxfId="1629" priority="1448" operator="equal">
      <formula>0</formula>
    </cfRule>
  </conditionalFormatting>
  <conditionalFormatting sqref="U69:BB69">
    <cfRule type="cellIs" dxfId="1628" priority="1445" operator="equal">
      <formula>"&lt;1%"</formula>
    </cfRule>
  </conditionalFormatting>
  <conditionalFormatting sqref="S254:AH254">
    <cfRule type="cellIs" dxfId="1627" priority="1442" operator="equal">
      <formula>"p"</formula>
    </cfRule>
    <cfRule type="cellIs" dxfId="1626" priority="1443" operator="equal">
      <formula>"yes"</formula>
    </cfRule>
    <cfRule type="cellIs" dxfId="1625" priority="1444" operator="equal">
      <formula>0</formula>
    </cfRule>
  </conditionalFormatting>
  <conditionalFormatting sqref="S254:AH254">
    <cfRule type="cellIs" dxfId="1624" priority="1441" operator="equal">
      <formula>"&lt;1%"</formula>
    </cfRule>
  </conditionalFormatting>
  <conditionalFormatting sqref="AI254:BB254">
    <cfRule type="cellIs" dxfId="1623" priority="1438" operator="equal">
      <formula>"p"</formula>
    </cfRule>
    <cfRule type="cellIs" dxfId="1622" priority="1439" operator="equal">
      <formula>"yes"</formula>
    </cfRule>
    <cfRule type="cellIs" dxfId="1621" priority="1440" operator="equal">
      <formula>0</formula>
    </cfRule>
  </conditionalFormatting>
  <conditionalFormatting sqref="AI254:BB254">
    <cfRule type="cellIs" dxfId="1620" priority="1437" operator="equal">
      <formula>"&lt;1%"</formula>
    </cfRule>
  </conditionalFormatting>
  <conditionalFormatting sqref="BD254:BJ254">
    <cfRule type="cellIs" dxfId="1619" priority="1434" operator="equal">
      <formula>"p"</formula>
    </cfRule>
    <cfRule type="cellIs" dxfId="1618" priority="1435" operator="equal">
      <formula>"yes"</formula>
    </cfRule>
    <cfRule type="cellIs" dxfId="1617" priority="1436" operator="equal">
      <formula>"none"</formula>
    </cfRule>
  </conditionalFormatting>
  <conditionalFormatting sqref="BD254:BJ254">
    <cfRule type="cellIs" dxfId="1616" priority="1433" operator="equal">
      <formula>"no"</formula>
    </cfRule>
  </conditionalFormatting>
  <conditionalFormatting sqref="S253">
    <cfRule type="cellIs" dxfId="1615" priority="1430" operator="equal">
      <formula>"p"</formula>
    </cfRule>
    <cfRule type="cellIs" dxfId="1614" priority="1431" operator="equal">
      <formula>"yes"</formula>
    </cfRule>
    <cfRule type="cellIs" dxfId="1613" priority="1432" operator="equal">
      <formula>0</formula>
    </cfRule>
  </conditionalFormatting>
  <conditionalFormatting sqref="S253">
    <cfRule type="cellIs" dxfId="1612" priority="1429" operator="equal">
      <formula>"&lt;1%"</formula>
    </cfRule>
  </conditionalFormatting>
  <conditionalFormatting sqref="V253">
    <cfRule type="cellIs" dxfId="1611" priority="1426" operator="equal">
      <formula>"p"</formula>
    </cfRule>
    <cfRule type="cellIs" dxfId="1610" priority="1427" operator="equal">
      <formula>"yes"</formula>
    </cfRule>
    <cfRule type="cellIs" dxfId="1609" priority="1428" operator="equal">
      <formula>0</formula>
    </cfRule>
  </conditionalFormatting>
  <conditionalFormatting sqref="V253">
    <cfRule type="cellIs" dxfId="1608" priority="1425" operator="equal">
      <formula>"&lt;1%"</formula>
    </cfRule>
  </conditionalFormatting>
  <conditionalFormatting sqref="T253:U253">
    <cfRule type="cellIs" dxfId="1607" priority="1422" operator="equal">
      <formula>"p"</formula>
    </cfRule>
    <cfRule type="cellIs" dxfId="1606" priority="1423" operator="equal">
      <formula>"yes"</formula>
    </cfRule>
    <cfRule type="cellIs" dxfId="1605" priority="1424" operator="equal">
      <formula>0</formula>
    </cfRule>
  </conditionalFormatting>
  <conditionalFormatting sqref="T253:U253">
    <cfRule type="cellIs" dxfId="1604" priority="1421" operator="equal">
      <formula>"&lt;1%"</formula>
    </cfRule>
  </conditionalFormatting>
  <conditionalFormatting sqref="W253:Z253">
    <cfRule type="cellIs" dxfId="1603" priority="1414" operator="equal">
      <formula>"p"</formula>
    </cfRule>
    <cfRule type="cellIs" dxfId="1602" priority="1415" operator="equal">
      <formula>"yes"</formula>
    </cfRule>
    <cfRule type="cellIs" dxfId="1601" priority="1416" operator="equal">
      <formula>0</formula>
    </cfRule>
  </conditionalFormatting>
  <conditionalFormatting sqref="W253:Z253">
    <cfRule type="cellIs" dxfId="1600" priority="1413" operator="equal">
      <formula>"&lt;1%"</formula>
    </cfRule>
  </conditionalFormatting>
  <conditionalFormatting sqref="AA253">
    <cfRule type="cellIs" dxfId="1599" priority="1410" operator="equal">
      <formula>"p"</formula>
    </cfRule>
    <cfRule type="cellIs" dxfId="1598" priority="1411" operator="equal">
      <formula>"yes"</formula>
    </cfRule>
    <cfRule type="cellIs" dxfId="1597" priority="1412" operator="equal">
      <formula>0</formula>
    </cfRule>
  </conditionalFormatting>
  <conditionalFormatting sqref="AA253">
    <cfRule type="cellIs" dxfId="1596" priority="1409" operator="equal">
      <formula>"&lt;1%"</formula>
    </cfRule>
  </conditionalFormatting>
  <conditionalFormatting sqref="AB253:AZ253">
    <cfRule type="cellIs" dxfId="1595" priority="1406" operator="equal">
      <formula>"p"</formula>
    </cfRule>
    <cfRule type="cellIs" dxfId="1594" priority="1407" operator="equal">
      <formula>"yes"</formula>
    </cfRule>
    <cfRule type="cellIs" dxfId="1593" priority="1408" operator="equal">
      <formula>0</formula>
    </cfRule>
  </conditionalFormatting>
  <conditionalFormatting sqref="AB253:AZ253">
    <cfRule type="cellIs" dxfId="1592" priority="1405" operator="equal">
      <formula>"&lt;1%"</formula>
    </cfRule>
  </conditionalFormatting>
  <conditionalFormatting sqref="BA253:BB253">
    <cfRule type="cellIs" dxfId="1591" priority="1402" operator="equal">
      <formula>"p"</formula>
    </cfRule>
    <cfRule type="cellIs" dxfId="1590" priority="1403" operator="equal">
      <formula>"yes"</formula>
    </cfRule>
    <cfRule type="cellIs" dxfId="1589" priority="1404" operator="equal">
      <formula>0</formula>
    </cfRule>
  </conditionalFormatting>
  <conditionalFormatting sqref="BA253:BB253">
    <cfRule type="cellIs" dxfId="1588" priority="1401" operator="equal">
      <formula>"&lt;1%"</formula>
    </cfRule>
  </conditionalFormatting>
  <conditionalFormatting sqref="AC256">
    <cfRule type="cellIs" dxfId="1587" priority="1398" operator="equal">
      <formula>"p"</formula>
    </cfRule>
    <cfRule type="cellIs" dxfId="1586" priority="1399" operator="equal">
      <formula>"yes"</formula>
    </cfRule>
    <cfRule type="cellIs" dxfId="1585" priority="1400" operator="equal">
      <formula>0</formula>
    </cfRule>
  </conditionalFormatting>
  <conditionalFormatting sqref="AC256">
    <cfRule type="cellIs" dxfId="1584" priority="1397" operator="equal">
      <formula>"&lt;1%"</formula>
    </cfRule>
  </conditionalFormatting>
  <conditionalFormatting sqref="AE256">
    <cfRule type="cellIs" dxfId="1583" priority="1394" operator="equal">
      <formula>"p"</formula>
    </cfRule>
    <cfRule type="cellIs" dxfId="1582" priority="1395" operator="equal">
      <formula>"yes"</formula>
    </cfRule>
    <cfRule type="cellIs" dxfId="1581" priority="1396" operator="equal">
      <formula>0</formula>
    </cfRule>
  </conditionalFormatting>
  <conditionalFormatting sqref="AE256">
    <cfRule type="cellIs" dxfId="1580" priority="1393" operator="equal">
      <formula>"&lt;1%"</formula>
    </cfRule>
  </conditionalFormatting>
  <conditionalFormatting sqref="AG256">
    <cfRule type="cellIs" dxfId="1579" priority="1390" operator="equal">
      <formula>"p"</formula>
    </cfRule>
    <cfRule type="cellIs" dxfId="1578" priority="1391" operator="equal">
      <formula>"yes"</formula>
    </cfRule>
    <cfRule type="cellIs" dxfId="1577" priority="1392" operator="equal">
      <formula>0</formula>
    </cfRule>
  </conditionalFormatting>
  <conditionalFormatting sqref="AG256">
    <cfRule type="cellIs" dxfId="1576" priority="1389" operator="equal">
      <formula>"&lt;1%"</formula>
    </cfRule>
  </conditionalFormatting>
  <conditionalFormatting sqref="AI256">
    <cfRule type="cellIs" dxfId="1575" priority="1386" operator="equal">
      <formula>"p"</formula>
    </cfRule>
    <cfRule type="cellIs" dxfId="1574" priority="1387" operator="equal">
      <formula>"yes"</formula>
    </cfRule>
    <cfRule type="cellIs" dxfId="1573" priority="1388" operator="equal">
      <formula>0</formula>
    </cfRule>
  </conditionalFormatting>
  <conditionalFormatting sqref="AI256">
    <cfRule type="cellIs" dxfId="1572" priority="1385" operator="equal">
      <formula>"&lt;1%"</formula>
    </cfRule>
  </conditionalFormatting>
  <conditionalFormatting sqref="S256:AB256">
    <cfRule type="cellIs" dxfId="1571" priority="1382" operator="equal">
      <formula>"p"</formula>
    </cfRule>
    <cfRule type="cellIs" dxfId="1570" priority="1383" operator="equal">
      <formula>"yes"</formula>
    </cfRule>
    <cfRule type="cellIs" dxfId="1569" priority="1384" operator="equal">
      <formula>0</formula>
    </cfRule>
  </conditionalFormatting>
  <conditionalFormatting sqref="S256:AB256">
    <cfRule type="cellIs" dxfId="1568" priority="1381" operator="equal">
      <formula>"&lt;1%"</formula>
    </cfRule>
  </conditionalFormatting>
  <conditionalFormatting sqref="AD256">
    <cfRule type="cellIs" dxfId="1567" priority="1378" operator="equal">
      <formula>"p"</formula>
    </cfRule>
    <cfRule type="cellIs" dxfId="1566" priority="1379" operator="equal">
      <formula>"yes"</formula>
    </cfRule>
    <cfRule type="cellIs" dxfId="1565" priority="1380" operator="equal">
      <formula>0</formula>
    </cfRule>
  </conditionalFormatting>
  <conditionalFormatting sqref="AD256">
    <cfRule type="cellIs" dxfId="1564" priority="1377" operator="equal">
      <formula>"&lt;1%"</formula>
    </cfRule>
  </conditionalFormatting>
  <conditionalFormatting sqref="AF256">
    <cfRule type="cellIs" dxfId="1563" priority="1374" operator="equal">
      <formula>"p"</formula>
    </cfRule>
    <cfRule type="cellIs" dxfId="1562" priority="1375" operator="equal">
      <formula>"yes"</formula>
    </cfRule>
    <cfRule type="cellIs" dxfId="1561" priority="1376" operator="equal">
      <formula>0</formula>
    </cfRule>
  </conditionalFormatting>
  <conditionalFormatting sqref="AF256">
    <cfRule type="cellIs" dxfId="1560" priority="1373" operator="equal">
      <formula>"&lt;1%"</formula>
    </cfRule>
  </conditionalFormatting>
  <conditionalFormatting sqref="AH256">
    <cfRule type="cellIs" dxfId="1559" priority="1370" operator="equal">
      <formula>"p"</formula>
    </cfRule>
    <cfRule type="cellIs" dxfId="1558" priority="1371" operator="equal">
      <formula>"yes"</formula>
    </cfRule>
    <cfRule type="cellIs" dxfId="1557" priority="1372" operator="equal">
      <formula>0</formula>
    </cfRule>
  </conditionalFormatting>
  <conditionalFormatting sqref="AH256">
    <cfRule type="cellIs" dxfId="1556" priority="1369" operator="equal">
      <formula>"&lt;1%"</formula>
    </cfRule>
  </conditionalFormatting>
  <conditionalFormatting sqref="AJ256:AZ256">
    <cfRule type="cellIs" dxfId="1555" priority="1366" operator="equal">
      <formula>"p"</formula>
    </cfRule>
    <cfRule type="cellIs" dxfId="1554" priority="1367" operator="equal">
      <formula>"yes"</formula>
    </cfRule>
    <cfRule type="cellIs" dxfId="1553" priority="1368" operator="equal">
      <formula>0</formula>
    </cfRule>
  </conditionalFormatting>
  <conditionalFormatting sqref="AJ256:AZ256">
    <cfRule type="cellIs" dxfId="1552" priority="1365" operator="equal">
      <formula>"&lt;1%"</formula>
    </cfRule>
  </conditionalFormatting>
  <conditionalFormatting sqref="BD256:BI256">
    <cfRule type="cellIs" dxfId="1551" priority="1362" operator="equal">
      <formula>"p"</formula>
    </cfRule>
    <cfRule type="cellIs" dxfId="1550" priority="1363" operator="equal">
      <formula>"yes"</formula>
    </cfRule>
    <cfRule type="cellIs" dxfId="1549" priority="1364" operator="equal">
      <formula>"none"</formula>
    </cfRule>
  </conditionalFormatting>
  <conditionalFormatting sqref="BD256:BI256">
    <cfRule type="cellIs" dxfId="1548" priority="1361" operator="equal">
      <formula>"no"</formula>
    </cfRule>
  </conditionalFormatting>
  <conditionalFormatting sqref="BJ256">
    <cfRule type="cellIs" dxfId="1547" priority="1358" operator="equal">
      <formula>"p"</formula>
    </cfRule>
    <cfRule type="cellIs" dxfId="1546" priority="1359" operator="equal">
      <formula>"yes"</formula>
    </cfRule>
    <cfRule type="cellIs" dxfId="1545" priority="1360" operator="equal">
      <formula>"none"</formula>
    </cfRule>
  </conditionalFormatting>
  <conditionalFormatting sqref="BJ256">
    <cfRule type="cellIs" dxfId="1544" priority="1357" operator="equal">
      <formula>"no"</formula>
    </cfRule>
  </conditionalFormatting>
  <conditionalFormatting sqref="AA264">
    <cfRule type="cellIs" dxfId="1543" priority="1354" operator="equal">
      <formula>"p"</formula>
    </cfRule>
    <cfRule type="cellIs" dxfId="1542" priority="1355" operator="equal">
      <formula>"yes"</formula>
    </cfRule>
    <cfRule type="cellIs" dxfId="1541" priority="1356" operator="equal">
      <formula>0</formula>
    </cfRule>
  </conditionalFormatting>
  <conditionalFormatting sqref="AA264">
    <cfRule type="cellIs" dxfId="1540" priority="1353" operator="equal">
      <formula>"&lt;1%"</formula>
    </cfRule>
  </conditionalFormatting>
  <conditionalFormatting sqref="V273:AA273">
    <cfRule type="cellIs" dxfId="1539" priority="1350" operator="equal">
      <formula>"p"</formula>
    </cfRule>
    <cfRule type="cellIs" dxfId="1538" priority="1351" operator="equal">
      <formula>"yes"</formula>
    </cfRule>
    <cfRule type="cellIs" dxfId="1537" priority="1352" operator="equal">
      <formula>0</formula>
    </cfRule>
  </conditionalFormatting>
  <conditionalFormatting sqref="V273:AA273">
    <cfRule type="cellIs" dxfId="1536" priority="1349" operator="equal">
      <formula>"&lt;1%"</formula>
    </cfRule>
  </conditionalFormatting>
  <conditionalFormatting sqref="S273:U273">
    <cfRule type="cellIs" dxfId="1535" priority="1346" operator="equal">
      <formula>"p"</formula>
    </cfRule>
    <cfRule type="cellIs" dxfId="1534" priority="1347" operator="equal">
      <formula>"yes"</formula>
    </cfRule>
    <cfRule type="cellIs" dxfId="1533" priority="1348" operator="equal">
      <formula>0</formula>
    </cfRule>
  </conditionalFormatting>
  <conditionalFormatting sqref="S273:U273">
    <cfRule type="cellIs" dxfId="1532" priority="1345" operator="equal">
      <formula>"&lt;1%"</formula>
    </cfRule>
  </conditionalFormatting>
  <conditionalFormatting sqref="AE273">
    <cfRule type="cellIs" dxfId="1531" priority="1342" operator="equal">
      <formula>"p"</formula>
    </cfRule>
    <cfRule type="cellIs" dxfId="1530" priority="1343" operator="equal">
      <formula>"yes"</formula>
    </cfRule>
    <cfRule type="cellIs" dxfId="1529" priority="1344" operator="equal">
      <formula>0</formula>
    </cfRule>
  </conditionalFormatting>
  <conditionalFormatting sqref="AE273">
    <cfRule type="cellIs" dxfId="1528" priority="1341" operator="equal">
      <formula>"&lt;1%"</formula>
    </cfRule>
  </conditionalFormatting>
  <conditionalFormatting sqref="AG273">
    <cfRule type="cellIs" dxfId="1527" priority="1338" operator="equal">
      <formula>"p"</formula>
    </cfRule>
    <cfRule type="cellIs" dxfId="1526" priority="1339" operator="equal">
      <formula>"yes"</formula>
    </cfRule>
    <cfRule type="cellIs" dxfId="1525" priority="1340" operator="equal">
      <formula>0</formula>
    </cfRule>
  </conditionalFormatting>
  <conditionalFormatting sqref="AG273">
    <cfRule type="cellIs" dxfId="1524" priority="1337" operator="equal">
      <formula>"&lt;1%"</formula>
    </cfRule>
  </conditionalFormatting>
  <conditionalFormatting sqref="AB273:AD273">
    <cfRule type="cellIs" dxfId="1523" priority="1334" operator="equal">
      <formula>"p"</formula>
    </cfRule>
    <cfRule type="cellIs" dxfId="1522" priority="1335" operator="equal">
      <formula>"yes"</formula>
    </cfRule>
    <cfRule type="cellIs" dxfId="1521" priority="1336" operator="equal">
      <formula>0</formula>
    </cfRule>
  </conditionalFormatting>
  <conditionalFormatting sqref="AB273:AD273">
    <cfRule type="cellIs" dxfId="1520" priority="1333" operator="equal">
      <formula>"&lt;1%"</formula>
    </cfRule>
  </conditionalFormatting>
  <conditionalFormatting sqref="AF273">
    <cfRule type="cellIs" dxfId="1519" priority="1330" operator="equal">
      <formula>"p"</formula>
    </cfRule>
    <cfRule type="cellIs" dxfId="1518" priority="1331" operator="equal">
      <formula>"yes"</formula>
    </cfRule>
    <cfRule type="cellIs" dxfId="1517" priority="1332" operator="equal">
      <formula>0</formula>
    </cfRule>
  </conditionalFormatting>
  <conditionalFormatting sqref="AF273">
    <cfRule type="cellIs" dxfId="1516" priority="1329" operator="equal">
      <formula>"&lt;1%"</formula>
    </cfRule>
  </conditionalFormatting>
  <conditionalFormatting sqref="AH273:BB273">
    <cfRule type="cellIs" dxfId="1515" priority="1326" operator="equal">
      <formula>"p"</formula>
    </cfRule>
    <cfRule type="cellIs" dxfId="1514" priority="1327" operator="equal">
      <formula>"yes"</formula>
    </cfRule>
    <cfRule type="cellIs" dxfId="1513" priority="1328" operator="equal">
      <formula>0</formula>
    </cfRule>
  </conditionalFormatting>
  <conditionalFormatting sqref="AH273:BB273">
    <cfRule type="cellIs" dxfId="1512" priority="1325" operator="equal">
      <formula>"&lt;1%"</formula>
    </cfRule>
  </conditionalFormatting>
  <conditionalFormatting sqref="BC273">
    <cfRule type="cellIs" dxfId="1511" priority="1323" operator="equal">
      <formula>"no"</formula>
    </cfRule>
    <cfRule type="cellIs" dxfId="1510" priority="1324" operator="equal">
      <formula>"yes"</formula>
    </cfRule>
  </conditionalFormatting>
  <conditionalFormatting sqref="BC273">
    <cfRule type="cellIs" dxfId="1509" priority="1322" operator="equal">
      <formula>"p"</formula>
    </cfRule>
  </conditionalFormatting>
  <conditionalFormatting sqref="BD273:BI273">
    <cfRule type="cellIs" dxfId="1508" priority="1319" operator="equal">
      <formula>"p"</formula>
    </cfRule>
    <cfRule type="cellIs" dxfId="1507" priority="1320" operator="equal">
      <formula>"yes"</formula>
    </cfRule>
    <cfRule type="cellIs" dxfId="1506" priority="1321" operator="equal">
      <formula>"none"</formula>
    </cfRule>
  </conditionalFormatting>
  <conditionalFormatting sqref="BD273:BI273">
    <cfRule type="cellIs" dxfId="1505" priority="1318" operator="equal">
      <formula>"no"</formula>
    </cfRule>
  </conditionalFormatting>
  <conditionalFormatting sqref="AE90">
    <cfRule type="cellIs" dxfId="1504" priority="1315" operator="equal">
      <formula>"p"</formula>
    </cfRule>
    <cfRule type="cellIs" dxfId="1503" priority="1316" operator="equal">
      <formula>"yes"</formula>
    </cfRule>
    <cfRule type="cellIs" dxfId="1502" priority="1317" operator="equal">
      <formula>0</formula>
    </cfRule>
  </conditionalFormatting>
  <conditionalFormatting sqref="AE90">
    <cfRule type="cellIs" dxfId="1501" priority="1314" operator="equal">
      <formula>"&lt;1%"</formula>
    </cfRule>
  </conditionalFormatting>
  <conditionalFormatting sqref="AG90">
    <cfRule type="cellIs" dxfId="1500" priority="1311" operator="equal">
      <formula>"p"</formula>
    </cfRule>
    <cfRule type="cellIs" dxfId="1499" priority="1312" operator="equal">
      <formula>"yes"</formula>
    </cfRule>
    <cfRule type="cellIs" dxfId="1498" priority="1313" operator="equal">
      <formula>0</formula>
    </cfRule>
  </conditionalFormatting>
  <conditionalFormatting sqref="AG90">
    <cfRule type="cellIs" dxfId="1497" priority="1310" operator="equal">
      <formula>"&lt;1%"</formula>
    </cfRule>
  </conditionalFormatting>
  <conditionalFormatting sqref="AC90:AD90">
    <cfRule type="cellIs" dxfId="1496" priority="1307" operator="equal">
      <formula>"p"</formula>
    </cfRule>
    <cfRule type="cellIs" dxfId="1495" priority="1308" operator="equal">
      <formula>"yes"</formula>
    </cfRule>
    <cfRule type="cellIs" dxfId="1494" priority="1309" operator="equal">
      <formula>0</formula>
    </cfRule>
  </conditionalFormatting>
  <conditionalFormatting sqref="AC90:AD90">
    <cfRule type="cellIs" dxfId="1493" priority="1306" operator="equal">
      <formula>"&lt;1%"</formula>
    </cfRule>
  </conditionalFormatting>
  <conditionalFormatting sqref="AF90">
    <cfRule type="cellIs" dxfId="1492" priority="1303" operator="equal">
      <formula>"p"</formula>
    </cfRule>
    <cfRule type="cellIs" dxfId="1491" priority="1304" operator="equal">
      <formula>"yes"</formula>
    </cfRule>
    <cfRule type="cellIs" dxfId="1490" priority="1305" operator="equal">
      <formula>0</formula>
    </cfRule>
  </conditionalFormatting>
  <conditionalFormatting sqref="AF90">
    <cfRule type="cellIs" dxfId="1489" priority="1302" operator="equal">
      <formula>"&lt;1%"</formula>
    </cfRule>
  </conditionalFormatting>
  <conditionalFormatting sqref="AH90">
    <cfRule type="cellIs" dxfId="1488" priority="1299" operator="equal">
      <formula>"p"</formula>
    </cfRule>
    <cfRule type="cellIs" dxfId="1487" priority="1300" operator="equal">
      <formula>"yes"</formula>
    </cfRule>
    <cfRule type="cellIs" dxfId="1486" priority="1301" operator="equal">
      <formula>0</formula>
    </cfRule>
  </conditionalFormatting>
  <conditionalFormatting sqref="AH90">
    <cfRule type="cellIs" dxfId="1485" priority="1298" operator="equal">
      <formula>"&lt;1%"</formula>
    </cfRule>
  </conditionalFormatting>
  <conditionalFormatting sqref="S274:BB274">
    <cfRule type="cellIs" dxfId="1484" priority="1295" operator="equal">
      <formula>"p"</formula>
    </cfRule>
    <cfRule type="cellIs" dxfId="1483" priority="1296" operator="equal">
      <formula>"yes"</formula>
    </cfRule>
    <cfRule type="cellIs" dxfId="1482" priority="1297" operator="equal">
      <formula>0</formula>
    </cfRule>
  </conditionalFormatting>
  <conditionalFormatting sqref="S274:BB274">
    <cfRule type="cellIs" dxfId="1481" priority="1294" operator="equal">
      <formula>"&lt;1%"</formula>
    </cfRule>
  </conditionalFormatting>
  <conditionalFormatting sqref="BC274">
    <cfRule type="cellIs" dxfId="1480" priority="1292" operator="equal">
      <formula>"no"</formula>
    </cfRule>
    <cfRule type="cellIs" dxfId="1479" priority="1293" operator="equal">
      <formula>"yes"</formula>
    </cfRule>
  </conditionalFormatting>
  <conditionalFormatting sqref="BC274">
    <cfRule type="cellIs" dxfId="1478" priority="1291" operator="equal">
      <formula>"p"</formula>
    </cfRule>
  </conditionalFormatting>
  <conditionalFormatting sqref="S91:BB91">
    <cfRule type="cellIs" dxfId="1477" priority="1288" operator="equal">
      <formula>"p"</formula>
    </cfRule>
    <cfRule type="cellIs" dxfId="1476" priority="1289" operator="equal">
      <formula>"yes"</formula>
    </cfRule>
    <cfRule type="cellIs" dxfId="1475" priority="1290" operator="equal">
      <formula>0</formula>
    </cfRule>
  </conditionalFormatting>
  <conditionalFormatting sqref="S91:BB91">
    <cfRule type="cellIs" dxfId="1474" priority="1287" operator="equal">
      <formula>"&lt;1%"</formula>
    </cfRule>
  </conditionalFormatting>
  <conditionalFormatting sqref="BC91">
    <cfRule type="cellIs" dxfId="1473" priority="1285" operator="equal">
      <formula>"no"</formula>
    </cfRule>
    <cfRule type="cellIs" dxfId="1472" priority="1286" operator="equal">
      <formula>"yes"</formula>
    </cfRule>
  </conditionalFormatting>
  <conditionalFormatting sqref="BC91">
    <cfRule type="cellIs" dxfId="1471" priority="1284" operator="equal">
      <formula>"p"</formula>
    </cfRule>
  </conditionalFormatting>
  <conditionalFormatting sqref="AB278:BB278">
    <cfRule type="cellIs" dxfId="1470" priority="1281" operator="equal">
      <formula>"p"</formula>
    </cfRule>
    <cfRule type="cellIs" dxfId="1469" priority="1282" operator="equal">
      <formula>"yes"</formula>
    </cfRule>
    <cfRule type="cellIs" dxfId="1468" priority="1283" operator="equal">
      <formula>0</formula>
    </cfRule>
  </conditionalFormatting>
  <conditionalFormatting sqref="AB278:BB278">
    <cfRule type="cellIs" dxfId="1467" priority="1280" operator="equal">
      <formula>"&lt;1%"</formula>
    </cfRule>
  </conditionalFormatting>
  <conditionalFormatting sqref="BD278:BE278 BG278:BH278">
    <cfRule type="cellIs" dxfId="1466" priority="1277" operator="equal">
      <formula>"p"</formula>
    </cfRule>
    <cfRule type="cellIs" dxfId="1465" priority="1278" operator="equal">
      <formula>"yes"</formula>
    </cfRule>
    <cfRule type="cellIs" dxfId="1464" priority="1279" operator="equal">
      <formula>"none"</formula>
    </cfRule>
  </conditionalFormatting>
  <conditionalFormatting sqref="BD278:BE278 BG278:BH278">
    <cfRule type="cellIs" dxfId="1463" priority="1276" operator="equal">
      <formula>"no"</formula>
    </cfRule>
  </conditionalFormatting>
  <conditionalFormatting sqref="BC278 BF278 BI278">
    <cfRule type="cellIs" dxfId="1462" priority="1274" operator="equal">
      <formula>"no"</formula>
    </cfRule>
    <cfRule type="cellIs" dxfId="1461" priority="1275" operator="equal">
      <formula>"yes"</formula>
    </cfRule>
  </conditionalFormatting>
  <conditionalFormatting sqref="BC278 BF278 BI278">
    <cfRule type="cellIs" dxfId="1460" priority="1273" operator="equal">
      <formula>"p"</formula>
    </cfRule>
  </conditionalFormatting>
  <conditionalFormatting sqref="BD299">
    <cfRule type="cellIs" dxfId="1459" priority="1270" operator="equal">
      <formula>"p"</formula>
    </cfRule>
    <cfRule type="cellIs" dxfId="1458" priority="1271" operator="equal">
      <formula>"yes"</formula>
    </cfRule>
    <cfRule type="cellIs" dxfId="1457" priority="1272" operator="equal">
      <formula>"none"</formula>
    </cfRule>
  </conditionalFormatting>
  <conditionalFormatting sqref="BD299">
    <cfRule type="cellIs" dxfId="1456" priority="1269" operator="equal">
      <formula>"no"</formula>
    </cfRule>
  </conditionalFormatting>
  <conditionalFormatting sqref="BF299">
    <cfRule type="cellIs" dxfId="1455" priority="1266" operator="equal">
      <formula>"p"</formula>
    </cfRule>
    <cfRule type="cellIs" dxfId="1454" priority="1267" operator="equal">
      <formula>"yes"</formula>
    </cfRule>
    <cfRule type="cellIs" dxfId="1453" priority="1268" operator="equal">
      <formula>"none"</formula>
    </cfRule>
  </conditionalFormatting>
  <conditionalFormatting sqref="BF299">
    <cfRule type="cellIs" dxfId="1452" priority="1265" operator="equal">
      <formula>"no"</formula>
    </cfRule>
  </conditionalFormatting>
  <conditionalFormatting sqref="AD305">
    <cfRule type="cellIs" dxfId="1451" priority="1262" operator="equal">
      <formula>"p"</formula>
    </cfRule>
    <cfRule type="cellIs" dxfId="1450" priority="1263" operator="equal">
      <formula>"yes"</formula>
    </cfRule>
    <cfRule type="cellIs" dxfId="1449" priority="1264" operator="equal">
      <formula>0</formula>
    </cfRule>
  </conditionalFormatting>
  <conditionalFormatting sqref="AD305">
    <cfRule type="cellIs" dxfId="1448" priority="1261" operator="equal">
      <formula>"&lt;1%"</formula>
    </cfRule>
  </conditionalFormatting>
  <conditionalFormatting sqref="S305:AC305">
    <cfRule type="cellIs" dxfId="1447" priority="1258" operator="equal">
      <formula>"p"</formula>
    </cfRule>
    <cfRule type="cellIs" dxfId="1446" priority="1259" operator="equal">
      <formula>"yes"</formula>
    </cfRule>
    <cfRule type="cellIs" dxfId="1445" priority="1260" operator="equal">
      <formula>0</formula>
    </cfRule>
  </conditionalFormatting>
  <conditionalFormatting sqref="S305:AC305">
    <cfRule type="cellIs" dxfId="1444" priority="1257" operator="equal">
      <formula>"&lt;1%"</formula>
    </cfRule>
  </conditionalFormatting>
  <conditionalFormatting sqref="AE305:AX305">
    <cfRule type="cellIs" dxfId="1443" priority="1254" operator="equal">
      <formula>"p"</formula>
    </cfRule>
    <cfRule type="cellIs" dxfId="1442" priority="1255" operator="equal">
      <formula>"yes"</formula>
    </cfRule>
    <cfRule type="cellIs" dxfId="1441" priority="1256" operator="equal">
      <formula>0</formula>
    </cfRule>
  </conditionalFormatting>
  <conditionalFormatting sqref="AE305:AX305">
    <cfRule type="cellIs" dxfId="1440" priority="1253" operator="equal">
      <formula>"&lt;1%"</formula>
    </cfRule>
  </conditionalFormatting>
  <conditionalFormatting sqref="BC305">
    <cfRule type="cellIs" dxfId="1439" priority="1251" operator="equal">
      <formula>"no"</formula>
    </cfRule>
    <cfRule type="cellIs" dxfId="1438" priority="1252" operator="equal">
      <formula>"yes"</formula>
    </cfRule>
  </conditionalFormatting>
  <conditionalFormatting sqref="BC305">
    <cfRule type="cellIs" dxfId="1437" priority="1250" operator="equal">
      <formula>"p"</formula>
    </cfRule>
  </conditionalFormatting>
  <conditionalFormatting sqref="BD305:BF305">
    <cfRule type="cellIs" dxfId="1436" priority="1247" operator="equal">
      <formula>"p"</formula>
    </cfRule>
    <cfRule type="cellIs" dxfId="1435" priority="1248" operator="equal">
      <formula>"yes"</formula>
    </cfRule>
    <cfRule type="cellIs" dxfId="1434" priority="1249" operator="equal">
      <formula>"none"</formula>
    </cfRule>
  </conditionalFormatting>
  <conditionalFormatting sqref="BD305:BF305">
    <cfRule type="cellIs" dxfId="1433" priority="1246" operator="equal">
      <formula>"no"</formula>
    </cfRule>
  </conditionalFormatting>
  <conditionalFormatting sqref="BG305">
    <cfRule type="cellIs" dxfId="1432" priority="1243" operator="equal">
      <formula>"p"</formula>
    </cfRule>
    <cfRule type="cellIs" dxfId="1431" priority="1244" operator="equal">
      <formula>"yes"</formula>
    </cfRule>
    <cfRule type="cellIs" dxfId="1430" priority="1245" operator="equal">
      <formula>"none"</formula>
    </cfRule>
  </conditionalFormatting>
  <conditionalFormatting sqref="BG305">
    <cfRule type="cellIs" dxfId="1429" priority="1242" operator="equal">
      <formula>"no"</formula>
    </cfRule>
  </conditionalFormatting>
  <conditionalFormatting sqref="BH305">
    <cfRule type="cellIs" dxfId="1428" priority="1239" operator="equal">
      <formula>"p"</formula>
    </cfRule>
    <cfRule type="cellIs" dxfId="1427" priority="1240" operator="equal">
      <formula>"yes"</formula>
    </cfRule>
    <cfRule type="cellIs" dxfId="1426" priority="1241" operator="equal">
      <formula>"none"</formula>
    </cfRule>
  </conditionalFormatting>
  <conditionalFormatting sqref="BH305">
    <cfRule type="cellIs" dxfId="1425" priority="1238" operator="equal">
      <formula>"no"</formula>
    </cfRule>
  </conditionalFormatting>
  <conditionalFormatting sqref="BI305">
    <cfRule type="cellIs" dxfId="1424" priority="1235" operator="equal">
      <formula>"p"</formula>
    </cfRule>
    <cfRule type="cellIs" dxfId="1423" priority="1236" operator="equal">
      <formula>"yes"</formula>
    </cfRule>
    <cfRule type="cellIs" dxfId="1422" priority="1237" operator="equal">
      <formula>"none"</formula>
    </cfRule>
  </conditionalFormatting>
  <conditionalFormatting sqref="BI305">
    <cfRule type="cellIs" dxfId="1421" priority="1234" operator="equal">
      <formula>"no"</formula>
    </cfRule>
  </conditionalFormatting>
  <conditionalFormatting sqref="S324:AM324">
    <cfRule type="cellIs" dxfId="1420" priority="1231" operator="equal">
      <formula>"p"</formula>
    </cfRule>
    <cfRule type="cellIs" dxfId="1419" priority="1232" operator="equal">
      <formula>"yes"</formula>
    </cfRule>
    <cfRule type="cellIs" dxfId="1418" priority="1233" operator="equal">
      <formula>0</formula>
    </cfRule>
  </conditionalFormatting>
  <conditionalFormatting sqref="S324:AM324">
    <cfRule type="cellIs" dxfId="1417" priority="1230" operator="equal">
      <formula>"&lt;1%"</formula>
    </cfRule>
  </conditionalFormatting>
  <conditionalFormatting sqref="BC324">
    <cfRule type="cellIs" dxfId="1416" priority="1228" operator="equal">
      <formula>"no"</formula>
    </cfRule>
    <cfRule type="cellIs" dxfId="1415" priority="1229" operator="equal">
      <formula>"yes"</formula>
    </cfRule>
  </conditionalFormatting>
  <conditionalFormatting sqref="BC324">
    <cfRule type="cellIs" dxfId="1414" priority="1227" operator="equal">
      <formula>"p"</formula>
    </cfRule>
  </conditionalFormatting>
  <conditionalFormatting sqref="AE330">
    <cfRule type="cellIs" dxfId="1413" priority="1224" operator="equal">
      <formula>"p"</formula>
    </cfRule>
    <cfRule type="cellIs" dxfId="1412" priority="1225" operator="equal">
      <formula>"yes"</formula>
    </cfRule>
    <cfRule type="cellIs" dxfId="1411" priority="1226" operator="equal">
      <formula>0</formula>
    </cfRule>
  </conditionalFormatting>
  <conditionalFormatting sqref="AE330">
    <cfRule type="cellIs" dxfId="1410" priority="1223" operator="equal">
      <formula>"&lt;1%"</formula>
    </cfRule>
  </conditionalFormatting>
  <conditionalFormatting sqref="AI330">
    <cfRule type="cellIs" dxfId="1409" priority="1220" operator="equal">
      <formula>"p"</formula>
    </cfRule>
    <cfRule type="cellIs" dxfId="1408" priority="1221" operator="equal">
      <formula>"yes"</formula>
    </cfRule>
    <cfRule type="cellIs" dxfId="1407" priority="1222" operator="equal">
      <formula>0</formula>
    </cfRule>
  </conditionalFormatting>
  <conditionalFormatting sqref="AI330">
    <cfRule type="cellIs" dxfId="1406" priority="1219" operator="equal">
      <formula>"&lt;1%"</formula>
    </cfRule>
  </conditionalFormatting>
  <conditionalFormatting sqref="AF330:AH330">
    <cfRule type="cellIs" dxfId="1405" priority="1216" operator="equal">
      <formula>"p"</formula>
    </cfRule>
    <cfRule type="cellIs" dxfId="1404" priority="1217" operator="equal">
      <formula>"yes"</formula>
    </cfRule>
    <cfRule type="cellIs" dxfId="1403" priority="1218" operator="equal">
      <formula>0</formula>
    </cfRule>
  </conditionalFormatting>
  <conditionalFormatting sqref="AF330:AH330">
    <cfRule type="cellIs" dxfId="1402" priority="1215" operator="equal">
      <formula>"&lt;1%"</formula>
    </cfRule>
  </conditionalFormatting>
  <conditionalFormatting sqref="S330:AD330">
    <cfRule type="cellIs" dxfId="1401" priority="1212" operator="equal">
      <formula>"p"</formula>
    </cfRule>
    <cfRule type="cellIs" dxfId="1400" priority="1213" operator="equal">
      <formula>"yes"</formula>
    </cfRule>
    <cfRule type="cellIs" dxfId="1399" priority="1214" operator="equal">
      <formula>0</formula>
    </cfRule>
  </conditionalFormatting>
  <conditionalFormatting sqref="S330:AD330">
    <cfRule type="cellIs" dxfId="1398" priority="1211" operator="equal">
      <formula>"&lt;1%"</formula>
    </cfRule>
  </conditionalFormatting>
  <conditionalFormatting sqref="AJ330:AZ330">
    <cfRule type="cellIs" dxfId="1397" priority="1208" operator="equal">
      <formula>"p"</formula>
    </cfRule>
    <cfRule type="cellIs" dxfId="1396" priority="1209" operator="equal">
      <formula>"yes"</formula>
    </cfRule>
    <cfRule type="cellIs" dxfId="1395" priority="1210" operator="equal">
      <formula>0</formula>
    </cfRule>
  </conditionalFormatting>
  <conditionalFormatting sqref="AJ330:AZ330">
    <cfRule type="cellIs" dxfId="1394" priority="1207" operator="equal">
      <formula>"&lt;1%"</formula>
    </cfRule>
  </conditionalFormatting>
  <conditionalFormatting sqref="BC330">
    <cfRule type="cellIs" dxfId="1393" priority="1205" operator="equal">
      <formula>"no"</formula>
    </cfRule>
    <cfRule type="cellIs" dxfId="1392" priority="1206" operator="equal">
      <formula>"yes"</formula>
    </cfRule>
  </conditionalFormatting>
  <conditionalFormatting sqref="BC330">
    <cfRule type="cellIs" dxfId="1391" priority="1204" operator="equal">
      <formula>"p"</formula>
    </cfRule>
  </conditionalFormatting>
  <conditionalFormatting sqref="BE330">
    <cfRule type="cellIs" dxfId="1390" priority="1201" operator="equal">
      <formula>"p"</formula>
    </cfRule>
    <cfRule type="cellIs" dxfId="1389" priority="1202" operator="equal">
      <formula>"yes"</formula>
    </cfRule>
    <cfRule type="cellIs" dxfId="1388" priority="1203" operator="equal">
      <formula>"none"</formula>
    </cfRule>
  </conditionalFormatting>
  <conditionalFormatting sqref="BE330">
    <cfRule type="cellIs" dxfId="1387" priority="1200" operator="equal">
      <formula>"no"</formula>
    </cfRule>
  </conditionalFormatting>
  <conditionalFormatting sqref="BF330">
    <cfRule type="cellIs" dxfId="1386" priority="1197" operator="equal">
      <formula>"p"</formula>
    </cfRule>
    <cfRule type="cellIs" dxfId="1385" priority="1198" operator="equal">
      <formula>"yes"</formula>
    </cfRule>
    <cfRule type="cellIs" dxfId="1384" priority="1199" operator="equal">
      <formula>"none"</formula>
    </cfRule>
  </conditionalFormatting>
  <conditionalFormatting sqref="BF330">
    <cfRule type="cellIs" dxfId="1383" priority="1196" operator="equal">
      <formula>"no"</formula>
    </cfRule>
  </conditionalFormatting>
  <conditionalFormatting sqref="BH330">
    <cfRule type="cellIs" dxfId="1382" priority="1193" operator="equal">
      <formula>"p"</formula>
    </cfRule>
    <cfRule type="cellIs" dxfId="1381" priority="1194" operator="equal">
      <formula>"yes"</formula>
    </cfRule>
    <cfRule type="cellIs" dxfId="1380" priority="1195" operator="equal">
      <formula>"none"</formula>
    </cfRule>
  </conditionalFormatting>
  <conditionalFormatting sqref="BH330">
    <cfRule type="cellIs" dxfId="1379" priority="1192" operator="equal">
      <formula>"no"</formula>
    </cfRule>
  </conditionalFormatting>
  <conditionalFormatting sqref="BD330">
    <cfRule type="cellIs" dxfId="1378" priority="1189" operator="equal">
      <formula>"p"</formula>
    </cfRule>
    <cfRule type="cellIs" dxfId="1377" priority="1190" operator="equal">
      <formula>"yes"</formula>
    </cfRule>
    <cfRule type="cellIs" dxfId="1376" priority="1191" operator="equal">
      <formula>"none"</formula>
    </cfRule>
  </conditionalFormatting>
  <conditionalFormatting sqref="BD330">
    <cfRule type="cellIs" dxfId="1375" priority="1188" operator="equal">
      <formula>"no"</formula>
    </cfRule>
  </conditionalFormatting>
  <conditionalFormatting sqref="BG330">
    <cfRule type="cellIs" dxfId="1374" priority="1185" operator="equal">
      <formula>"p"</formula>
    </cfRule>
    <cfRule type="cellIs" dxfId="1373" priority="1186" operator="equal">
      <formula>"yes"</formula>
    </cfRule>
    <cfRule type="cellIs" dxfId="1372" priority="1187" operator="equal">
      <formula>"none"</formula>
    </cfRule>
  </conditionalFormatting>
  <conditionalFormatting sqref="BG330">
    <cfRule type="cellIs" dxfId="1371" priority="1184" operator="equal">
      <formula>"no"</formula>
    </cfRule>
  </conditionalFormatting>
  <conditionalFormatting sqref="BI330">
    <cfRule type="cellIs" dxfId="1370" priority="1181" operator="equal">
      <formula>"p"</formula>
    </cfRule>
    <cfRule type="cellIs" dxfId="1369" priority="1182" operator="equal">
      <formula>"yes"</formula>
    </cfRule>
    <cfRule type="cellIs" dxfId="1368" priority="1183" operator="equal">
      <formula>"none"</formula>
    </cfRule>
  </conditionalFormatting>
  <conditionalFormatting sqref="BI330">
    <cfRule type="cellIs" dxfId="1367" priority="1180" operator="equal">
      <formula>"no"</formula>
    </cfRule>
  </conditionalFormatting>
  <conditionalFormatting sqref="BJ330">
    <cfRule type="cellIs" dxfId="1366" priority="1177" operator="equal">
      <formula>"p"</formula>
    </cfRule>
    <cfRule type="cellIs" dxfId="1365" priority="1178" operator="equal">
      <formula>"yes"</formula>
    </cfRule>
    <cfRule type="cellIs" dxfId="1364" priority="1179" operator="equal">
      <formula>"none"</formula>
    </cfRule>
  </conditionalFormatting>
  <conditionalFormatting sqref="BJ330">
    <cfRule type="cellIs" dxfId="1363" priority="1176" operator="equal">
      <formula>"no"</formula>
    </cfRule>
  </conditionalFormatting>
  <conditionalFormatting sqref="S339:BB339">
    <cfRule type="cellIs" dxfId="1362" priority="1173" operator="equal">
      <formula>"p"</formula>
    </cfRule>
    <cfRule type="cellIs" dxfId="1361" priority="1174" operator="equal">
      <formula>"yes"</formula>
    </cfRule>
    <cfRule type="cellIs" dxfId="1360" priority="1175" operator="equal">
      <formula>0</formula>
    </cfRule>
  </conditionalFormatting>
  <conditionalFormatting sqref="S339:BB339">
    <cfRule type="cellIs" dxfId="1359" priority="1172" operator="equal">
      <formula>"&lt;1%"</formula>
    </cfRule>
  </conditionalFormatting>
  <conditionalFormatting sqref="BC339">
    <cfRule type="cellIs" dxfId="1358" priority="1170" operator="equal">
      <formula>"no"</formula>
    </cfRule>
    <cfRule type="cellIs" dxfId="1357" priority="1171" operator="equal">
      <formula>"yes"</formula>
    </cfRule>
  </conditionalFormatting>
  <conditionalFormatting sqref="BC339">
    <cfRule type="cellIs" dxfId="1356" priority="1169" operator="equal">
      <formula>"p"</formula>
    </cfRule>
  </conditionalFormatting>
  <conditionalFormatting sqref="BD339:BI339">
    <cfRule type="cellIs" dxfId="1355" priority="1166" operator="equal">
      <formula>"p"</formula>
    </cfRule>
    <cfRule type="cellIs" dxfId="1354" priority="1167" operator="equal">
      <formula>"yes"</formula>
    </cfRule>
    <cfRule type="cellIs" dxfId="1353" priority="1168" operator="equal">
      <formula>"none"</formula>
    </cfRule>
  </conditionalFormatting>
  <conditionalFormatting sqref="BD339:BI339">
    <cfRule type="cellIs" dxfId="1352" priority="1165" operator="equal">
      <formula>"no"</formula>
    </cfRule>
  </conditionalFormatting>
  <conditionalFormatting sqref="S340:AZ340">
    <cfRule type="cellIs" dxfId="1351" priority="1162" operator="equal">
      <formula>"p"</formula>
    </cfRule>
    <cfRule type="cellIs" dxfId="1350" priority="1163" operator="equal">
      <formula>"yes"</formula>
    </cfRule>
    <cfRule type="cellIs" dxfId="1349" priority="1164" operator="equal">
      <formula>0</formula>
    </cfRule>
  </conditionalFormatting>
  <conditionalFormatting sqref="S340:AZ340">
    <cfRule type="cellIs" dxfId="1348" priority="1161" operator="equal">
      <formula>"&lt;1%"</formula>
    </cfRule>
  </conditionalFormatting>
  <conditionalFormatting sqref="S343:BB343">
    <cfRule type="cellIs" dxfId="1347" priority="1158" operator="equal">
      <formula>"p"</formula>
    </cfRule>
    <cfRule type="cellIs" dxfId="1346" priority="1159" operator="equal">
      <formula>"yes"</formula>
    </cfRule>
    <cfRule type="cellIs" dxfId="1345" priority="1160" operator="equal">
      <formula>0</formula>
    </cfRule>
  </conditionalFormatting>
  <conditionalFormatting sqref="S343:BB343">
    <cfRule type="cellIs" dxfId="1344" priority="1157" operator="equal">
      <formula>"&lt;1%"</formula>
    </cfRule>
  </conditionalFormatting>
  <conditionalFormatting sqref="BC343">
    <cfRule type="cellIs" dxfId="1343" priority="1155" operator="equal">
      <formula>"no"</formula>
    </cfRule>
    <cfRule type="cellIs" dxfId="1342" priority="1156" operator="equal">
      <formula>"yes"</formula>
    </cfRule>
  </conditionalFormatting>
  <conditionalFormatting sqref="BC343">
    <cfRule type="cellIs" dxfId="1341" priority="1154" operator="equal">
      <formula>"p"</formula>
    </cfRule>
  </conditionalFormatting>
  <conditionalFormatting sqref="BD343:BI343">
    <cfRule type="cellIs" dxfId="1340" priority="1151" operator="equal">
      <formula>"p"</formula>
    </cfRule>
    <cfRule type="cellIs" dxfId="1339" priority="1152" operator="equal">
      <formula>"yes"</formula>
    </cfRule>
    <cfRule type="cellIs" dxfId="1338" priority="1153" operator="equal">
      <formula>"none"</formula>
    </cfRule>
  </conditionalFormatting>
  <conditionalFormatting sqref="BD343:BI343">
    <cfRule type="cellIs" dxfId="1337" priority="1150" operator="equal">
      <formula>"no"</formula>
    </cfRule>
  </conditionalFormatting>
  <conditionalFormatting sqref="BJ343">
    <cfRule type="cellIs" dxfId="1336" priority="1147" operator="equal">
      <formula>"p"</formula>
    </cfRule>
    <cfRule type="cellIs" dxfId="1335" priority="1148" operator="equal">
      <formula>"yes"</formula>
    </cfRule>
    <cfRule type="cellIs" dxfId="1334" priority="1149" operator="equal">
      <formula>"none"</formula>
    </cfRule>
  </conditionalFormatting>
  <conditionalFormatting sqref="BJ343">
    <cfRule type="cellIs" dxfId="1333" priority="1146" operator="equal">
      <formula>"no"</formula>
    </cfRule>
  </conditionalFormatting>
  <conditionalFormatting sqref="AA13">
    <cfRule type="cellIs" dxfId="1332" priority="1143" operator="equal">
      <formula>"p"</formula>
    </cfRule>
    <cfRule type="cellIs" dxfId="1331" priority="1144" operator="equal">
      <formula>"yes"</formula>
    </cfRule>
    <cfRule type="cellIs" dxfId="1330" priority="1145" operator="equal">
      <formula>0</formula>
    </cfRule>
  </conditionalFormatting>
  <conditionalFormatting sqref="AA13">
    <cfRule type="cellIs" dxfId="1329" priority="1142" operator="equal">
      <formula>"&lt;1%"</formula>
    </cfRule>
  </conditionalFormatting>
  <conditionalFormatting sqref="T13">
    <cfRule type="cellIs" dxfId="1328" priority="1139" operator="equal">
      <formula>"p"</formula>
    </cfRule>
    <cfRule type="cellIs" dxfId="1327" priority="1140" operator="equal">
      <formula>"yes"</formula>
    </cfRule>
    <cfRule type="cellIs" dxfId="1326" priority="1141" operator="equal">
      <formula>0</formula>
    </cfRule>
  </conditionalFormatting>
  <conditionalFormatting sqref="T13">
    <cfRule type="cellIs" dxfId="1325" priority="1138" operator="equal">
      <formula>"&lt;1%"</formula>
    </cfRule>
  </conditionalFormatting>
  <conditionalFormatting sqref="S13">
    <cfRule type="cellIs" dxfId="1324" priority="1135" operator="equal">
      <formula>"p"</formula>
    </cfRule>
    <cfRule type="cellIs" dxfId="1323" priority="1136" operator="equal">
      <formula>"yes"</formula>
    </cfRule>
    <cfRule type="cellIs" dxfId="1322" priority="1137" operator="equal">
      <formula>0</formula>
    </cfRule>
  </conditionalFormatting>
  <conditionalFormatting sqref="S13">
    <cfRule type="cellIs" dxfId="1321" priority="1134" operator="equal">
      <formula>"&lt;1%"</formula>
    </cfRule>
  </conditionalFormatting>
  <conditionalFormatting sqref="U13:Z13">
    <cfRule type="cellIs" dxfId="1320" priority="1131" operator="equal">
      <formula>"p"</formula>
    </cfRule>
    <cfRule type="cellIs" dxfId="1319" priority="1132" operator="equal">
      <formula>"yes"</formula>
    </cfRule>
    <cfRule type="cellIs" dxfId="1318" priority="1133" operator="equal">
      <formula>0</formula>
    </cfRule>
  </conditionalFormatting>
  <conditionalFormatting sqref="U13:Z13">
    <cfRule type="cellIs" dxfId="1317" priority="1130" operator="equal">
      <formula>"&lt;1%"</formula>
    </cfRule>
  </conditionalFormatting>
  <conditionalFormatting sqref="AB13:BB13">
    <cfRule type="cellIs" dxfId="1316" priority="1127" operator="equal">
      <formula>"p"</formula>
    </cfRule>
    <cfRule type="cellIs" dxfId="1315" priority="1128" operator="equal">
      <formula>"yes"</formula>
    </cfRule>
    <cfRule type="cellIs" dxfId="1314" priority="1129" operator="equal">
      <formula>0</formula>
    </cfRule>
  </conditionalFormatting>
  <conditionalFormatting sqref="AB13:BB13">
    <cfRule type="cellIs" dxfId="1313" priority="1126" operator="equal">
      <formula>"&lt;1%"</formula>
    </cfRule>
  </conditionalFormatting>
  <conditionalFormatting sqref="Y29:Z29">
    <cfRule type="cellIs" dxfId="1312" priority="1123" operator="equal">
      <formula>"p"</formula>
    </cfRule>
    <cfRule type="cellIs" dxfId="1311" priority="1124" operator="equal">
      <formula>"yes"</formula>
    </cfRule>
    <cfRule type="cellIs" dxfId="1310" priority="1125" operator="equal">
      <formula>0</formula>
    </cfRule>
  </conditionalFormatting>
  <conditionalFormatting sqref="Y29:Z29">
    <cfRule type="cellIs" dxfId="1309" priority="1122" operator="equal">
      <formula>"&lt;1%"</formula>
    </cfRule>
  </conditionalFormatting>
  <conditionalFormatting sqref="S29:X29">
    <cfRule type="cellIs" dxfId="1308" priority="1119" operator="equal">
      <formula>"p"</formula>
    </cfRule>
    <cfRule type="cellIs" dxfId="1307" priority="1120" operator="equal">
      <formula>"yes"</formula>
    </cfRule>
    <cfRule type="cellIs" dxfId="1306" priority="1121" operator="equal">
      <formula>0</formula>
    </cfRule>
  </conditionalFormatting>
  <conditionalFormatting sqref="S29:X29">
    <cfRule type="cellIs" dxfId="1305" priority="1118" operator="equal">
      <formula>"&lt;1%"</formula>
    </cfRule>
  </conditionalFormatting>
  <conditionalFormatting sqref="AA29:BB29">
    <cfRule type="cellIs" dxfId="1304" priority="1115" operator="equal">
      <formula>"p"</formula>
    </cfRule>
    <cfRule type="cellIs" dxfId="1303" priority="1116" operator="equal">
      <formula>"yes"</formula>
    </cfRule>
    <cfRule type="cellIs" dxfId="1302" priority="1117" operator="equal">
      <formula>0</formula>
    </cfRule>
  </conditionalFormatting>
  <conditionalFormatting sqref="AA29:BB29">
    <cfRule type="cellIs" dxfId="1301" priority="1114" operator="equal">
      <formula>"&lt;1%"</formula>
    </cfRule>
  </conditionalFormatting>
  <conditionalFormatting sqref="S37:W37">
    <cfRule type="cellIs" dxfId="1300" priority="1111" operator="equal">
      <formula>"p"</formula>
    </cfRule>
    <cfRule type="cellIs" dxfId="1299" priority="1112" operator="equal">
      <formula>"yes"</formula>
    </cfRule>
    <cfRule type="cellIs" dxfId="1298" priority="1113" operator="equal">
      <formula>0</formula>
    </cfRule>
  </conditionalFormatting>
  <conditionalFormatting sqref="S37:W37">
    <cfRule type="cellIs" dxfId="1297" priority="1110" operator="equal">
      <formula>"&lt;1%"</formula>
    </cfRule>
  </conditionalFormatting>
  <conditionalFormatting sqref="Z37:AD37 AF37:BB37">
    <cfRule type="cellIs" dxfId="1296" priority="1107" operator="equal">
      <formula>"p"</formula>
    </cfRule>
    <cfRule type="cellIs" dxfId="1295" priority="1108" operator="equal">
      <formula>"yes"</formula>
    </cfRule>
    <cfRule type="cellIs" dxfId="1294" priority="1109" operator="equal">
      <formula>0</formula>
    </cfRule>
  </conditionalFormatting>
  <conditionalFormatting sqref="Z37:AD37 AF37:BB37">
    <cfRule type="cellIs" dxfId="1293" priority="1106" operator="equal">
      <formula>"&lt;1%"</formula>
    </cfRule>
  </conditionalFormatting>
  <conditionalFormatting sqref="AE37">
    <cfRule type="cellIs" dxfId="1292" priority="1103" operator="equal">
      <formula>"p"</formula>
    </cfRule>
    <cfRule type="cellIs" dxfId="1291" priority="1104" operator="equal">
      <formula>"yes"</formula>
    </cfRule>
    <cfRule type="cellIs" dxfId="1290" priority="1105" operator="equal">
      <formula>"none"</formula>
    </cfRule>
  </conditionalFormatting>
  <conditionalFormatting sqref="AE37">
    <cfRule type="cellIs" dxfId="1289" priority="1102" operator="equal">
      <formula>"no"</formula>
    </cfRule>
  </conditionalFormatting>
  <conditionalFormatting sqref="X37">
    <cfRule type="cellIs" dxfId="1288" priority="1099" operator="equal">
      <formula>"p"</formula>
    </cfRule>
    <cfRule type="cellIs" dxfId="1287" priority="1100" operator="equal">
      <formula>"yes"</formula>
    </cfRule>
    <cfRule type="cellIs" dxfId="1286" priority="1101" operator="equal">
      <formula>"none"</formula>
    </cfRule>
  </conditionalFormatting>
  <conditionalFormatting sqref="X37">
    <cfRule type="cellIs" dxfId="1285" priority="1098" operator="equal">
      <formula>"no"</formula>
    </cfRule>
  </conditionalFormatting>
  <conditionalFormatting sqref="Y37">
    <cfRule type="cellIs" dxfId="1284" priority="1095" operator="equal">
      <formula>"p"</formula>
    </cfRule>
    <cfRule type="cellIs" dxfId="1283" priority="1096" operator="equal">
      <formula>"yes"</formula>
    </cfRule>
    <cfRule type="cellIs" dxfId="1282" priority="1097" operator="equal">
      <formula>0</formula>
    </cfRule>
  </conditionalFormatting>
  <conditionalFormatting sqref="Y37">
    <cfRule type="cellIs" dxfId="1281" priority="1094" operator="equal">
      <formula>"&lt;1%"</formula>
    </cfRule>
  </conditionalFormatting>
  <conditionalFormatting sqref="BC37">
    <cfRule type="cellIs" dxfId="1280" priority="1092" operator="equal">
      <formula>"no"</formula>
    </cfRule>
    <cfRule type="cellIs" dxfId="1279" priority="1093" operator="equal">
      <formula>"yes"</formula>
    </cfRule>
  </conditionalFormatting>
  <conditionalFormatting sqref="BC37">
    <cfRule type="cellIs" dxfId="1278" priority="1091" operator="equal">
      <formula>"p"</formula>
    </cfRule>
  </conditionalFormatting>
  <conditionalFormatting sqref="BD37:BG37">
    <cfRule type="cellIs" dxfId="1277" priority="1088" operator="equal">
      <formula>"p"</formula>
    </cfRule>
    <cfRule type="cellIs" dxfId="1276" priority="1089" operator="equal">
      <formula>"yes"</formula>
    </cfRule>
    <cfRule type="cellIs" dxfId="1275" priority="1090" operator="equal">
      <formula>"none"</formula>
    </cfRule>
  </conditionalFormatting>
  <conditionalFormatting sqref="BD37:BG37">
    <cfRule type="cellIs" dxfId="1274" priority="1087" operator="equal">
      <formula>"no"</formula>
    </cfRule>
  </conditionalFormatting>
  <conditionalFormatting sqref="BH37">
    <cfRule type="cellIs" dxfId="1273" priority="1084" operator="equal">
      <formula>"p"</formula>
    </cfRule>
    <cfRule type="cellIs" dxfId="1272" priority="1085" operator="equal">
      <formula>"yes"</formula>
    </cfRule>
    <cfRule type="cellIs" dxfId="1271" priority="1086" operator="equal">
      <formula>"none"</formula>
    </cfRule>
  </conditionalFormatting>
  <conditionalFormatting sqref="BH37">
    <cfRule type="cellIs" dxfId="1270" priority="1083" operator="equal">
      <formula>"no"</formula>
    </cfRule>
  </conditionalFormatting>
  <conditionalFormatting sqref="BI37">
    <cfRule type="cellIs" dxfId="1269" priority="1080" operator="equal">
      <formula>"p"</formula>
    </cfRule>
    <cfRule type="cellIs" dxfId="1268" priority="1081" operator="equal">
      <formula>"yes"</formula>
    </cfRule>
    <cfRule type="cellIs" dxfId="1267" priority="1082" operator="equal">
      <formula>"none"</formula>
    </cfRule>
  </conditionalFormatting>
  <conditionalFormatting sqref="BI37">
    <cfRule type="cellIs" dxfId="1266" priority="1079" operator="equal">
      <formula>"no"</formula>
    </cfRule>
  </conditionalFormatting>
  <conditionalFormatting sqref="BJ37">
    <cfRule type="cellIs" dxfId="1265" priority="1077" operator="equal">
      <formula>"no"</formula>
    </cfRule>
    <cfRule type="cellIs" dxfId="1264" priority="1078" operator="equal">
      <formula>"n/a"</formula>
    </cfRule>
  </conditionalFormatting>
  <conditionalFormatting sqref="S83:T83">
    <cfRule type="cellIs" dxfId="1263" priority="1074" operator="equal">
      <formula>"p"</formula>
    </cfRule>
    <cfRule type="cellIs" dxfId="1262" priority="1075" operator="equal">
      <formula>"yes"</formula>
    </cfRule>
    <cfRule type="cellIs" dxfId="1261" priority="1076" operator="equal">
      <formula>0</formula>
    </cfRule>
  </conditionalFormatting>
  <conditionalFormatting sqref="S83:T83">
    <cfRule type="cellIs" dxfId="1260" priority="1073" operator="equal">
      <formula>"&lt;1%"</formula>
    </cfRule>
  </conditionalFormatting>
  <conditionalFormatting sqref="V83">
    <cfRule type="cellIs" dxfId="1259" priority="1070" operator="equal">
      <formula>"p"</formula>
    </cfRule>
    <cfRule type="cellIs" dxfId="1258" priority="1071" operator="equal">
      <formula>"yes"</formula>
    </cfRule>
    <cfRule type="cellIs" dxfId="1257" priority="1072" operator="equal">
      <formula>0</formula>
    </cfRule>
  </conditionalFormatting>
  <conditionalFormatting sqref="V83">
    <cfRule type="cellIs" dxfId="1256" priority="1069" operator="equal">
      <formula>"&lt;1%"</formula>
    </cfRule>
  </conditionalFormatting>
  <conditionalFormatting sqref="W83">
    <cfRule type="cellIs" dxfId="1255" priority="1066" operator="equal">
      <formula>"p"</formula>
    </cfRule>
    <cfRule type="cellIs" dxfId="1254" priority="1067" operator="equal">
      <formula>"yes"</formula>
    </cfRule>
    <cfRule type="cellIs" dxfId="1253" priority="1068" operator="equal">
      <formula>0</formula>
    </cfRule>
  </conditionalFormatting>
  <conditionalFormatting sqref="W83">
    <cfRule type="cellIs" dxfId="1252" priority="1065" operator="equal">
      <formula>"&lt;1%"</formula>
    </cfRule>
  </conditionalFormatting>
  <conditionalFormatting sqref="AE83">
    <cfRule type="cellIs" dxfId="1251" priority="1062" operator="equal">
      <formula>"p"</formula>
    </cfRule>
    <cfRule type="cellIs" dxfId="1250" priority="1063" operator="equal">
      <formula>"yes"</formula>
    </cfRule>
    <cfRule type="cellIs" dxfId="1249" priority="1064" operator="equal">
      <formula>0</formula>
    </cfRule>
  </conditionalFormatting>
  <conditionalFormatting sqref="AE83">
    <cfRule type="cellIs" dxfId="1248" priority="1061" operator="equal">
      <formula>"&lt;1%"</formula>
    </cfRule>
  </conditionalFormatting>
  <conditionalFormatting sqref="Y83:Z83">
    <cfRule type="cellIs" dxfId="1247" priority="1058" operator="equal">
      <formula>"p"</formula>
    </cfRule>
    <cfRule type="cellIs" dxfId="1246" priority="1059" operator="equal">
      <formula>"yes"</formula>
    </cfRule>
    <cfRule type="cellIs" dxfId="1245" priority="1060" operator="equal">
      <formula>0</formula>
    </cfRule>
  </conditionalFormatting>
  <conditionalFormatting sqref="Y83:Z83">
    <cfRule type="cellIs" dxfId="1244" priority="1057" operator="equal">
      <formula>"&lt;1%"</formula>
    </cfRule>
  </conditionalFormatting>
  <conditionalFormatting sqref="U83">
    <cfRule type="cellIs" dxfId="1243" priority="1054" operator="equal">
      <formula>"p"</formula>
    </cfRule>
    <cfRule type="cellIs" dxfId="1242" priority="1055" operator="equal">
      <formula>"yes"</formula>
    </cfRule>
    <cfRule type="cellIs" dxfId="1241" priority="1056" operator="equal">
      <formula>0</formula>
    </cfRule>
  </conditionalFormatting>
  <conditionalFormatting sqref="U83">
    <cfRule type="cellIs" dxfId="1240" priority="1053" operator="equal">
      <formula>"&lt;1%"</formula>
    </cfRule>
  </conditionalFormatting>
  <conditionalFormatting sqref="X83">
    <cfRule type="cellIs" dxfId="1239" priority="1050" operator="equal">
      <formula>"p"</formula>
    </cfRule>
    <cfRule type="cellIs" dxfId="1238" priority="1051" operator="equal">
      <formula>"yes"</formula>
    </cfRule>
    <cfRule type="cellIs" dxfId="1237" priority="1052" operator="equal">
      <formula>0</formula>
    </cfRule>
  </conditionalFormatting>
  <conditionalFormatting sqref="X83">
    <cfRule type="cellIs" dxfId="1236" priority="1049" operator="equal">
      <formula>"&lt;1%"</formula>
    </cfRule>
  </conditionalFormatting>
  <conditionalFormatting sqref="AA83:AD83">
    <cfRule type="cellIs" dxfId="1235" priority="1046" operator="equal">
      <formula>"p"</formula>
    </cfRule>
    <cfRule type="cellIs" dxfId="1234" priority="1047" operator="equal">
      <formula>"yes"</formula>
    </cfRule>
    <cfRule type="cellIs" dxfId="1233" priority="1048" operator="equal">
      <formula>0</formula>
    </cfRule>
  </conditionalFormatting>
  <conditionalFormatting sqref="AA83:AD83">
    <cfRule type="cellIs" dxfId="1232" priority="1045" operator="equal">
      <formula>"&lt;1%"</formula>
    </cfRule>
  </conditionalFormatting>
  <conditionalFormatting sqref="AF83:BB83">
    <cfRule type="cellIs" dxfId="1231" priority="1042" operator="equal">
      <formula>"p"</formula>
    </cfRule>
    <cfRule type="cellIs" dxfId="1230" priority="1043" operator="equal">
      <formula>"yes"</formula>
    </cfRule>
    <cfRule type="cellIs" dxfId="1229" priority="1044" operator="equal">
      <formula>0</formula>
    </cfRule>
  </conditionalFormatting>
  <conditionalFormatting sqref="AF83:BB83">
    <cfRule type="cellIs" dxfId="1228" priority="1041" operator="equal">
      <formula>"&lt;1%"</formula>
    </cfRule>
  </conditionalFormatting>
  <conditionalFormatting sqref="BC83">
    <cfRule type="cellIs" dxfId="1227" priority="1039" operator="equal">
      <formula>"no"</formula>
    </cfRule>
    <cfRule type="cellIs" dxfId="1226" priority="1040" operator="equal">
      <formula>"yes"</formula>
    </cfRule>
  </conditionalFormatting>
  <conditionalFormatting sqref="BC83">
    <cfRule type="cellIs" dxfId="1225" priority="1038" operator="equal">
      <formula>"p"</formula>
    </cfRule>
  </conditionalFormatting>
  <conditionalFormatting sqref="BD83:BI83">
    <cfRule type="cellIs" dxfId="1224" priority="1035" operator="equal">
      <formula>"p"</formula>
    </cfRule>
    <cfRule type="cellIs" dxfId="1223" priority="1036" operator="equal">
      <formula>"yes"</formula>
    </cfRule>
    <cfRule type="cellIs" dxfId="1222" priority="1037" operator="equal">
      <formula>"none"</formula>
    </cfRule>
  </conditionalFormatting>
  <conditionalFormatting sqref="BD83:BI83">
    <cfRule type="cellIs" dxfId="1221" priority="1034" operator="equal">
      <formula>"no"</formula>
    </cfRule>
  </conditionalFormatting>
  <conditionalFormatting sqref="BD123">
    <cfRule type="cellIs" dxfId="1220" priority="1008" operator="equal">
      <formula>"p"</formula>
    </cfRule>
    <cfRule type="cellIs" dxfId="1219" priority="1009" operator="equal">
      <formula>"yes"</formula>
    </cfRule>
    <cfRule type="cellIs" dxfId="1218" priority="1010" operator="equal">
      <formula>0</formula>
    </cfRule>
  </conditionalFormatting>
  <conditionalFormatting sqref="BD123">
    <cfRule type="cellIs" dxfId="1217" priority="1007" operator="equal">
      <formula>"&lt;1%"</formula>
    </cfRule>
  </conditionalFormatting>
  <conditionalFormatting sqref="AE123">
    <cfRule type="cellIs" dxfId="1216" priority="1027" operator="equal">
      <formula>"p"</formula>
    </cfRule>
    <cfRule type="cellIs" dxfId="1215" priority="1028" operator="equal">
      <formula>"yes"</formula>
    </cfRule>
    <cfRule type="cellIs" dxfId="1214" priority="1029" operator="equal">
      <formula>0</formula>
    </cfRule>
  </conditionalFormatting>
  <conditionalFormatting sqref="AE123">
    <cfRule type="cellIs" dxfId="1213" priority="1026" operator="equal">
      <formula>"&lt;1%"</formula>
    </cfRule>
  </conditionalFormatting>
  <conditionalFormatting sqref="S123:AD123">
    <cfRule type="cellIs" dxfId="1212" priority="1023" operator="equal">
      <formula>"p"</formula>
    </cfRule>
    <cfRule type="cellIs" dxfId="1211" priority="1024" operator="equal">
      <formula>"yes"</formula>
    </cfRule>
    <cfRule type="cellIs" dxfId="1210" priority="1025" operator="equal">
      <formula>0</formula>
    </cfRule>
  </conditionalFormatting>
  <conditionalFormatting sqref="S123:AD123">
    <cfRule type="cellIs" dxfId="1209" priority="1022" operator="equal">
      <formula>"&lt;1%"</formula>
    </cfRule>
  </conditionalFormatting>
  <conditionalFormatting sqref="AF123:BB123">
    <cfRule type="cellIs" dxfId="1208" priority="1019" operator="equal">
      <formula>"p"</formula>
    </cfRule>
    <cfRule type="cellIs" dxfId="1207" priority="1020" operator="equal">
      <formula>"yes"</formula>
    </cfRule>
    <cfRule type="cellIs" dxfId="1206" priority="1021" operator="equal">
      <formula>0</formula>
    </cfRule>
  </conditionalFormatting>
  <conditionalFormatting sqref="AF123:BB123">
    <cfRule type="cellIs" dxfId="1205" priority="1018" operator="equal">
      <formula>"&lt;1%"</formula>
    </cfRule>
  </conditionalFormatting>
  <conditionalFormatting sqref="BC123">
    <cfRule type="cellIs" dxfId="1204" priority="1016" operator="equal">
      <formula>"no"</formula>
    </cfRule>
    <cfRule type="cellIs" dxfId="1203" priority="1017" operator="equal">
      <formula>"yes"</formula>
    </cfRule>
  </conditionalFormatting>
  <conditionalFormatting sqref="BC123">
    <cfRule type="cellIs" dxfId="1202" priority="1015" operator="equal">
      <formula>"p"</formula>
    </cfRule>
  </conditionalFormatting>
  <conditionalFormatting sqref="BE123:BJ123">
    <cfRule type="cellIs" dxfId="1201" priority="1004" operator="equal">
      <formula>"p"</formula>
    </cfRule>
    <cfRule type="cellIs" dxfId="1200" priority="1005" operator="equal">
      <formula>"yes"</formula>
    </cfRule>
    <cfRule type="cellIs" dxfId="1199" priority="1006" operator="equal">
      <formula>"none"</formula>
    </cfRule>
  </conditionalFormatting>
  <conditionalFormatting sqref="BE123:BJ123">
    <cfRule type="cellIs" dxfId="1198" priority="1003" operator="equal">
      <formula>"no"</formula>
    </cfRule>
  </conditionalFormatting>
  <conditionalFormatting sqref="BD213:BG213">
    <cfRule type="cellIs" dxfId="1197" priority="787" operator="equal">
      <formula>"p"</formula>
    </cfRule>
    <cfRule type="cellIs" dxfId="1196" priority="788" operator="equal">
      <formula>"yes"</formula>
    </cfRule>
    <cfRule type="cellIs" dxfId="1195" priority="789" operator="equal">
      <formula>"none"</formula>
    </cfRule>
  </conditionalFormatting>
  <conditionalFormatting sqref="BD213:BG213">
    <cfRule type="cellIs" dxfId="1194" priority="786" operator="equal">
      <formula>"no"</formula>
    </cfRule>
  </conditionalFormatting>
  <conditionalFormatting sqref="S124:BB124">
    <cfRule type="cellIs" dxfId="1193" priority="1000" operator="equal">
      <formula>"p"</formula>
    </cfRule>
    <cfRule type="cellIs" dxfId="1192" priority="1001" operator="equal">
      <formula>"yes"</formula>
    </cfRule>
    <cfRule type="cellIs" dxfId="1191" priority="1002" operator="equal">
      <formula>0</formula>
    </cfRule>
  </conditionalFormatting>
  <conditionalFormatting sqref="S124:BB124">
    <cfRule type="cellIs" dxfId="1190" priority="999" operator="equal">
      <formula>"&lt;1%"</formula>
    </cfRule>
  </conditionalFormatting>
  <conditionalFormatting sqref="BC124">
    <cfRule type="cellIs" dxfId="1189" priority="997" operator="equal">
      <formula>"no"</formula>
    </cfRule>
    <cfRule type="cellIs" dxfId="1188" priority="998" operator="equal">
      <formula>"yes"</formula>
    </cfRule>
  </conditionalFormatting>
  <conditionalFormatting sqref="BC124">
    <cfRule type="cellIs" dxfId="1187" priority="996" operator="equal">
      <formula>"p"</formula>
    </cfRule>
  </conditionalFormatting>
  <conditionalFormatting sqref="BD124:BI124">
    <cfRule type="cellIs" dxfId="1186" priority="993" operator="equal">
      <formula>"p"</formula>
    </cfRule>
    <cfRule type="cellIs" dxfId="1185" priority="994" operator="equal">
      <formula>"yes"</formula>
    </cfRule>
    <cfRule type="cellIs" dxfId="1184" priority="995" operator="equal">
      <formula>"none"</formula>
    </cfRule>
  </conditionalFormatting>
  <conditionalFormatting sqref="BD124:BI124">
    <cfRule type="cellIs" dxfId="1183" priority="992" operator="equal">
      <formula>"no"</formula>
    </cfRule>
  </conditionalFormatting>
  <conditionalFormatting sqref="S154:AA154 AG154:AZ154 AZ155">
    <cfRule type="cellIs" dxfId="1182" priority="989" operator="equal">
      <formula>"p"</formula>
    </cfRule>
    <cfRule type="cellIs" dxfId="1181" priority="990" operator="equal">
      <formula>"yes"</formula>
    </cfRule>
    <cfRule type="cellIs" dxfId="1180" priority="991" operator="equal">
      <formula>0</formula>
    </cfRule>
  </conditionalFormatting>
  <conditionalFormatting sqref="S154:AA154 AG154:AZ154 AZ155">
    <cfRule type="cellIs" dxfId="1179" priority="988" operator="equal">
      <formula>"&lt;1%"</formula>
    </cfRule>
  </conditionalFormatting>
  <conditionalFormatting sqref="AB154:AF154">
    <cfRule type="cellIs" dxfId="1178" priority="985" operator="equal">
      <formula>"p"</formula>
    </cfRule>
    <cfRule type="cellIs" dxfId="1177" priority="986" operator="equal">
      <formula>"yes"</formula>
    </cfRule>
    <cfRule type="cellIs" dxfId="1176" priority="987" operator="equal">
      <formula>0</formula>
    </cfRule>
  </conditionalFormatting>
  <conditionalFormatting sqref="AB154:AF154">
    <cfRule type="cellIs" dxfId="1175" priority="984" operator="equal">
      <formula>"&lt;1%"</formula>
    </cfRule>
  </conditionalFormatting>
  <conditionalFormatting sqref="AB155:AF155">
    <cfRule type="cellIs" dxfId="1174" priority="981" operator="equal">
      <formula>"p"</formula>
    </cfRule>
    <cfRule type="cellIs" dxfId="1173" priority="982" operator="equal">
      <formula>"yes"</formula>
    </cfRule>
    <cfRule type="cellIs" dxfId="1172" priority="983" operator="equal">
      <formula>0</formula>
    </cfRule>
  </conditionalFormatting>
  <conditionalFormatting sqref="AB155:AF155">
    <cfRule type="cellIs" dxfId="1171" priority="980" operator="equal">
      <formula>"&lt;1%"</formula>
    </cfRule>
  </conditionalFormatting>
  <conditionalFormatting sqref="BA154:BB154">
    <cfRule type="cellIs" dxfId="1170" priority="977" operator="equal">
      <formula>"p"</formula>
    </cfRule>
    <cfRule type="cellIs" dxfId="1169" priority="978" operator="equal">
      <formula>"yes"</formula>
    </cfRule>
    <cfRule type="cellIs" dxfId="1168" priority="979" operator="equal">
      <formula>0</formula>
    </cfRule>
  </conditionalFormatting>
  <conditionalFormatting sqref="BA154:BB154">
    <cfRule type="cellIs" dxfId="1167" priority="976" operator="equal">
      <formula>"&lt;1%"</formula>
    </cfRule>
  </conditionalFormatting>
  <conditionalFormatting sqref="BC154">
    <cfRule type="cellIs" dxfId="1166" priority="974" operator="equal">
      <formula>"no"</formula>
    </cfRule>
    <cfRule type="cellIs" dxfId="1165" priority="975" operator="equal">
      <formula>"yes"</formula>
    </cfRule>
  </conditionalFormatting>
  <conditionalFormatting sqref="BC154">
    <cfRule type="cellIs" dxfId="1164" priority="973" operator="equal">
      <formula>"p"</formula>
    </cfRule>
  </conditionalFormatting>
  <conditionalFormatting sqref="BD154:BG154">
    <cfRule type="cellIs" dxfId="1163" priority="970" operator="equal">
      <formula>"p"</formula>
    </cfRule>
    <cfRule type="cellIs" dxfId="1162" priority="971" operator="equal">
      <formula>"yes"</formula>
    </cfRule>
    <cfRule type="cellIs" dxfId="1161" priority="972" operator="equal">
      <formula>"none"</formula>
    </cfRule>
  </conditionalFormatting>
  <conditionalFormatting sqref="BD154:BG154">
    <cfRule type="cellIs" dxfId="1160" priority="969" operator="equal">
      <formula>"no"</formula>
    </cfRule>
  </conditionalFormatting>
  <conditionalFormatting sqref="BH154">
    <cfRule type="cellIs" dxfId="1159" priority="966" operator="equal">
      <formula>"p"</formula>
    </cfRule>
    <cfRule type="cellIs" dxfId="1158" priority="967" operator="equal">
      <formula>"yes"</formula>
    </cfRule>
    <cfRule type="cellIs" dxfId="1157" priority="968" operator="equal">
      <formula>"none"</formula>
    </cfRule>
  </conditionalFormatting>
  <conditionalFormatting sqref="BH154">
    <cfRule type="cellIs" dxfId="1156" priority="965" operator="equal">
      <formula>"no"</formula>
    </cfRule>
  </conditionalFormatting>
  <conditionalFormatting sqref="BI154">
    <cfRule type="cellIs" dxfId="1155" priority="962" operator="equal">
      <formula>"p"</formula>
    </cfRule>
    <cfRule type="cellIs" dxfId="1154" priority="963" operator="equal">
      <formula>"yes"</formula>
    </cfRule>
    <cfRule type="cellIs" dxfId="1153" priority="964" operator="equal">
      <formula>"none"</formula>
    </cfRule>
  </conditionalFormatting>
  <conditionalFormatting sqref="BI154">
    <cfRule type="cellIs" dxfId="1152" priority="961" operator="equal">
      <formula>"no"</formula>
    </cfRule>
  </conditionalFormatting>
  <conditionalFormatting sqref="BJ154">
    <cfRule type="cellIs" dxfId="1151" priority="958" operator="equal">
      <formula>"p"</formula>
    </cfRule>
    <cfRule type="cellIs" dxfId="1150" priority="959" operator="equal">
      <formula>"yes"</formula>
    </cfRule>
    <cfRule type="cellIs" dxfId="1149" priority="960" operator="equal">
      <formula>0</formula>
    </cfRule>
  </conditionalFormatting>
  <conditionalFormatting sqref="BJ154">
    <cfRule type="cellIs" dxfId="1148" priority="957" operator="equal">
      <formula>"&lt;1%"</formula>
    </cfRule>
  </conditionalFormatting>
  <conditionalFormatting sqref="S157:AB157">
    <cfRule type="cellIs" dxfId="1147" priority="954" operator="equal">
      <formula>"p"</formula>
    </cfRule>
    <cfRule type="cellIs" dxfId="1146" priority="955" operator="equal">
      <formula>"yes"</formula>
    </cfRule>
    <cfRule type="cellIs" dxfId="1145" priority="956" operator="equal">
      <formula>0</formula>
    </cfRule>
  </conditionalFormatting>
  <conditionalFormatting sqref="S157:AB157">
    <cfRule type="cellIs" dxfId="1144" priority="953" operator="equal">
      <formula>"&lt;1%"</formula>
    </cfRule>
  </conditionalFormatting>
  <conditionalFormatting sqref="AC157:BB157">
    <cfRule type="cellIs" dxfId="1143" priority="950" operator="equal">
      <formula>"p"</formula>
    </cfRule>
    <cfRule type="cellIs" dxfId="1142" priority="951" operator="equal">
      <formula>"yes"</formula>
    </cfRule>
    <cfRule type="cellIs" dxfId="1141" priority="952" operator="equal">
      <formula>0</formula>
    </cfRule>
  </conditionalFormatting>
  <conditionalFormatting sqref="AC157:BB157">
    <cfRule type="cellIs" dxfId="1140" priority="949" operator="equal">
      <formula>"&lt;1%"</formula>
    </cfRule>
  </conditionalFormatting>
  <conditionalFormatting sqref="BC157">
    <cfRule type="cellIs" dxfId="1139" priority="947" operator="equal">
      <formula>"no"</formula>
    </cfRule>
    <cfRule type="cellIs" dxfId="1138" priority="948" operator="equal">
      <formula>"yes"</formula>
    </cfRule>
  </conditionalFormatting>
  <conditionalFormatting sqref="BC157">
    <cfRule type="cellIs" dxfId="1137" priority="946" operator="equal">
      <formula>"p"</formula>
    </cfRule>
  </conditionalFormatting>
  <conditionalFormatting sqref="BD157:BG157">
    <cfRule type="cellIs" dxfId="1136" priority="943" operator="equal">
      <formula>"p"</formula>
    </cfRule>
    <cfRule type="cellIs" dxfId="1135" priority="944" operator="equal">
      <formula>"yes"</formula>
    </cfRule>
    <cfRule type="cellIs" dxfId="1134" priority="945" operator="equal">
      <formula>"none"</formula>
    </cfRule>
  </conditionalFormatting>
  <conditionalFormatting sqref="BD157:BG157">
    <cfRule type="cellIs" dxfId="1133" priority="942" operator="equal">
      <formula>"no"</formula>
    </cfRule>
  </conditionalFormatting>
  <conditionalFormatting sqref="BH157">
    <cfRule type="cellIs" dxfId="1132" priority="939" operator="equal">
      <formula>"p"</formula>
    </cfRule>
    <cfRule type="cellIs" dxfId="1131" priority="940" operator="equal">
      <formula>"yes"</formula>
    </cfRule>
    <cfRule type="cellIs" dxfId="1130" priority="941" operator="equal">
      <formula>0</formula>
    </cfRule>
  </conditionalFormatting>
  <conditionalFormatting sqref="BH157">
    <cfRule type="cellIs" dxfId="1129" priority="938" operator="equal">
      <formula>"&lt;1%"</formula>
    </cfRule>
  </conditionalFormatting>
  <conditionalFormatting sqref="BI157">
    <cfRule type="cellIs" dxfId="1128" priority="935" operator="equal">
      <formula>"p"</formula>
    </cfRule>
    <cfRule type="cellIs" dxfId="1127" priority="936" operator="equal">
      <formula>"yes"</formula>
    </cfRule>
    <cfRule type="cellIs" dxfId="1126" priority="937" operator="equal">
      <formula>"none"</formula>
    </cfRule>
  </conditionalFormatting>
  <conditionalFormatting sqref="BI157">
    <cfRule type="cellIs" dxfId="1125" priority="934" operator="equal">
      <formula>"no"</formula>
    </cfRule>
  </conditionalFormatting>
  <conditionalFormatting sqref="BJ157">
    <cfRule type="cellIs" dxfId="1124" priority="932" operator="equal">
      <formula>"no"</formula>
    </cfRule>
    <cfRule type="cellIs" dxfId="1123" priority="933" operator="equal">
      <formula>"n/a"</formula>
    </cfRule>
  </conditionalFormatting>
  <conditionalFormatting sqref="S158:BC158">
    <cfRule type="cellIs" dxfId="1122" priority="929" operator="equal">
      <formula>"p"</formula>
    </cfRule>
    <cfRule type="cellIs" dxfId="1121" priority="930" operator="equal">
      <formula>"yes"</formula>
    </cfRule>
    <cfRule type="cellIs" dxfId="1120" priority="931" operator="equal">
      <formula>0</formula>
    </cfRule>
  </conditionalFormatting>
  <conditionalFormatting sqref="S158:BC158">
    <cfRule type="cellIs" dxfId="1119" priority="928" operator="equal">
      <formula>"&lt;1%"</formula>
    </cfRule>
  </conditionalFormatting>
  <conditionalFormatting sqref="BJ158">
    <cfRule type="cellIs" dxfId="1118" priority="926" operator="equal">
      <formula>"no"</formula>
    </cfRule>
    <cfRule type="cellIs" dxfId="1117" priority="927" operator="equal">
      <formula>"n/a"</formula>
    </cfRule>
  </conditionalFormatting>
  <conditionalFormatting sqref="BD158:BH158">
    <cfRule type="cellIs" dxfId="1116" priority="923" operator="equal">
      <formula>"p"</formula>
    </cfRule>
    <cfRule type="cellIs" dxfId="1115" priority="924" operator="equal">
      <formula>"yes"</formula>
    </cfRule>
    <cfRule type="cellIs" dxfId="1114" priority="925" operator="equal">
      <formula>"none"</formula>
    </cfRule>
  </conditionalFormatting>
  <conditionalFormatting sqref="BD158:BH158">
    <cfRule type="cellIs" dxfId="1113" priority="922" operator="equal">
      <formula>"no"</formula>
    </cfRule>
  </conditionalFormatting>
  <conditionalFormatting sqref="BI158">
    <cfRule type="cellIs" dxfId="1112" priority="919" operator="equal">
      <formula>"p"</formula>
    </cfRule>
    <cfRule type="cellIs" dxfId="1111" priority="920" operator="equal">
      <formula>"yes"</formula>
    </cfRule>
    <cfRule type="cellIs" dxfId="1110" priority="921" operator="equal">
      <formula>0</formula>
    </cfRule>
  </conditionalFormatting>
  <conditionalFormatting sqref="BI158">
    <cfRule type="cellIs" dxfId="1109" priority="918" operator="equal">
      <formula>"&lt;1%"</formula>
    </cfRule>
  </conditionalFormatting>
  <conditionalFormatting sqref="S198:W198">
    <cfRule type="cellIs" dxfId="1108" priority="915" operator="equal">
      <formula>"p"</formula>
    </cfRule>
    <cfRule type="cellIs" dxfId="1107" priority="916" operator="equal">
      <formula>"yes"</formula>
    </cfRule>
    <cfRule type="cellIs" dxfId="1106" priority="917" operator="equal">
      <formula>0</formula>
    </cfRule>
  </conditionalFormatting>
  <conditionalFormatting sqref="S198:W198">
    <cfRule type="cellIs" dxfId="1105" priority="914" operator="equal">
      <formula>"&lt;1%"</formula>
    </cfRule>
  </conditionalFormatting>
  <conditionalFormatting sqref="X198">
    <cfRule type="cellIs" dxfId="1104" priority="911" operator="equal">
      <formula>"p"</formula>
    </cfRule>
    <cfRule type="cellIs" dxfId="1103" priority="912" operator="equal">
      <formula>"yes"</formula>
    </cfRule>
    <cfRule type="cellIs" dxfId="1102" priority="913" operator="equal">
      <formula>0</formula>
    </cfRule>
  </conditionalFormatting>
  <conditionalFormatting sqref="X198">
    <cfRule type="cellIs" dxfId="1101" priority="910" operator="equal">
      <formula>"&lt;1%"</formula>
    </cfRule>
  </conditionalFormatting>
  <conditionalFormatting sqref="Y198">
    <cfRule type="cellIs" dxfId="1100" priority="907" operator="equal">
      <formula>"p"</formula>
    </cfRule>
    <cfRule type="cellIs" dxfId="1099" priority="908" operator="equal">
      <formula>"yes"</formula>
    </cfRule>
    <cfRule type="cellIs" dxfId="1098" priority="909" operator="equal">
      <formula>0</formula>
    </cfRule>
  </conditionalFormatting>
  <conditionalFormatting sqref="Y198">
    <cfRule type="cellIs" dxfId="1097" priority="906" operator="equal">
      <formula>"&lt;1%"</formula>
    </cfRule>
  </conditionalFormatting>
  <conditionalFormatting sqref="Z198">
    <cfRule type="cellIs" dxfId="1096" priority="903" operator="equal">
      <formula>"p"</formula>
    </cfRule>
    <cfRule type="cellIs" dxfId="1095" priority="904" operator="equal">
      <formula>"yes"</formula>
    </cfRule>
    <cfRule type="cellIs" dxfId="1094" priority="905" operator="equal">
      <formula>0</formula>
    </cfRule>
  </conditionalFormatting>
  <conditionalFormatting sqref="Z198">
    <cfRule type="cellIs" dxfId="1093" priority="902" operator="equal">
      <formula>"&lt;1%"</formula>
    </cfRule>
  </conditionalFormatting>
  <conditionalFormatting sqref="AA198:AB198">
    <cfRule type="cellIs" dxfId="1092" priority="899" operator="equal">
      <formula>"p"</formula>
    </cfRule>
    <cfRule type="cellIs" dxfId="1091" priority="900" operator="equal">
      <formula>"yes"</formula>
    </cfRule>
    <cfRule type="cellIs" dxfId="1090" priority="901" operator="equal">
      <formula>0</formula>
    </cfRule>
  </conditionalFormatting>
  <conditionalFormatting sqref="AA198:AB198">
    <cfRule type="cellIs" dxfId="1089" priority="898" operator="equal">
      <formula>"&lt;1%"</formula>
    </cfRule>
  </conditionalFormatting>
  <conditionalFormatting sqref="AC198:BB198">
    <cfRule type="cellIs" dxfId="1088" priority="895" operator="equal">
      <formula>"p"</formula>
    </cfRule>
    <cfRule type="cellIs" dxfId="1087" priority="896" operator="equal">
      <formula>"yes"</formula>
    </cfRule>
    <cfRule type="cellIs" dxfId="1086" priority="897" operator="equal">
      <formula>0</formula>
    </cfRule>
  </conditionalFormatting>
  <conditionalFormatting sqref="AC198:BB198">
    <cfRule type="cellIs" dxfId="1085" priority="894" operator="equal">
      <formula>"&lt;1%"</formula>
    </cfRule>
  </conditionalFormatting>
  <conditionalFormatting sqref="BC198">
    <cfRule type="cellIs" dxfId="1084" priority="892" operator="equal">
      <formula>"no"</formula>
    </cfRule>
    <cfRule type="cellIs" dxfId="1083" priority="893" operator="equal">
      <formula>"yes"</formula>
    </cfRule>
  </conditionalFormatting>
  <conditionalFormatting sqref="BC198">
    <cfRule type="cellIs" dxfId="1082" priority="891" operator="equal">
      <formula>"p"</formula>
    </cfRule>
  </conditionalFormatting>
  <conditionalFormatting sqref="BD198:BJ198">
    <cfRule type="cellIs" dxfId="1081" priority="888" operator="equal">
      <formula>"p"</formula>
    </cfRule>
    <cfRule type="cellIs" dxfId="1080" priority="889" operator="equal">
      <formula>"yes"</formula>
    </cfRule>
    <cfRule type="cellIs" dxfId="1079" priority="890" operator="equal">
      <formula>"none"</formula>
    </cfRule>
  </conditionalFormatting>
  <conditionalFormatting sqref="BD198:BJ198">
    <cfRule type="cellIs" dxfId="1078" priority="887" operator="equal">
      <formula>"no"</formula>
    </cfRule>
  </conditionalFormatting>
  <conditionalFormatting sqref="X208">
    <cfRule type="cellIs" dxfId="1077" priority="880" operator="equal">
      <formula>"p"</formula>
    </cfRule>
    <cfRule type="cellIs" dxfId="1076" priority="881" operator="equal">
      <formula>"yes"</formula>
    </cfRule>
    <cfRule type="cellIs" dxfId="1075" priority="882" operator="equal">
      <formula>0</formula>
    </cfRule>
  </conditionalFormatting>
  <conditionalFormatting sqref="X208">
    <cfRule type="cellIs" dxfId="1074" priority="879" operator="equal">
      <formula>"&lt;1%"</formula>
    </cfRule>
  </conditionalFormatting>
  <conditionalFormatting sqref="Y208">
    <cfRule type="cellIs" dxfId="1073" priority="876" operator="equal">
      <formula>"p"</formula>
    </cfRule>
    <cfRule type="cellIs" dxfId="1072" priority="877" operator="equal">
      <formula>"yes"</formula>
    </cfRule>
    <cfRule type="cellIs" dxfId="1071" priority="878" operator="equal">
      <formula>0</formula>
    </cfRule>
  </conditionalFormatting>
  <conditionalFormatting sqref="Y208">
    <cfRule type="cellIs" dxfId="1070" priority="875" operator="equal">
      <formula>"&lt;1%"</formula>
    </cfRule>
  </conditionalFormatting>
  <conditionalFormatting sqref="Z208">
    <cfRule type="cellIs" dxfId="1069" priority="872" operator="equal">
      <formula>"p"</formula>
    </cfRule>
    <cfRule type="cellIs" dxfId="1068" priority="873" operator="equal">
      <formula>"yes"</formula>
    </cfRule>
    <cfRule type="cellIs" dxfId="1067" priority="874" operator="equal">
      <formula>0</formula>
    </cfRule>
  </conditionalFormatting>
  <conditionalFormatting sqref="Z208">
    <cfRule type="cellIs" dxfId="1066" priority="871" operator="equal">
      <formula>"&lt;1%"</formula>
    </cfRule>
  </conditionalFormatting>
  <conditionalFormatting sqref="AE208">
    <cfRule type="cellIs" dxfId="1065" priority="868" operator="equal">
      <formula>"p"</formula>
    </cfRule>
    <cfRule type="cellIs" dxfId="1064" priority="869" operator="equal">
      <formula>"yes"</formula>
    </cfRule>
    <cfRule type="cellIs" dxfId="1063" priority="870" operator="equal">
      <formula>0</formula>
    </cfRule>
  </conditionalFormatting>
  <conditionalFormatting sqref="AE208">
    <cfRule type="cellIs" dxfId="1062" priority="867" operator="equal">
      <formula>"&lt;1%"</formula>
    </cfRule>
  </conditionalFormatting>
  <conditionalFormatting sqref="AI208:AJ208">
    <cfRule type="cellIs" dxfId="1061" priority="864" operator="equal">
      <formula>"p"</formula>
    </cfRule>
    <cfRule type="cellIs" dxfId="1060" priority="865" operator="equal">
      <formula>"yes"</formula>
    </cfRule>
    <cfRule type="cellIs" dxfId="1059" priority="866" operator="equal">
      <formula>0</formula>
    </cfRule>
  </conditionalFormatting>
  <conditionalFormatting sqref="AI208:AJ208">
    <cfRule type="cellIs" dxfId="1058" priority="863" operator="equal">
      <formula>"&lt;1%"</formula>
    </cfRule>
  </conditionalFormatting>
  <conditionalFormatting sqref="AF208:AH208">
    <cfRule type="cellIs" dxfId="1057" priority="860" operator="equal">
      <formula>"p"</formula>
    </cfRule>
    <cfRule type="cellIs" dxfId="1056" priority="861" operator="equal">
      <formula>"yes"</formula>
    </cfRule>
    <cfRule type="cellIs" dxfId="1055" priority="862" operator="equal">
      <formula>0</formula>
    </cfRule>
  </conditionalFormatting>
  <conditionalFormatting sqref="AF208:AH208">
    <cfRule type="cellIs" dxfId="1054" priority="859" operator="equal">
      <formula>"&lt;1%"</formula>
    </cfRule>
  </conditionalFormatting>
  <conditionalFormatting sqref="AA208:AD208">
    <cfRule type="cellIs" dxfId="1053" priority="856" operator="equal">
      <formula>"p"</formula>
    </cfRule>
    <cfRule type="cellIs" dxfId="1052" priority="857" operator="equal">
      <formula>"yes"</formula>
    </cfRule>
    <cfRule type="cellIs" dxfId="1051" priority="858" operator="equal">
      <formula>0</formula>
    </cfRule>
  </conditionalFormatting>
  <conditionalFormatting sqref="AA208:AD208">
    <cfRule type="cellIs" dxfId="1050" priority="855" operator="equal">
      <formula>"&lt;1%"</formula>
    </cfRule>
  </conditionalFormatting>
  <conditionalFormatting sqref="T208:W208">
    <cfRule type="cellIs" dxfId="1049" priority="852" operator="equal">
      <formula>"p"</formula>
    </cfRule>
    <cfRule type="cellIs" dxfId="1048" priority="853" operator="equal">
      <formula>"yes"</formula>
    </cfRule>
    <cfRule type="cellIs" dxfId="1047" priority="854" operator="equal">
      <formula>0</formula>
    </cfRule>
  </conditionalFormatting>
  <conditionalFormatting sqref="T208:W208">
    <cfRule type="cellIs" dxfId="1046" priority="851" operator="equal">
      <formula>"&lt;1%"</formula>
    </cfRule>
  </conditionalFormatting>
  <conditionalFormatting sqref="AK208:BC208">
    <cfRule type="cellIs" dxfId="1045" priority="848" operator="equal">
      <formula>"p"</formula>
    </cfRule>
    <cfRule type="cellIs" dxfId="1044" priority="849" operator="equal">
      <formula>"yes"</formula>
    </cfRule>
    <cfRule type="cellIs" dxfId="1043" priority="850" operator="equal">
      <formula>0</formula>
    </cfRule>
  </conditionalFormatting>
  <conditionalFormatting sqref="AK208:BC208">
    <cfRule type="cellIs" dxfId="1042" priority="847" operator="equal">
      <formula>"&lt;1%"</formula>
    </cfRule>
  </conditionalFormatting>
  <conditionalFormatting sqref="S208">
    <cfRule type="cellIs" dxfId="1041" priority="844" operator="equal">
      <formula>"p"</formula>
    </cfRule>
    <cfRule type="cellIs" dxfId="1040" priority="845" operator="equal">
      <formula>"yes"</formula>
    </cfRule>
    <cfRule type="cellIs" dxfId="1039" priority="846" operator="equal">
      <formula>0</formula>
    </cfRule>
  </conditionalFormatting>
  <conditionalFormatting sqref="S208">
    <cfRule type="cellIs" dxfId="1038" priority="843" operator="equal">
      <formula>"&lt;1%"</formula>
    </cfRule>
  </conditionalFormatting>
  <conditionalFormatting sqref="BD208:BH208">
    <cfRule type="cellIs" dxfId="1037" priority="840" operator="equal">
      <formula>"p"</formula>
    </cfRule>
    <cfRule type="cellIs" dxfId="1036" priority="841" operator="equal">
      <formula>"yes"</formula>
    </cfRule>
    <cfRule type="cellIs" dxfId="1035" priority="842" operator="equal">
      <formula>"none"</formula>
    </cfRule>
  </conditionalFormatting>
  <conditionalFormatting sqref="BD208:BH208">
    <cfRule type="cellIs" dxfId="1034" priority="839" operator="equal">
      <formula>"no"</formula>
    </cfRule>
  </conditionalFormatting>
  <conditionalFormatting sqref="BI208">
    <cfRule type="cellIs" dxfId="1033" priority="836" operator="equal">
      <formula>"p"</formula>
    </cfRule>
    <cfRule type="cellIs" dxfId="1032" priority="837" operator="equal">
      <formula>"yes"</formula>
    </cfRule>
    <cfRule type="cellIs" dxfId="1031" priority="838" operator="equal">
      <formula>"none"</formula>
    </cfRule>
  </conditionalFormatting>
  <conditionalFormatting sqref="BI208">
    <cfRule type="cellIs" dxfId="1030" priority="835" operator="equal">
      <formula>"no"</formula>
    </cfRule>
  </conditionalFormatting>
  <conditionalFormatting sqref="T213:W213">
    <cfRule type="cellIs" dxfId="1029" priority="832" operator="equal">
      <formula>"p"</formula>
    </cfRule>
    <cfRule type="cellIs" dxfId="1028" priority="833" operator="equal">
      <formula>"yes"</formula>
    </cfRule>
    <cfRule type="cellIs" dxfId="1027" priority="834" operator="equal">
      <formula>0</formula>
    </cfRule>
  </conditionalFormatting>
  <conditionalFormatting sqref="T213:W213">
    <cfRule type="cellIs" dxfId="1026" priority="831" operator="equal">
      <formula>"&lt;1%"</formula>
    </cfRule>
  </conditionalFormatting>
  <conditionalFormatting sqref="AE213">
    <cfRule type="cellIs" dxfId="1025" priority="828" operator="equal">
      <formula>"p"</formula>
    </cfRule>
    <cfRule type="cellIs" dxfId="1024" priority="829" operator="equal">
      <formula>"yes"</formula>
    </cfRule>
    <cfRule type="cellIs" dxfId="1023" priority="830" operator="equal">
      <formula>0</formula>
    </cfRule>
  </conditionalFormatting>
  <conditionalFormatting sqref="AE213">
    <cfRule type="cellIs" dxfId="1022" priority="827" operator="equal">
      <formula>"&lt;1%"</formula>
    </cfRule>
  </conditionalFormatting>
  <conditionalFormatting sqref="AH213">
    <cfRule type="cellIs" dxfId="1021" priority="824" operator="equal">
      <formula>"p"</formula>
    </cfRule>
    <cfRule type="cellIs" dxfId="1020" priority="825" operator="equal">
      <formula>"yes"</formula>
    </cfRule>
    <cfRule type="cellIs" dxfId="1019" priority="826" operator="equal">
      <formula>0</formula>
    </cfRule>
  </conditionalFormatting>
  <conditionalFormatting sqref="AH213">
    <cfRule type="cellIs" dxfId="1018" priority="823" operator="equal">
      <formula>"&lt;1%"</formula>
    </cfRule>
  </conditionalFormatting>
  <conditionalFormatting sqref="AN213:BB213">
    <cfRule type="cellIs" dxfId="1017" priority="820" operator="equal">
      <formula>"p"</formula>
    </cfRule>
    <cfRule type="cellIs" dxfId="1016" priority="821" operator="equal">
      <formula>"yes"</formula>
    </cfRule>
    <cfRule type="cellIs" dxfId="1015" priority="822" operator="equal">
      <formula>0</formula>
    </cfRule>
  </conditionalFormatting>
  <conditionalFormatting sqref="AN213:BB213">
    <cfRule type="cellIs" dxfId="1014" priority="819" operator="equal">
      <formula>"&lt;1%"</formula>
    </cfRule>
  </conditionalFormatting>
  <conditionalFormatting sqref="X213:AD213">
    <cfRule type="cellIs" dxfId="1013" priority="816" operator="equal">
      <formula>"p"</formula>
    </cfRule>
    <cfRule type="cellIs" dxfId="1012" priority="817" operator="equal">
      <formula>"yes"</formula>
    </cfRule>
    <cfRule type="cellIs" dxfId="1011" priority="818" operator="equal">
      <formula>0</formula>
    </cfRule>
  </conditionalFormatting>
  <conditionalFormatting sqref="X213:AD213">
    <cfRule type="cellIs" dxfId="1010" priority="815" operator="equal">
      <formula>"&lt;1%"</formula>
    </cfRule>
  </conditionalFormatting>
  <conditionalFormatting sqref="AF213:AG213">
    <cfRule type="cellIs" dxfId="1009" priority="812" operator="equal">
      <formula>"p"</formula>
    </cfRule>
    <cfRule type="cellIs" dxfId="1008" priority="813" operator="equal">
      <formula>"yes"</formula>
    </cfRule>
    <cfRule type="cellIs" dxfId="1007" priority="814" operator="equal">
      <formula>0</formula>
    </cfRule>
  </conditionalFormatting>
  <conditionalFormatting sqref="AF213:AG213">
    <cfRule type="cellIs" dxfId="1006" priority="811" operator="equal">
      <formula>"&lt;1%"</formula>
    </cfRule>
  </conditionalFormatting>
  <conditionalFormatting sqref="S213">
    <cfRule type="cellIs" dxfId="1005" priority="808" operator="equal">
      <formula>"p"</formula>
    </cfRule>
    <cfRule type="cellIs" dxfId="1004" priority="809" operator="equal">
      <formula>"yes"</formula>
    </cfRule>
    <cfRule type="cellIs" dxfId="1003" priority="810" operator="equal">
      <formula>0</formula>
    </cfRule>
  </conditionalFormatting>
  <conditionalFormatting sqref="S213">
    <cfRule type="cellIs" dxfId="1002" priority="807" operator="equal">
      <formula>"&lt;1%"</formula>
    </cfRule>
  </conditionalFormatting>
  <conditionalFormatting sqref="BC213">
    <cfRule type="cellIs" dxfId="1001" priority="805" operator="equal">
      <formula>"no"</formula>
    </cfRule>
    <cfRule type="cellIs" dxfId="1000" priority="806" operator="equal">
      <formula>"yes"</formula>
    </cfRule>
  </conditionalFormatting>
  <conditionalFormatting sqref="BC213">
    <cfRule type="cellIs" dxfId="999" priority="804" operator="equal">
      <formula>"p"</formula>
    </cfRule>
  </conditionalFormatting>
  <conditionalFormatting sqref="BH213">
    <cfRule type="cellIs" dxfId="998" priority="797" operator="equal">
      <formula>"p"</formula>
    </cfRule>
    <cfRule type="cellIs" dxfId="997" priority="798" operator="equal">
      <formula>"yes"</formula>
    </cfRule>
    <cfRule type="cellIs" dxfId="996" priority="799" operator="equal">
      <formula>"none"</formula>
    </cfRule>
  </conditionalFormatting>
  <conditionalFormatting sqref="BH213">
    <cfRule type="cellIs" dxfId="995" priority="796" operator="equal">
      <formula>"no"</formula>
    </cfRule>
  </conditionalFormatting>
  <conditionalFormatting sqref="BI213">
    <cfRule type="cellIs" dxfId="994" priority="793" operator="equal">
      <formula>"p"</formula>
    </cfRule>
    <cfRule type="cellIs" dxfId="993" priority="794" operator="equal">
      <formula>"yes"</formula>
    </cfRule>
    <cfRule type="cellIs" dxfId="992" priority="795" operator="equal">
      <formula>"none"</formula>
    </cfRule>
  </conditionalFormatting>
  <conditionalFormatting sqref="BI213">
    <cfRule type="cellIs" dxfId="991" priority="792" operator="equal">
      <formula>"no"</formula>
    </cfRule>
  </conditionalFormatting>
  <conditionalFormatting sqref="BJ213">
    <cfRule type="cellIs" dxfId="990" priority="790" operator="equal">
      <formula>"no"</formula>
    </cfRule>
    <cfRule type="cellIs" dxfId="989" priority="791" operator="equal">
      <formula>"n/a"</formula>
    </cfRule>
  </conditionalFormatting>
  <conditionalFormatting sqref="BI276">
    <cfRule type="cellIs" dxfId="988" priority="585" operator="equal">
      <formula>"p"</formula>
    </cfRule>
    <cfRule type="cellIs" dxfId="987" priority="586" operator="equal">
      <formula>"yes"</formula>
    </cfRule>
    <cfRule type="cellIs" dxfId="986" priority="587" operator="equal">
      <formula>"none"</formula>
    </cfRule>
  </conditionalFormatting>
  <conditionalFormatting sqref="BI276">
    <cfRule type="cellIs" dxfId="985" priority="584" operator="equal">
      <formula>"no"</formula>
    </cfRule>
  </conditionalFormatting>
  <conditionalFormatting sqref="X230:Y230">
    <cfRule type="cellIs" dxfId="984" priority="783" operator="equal">
      <formula>"p"</formula>
    </cfRule>
    <cfRule type="cellIs" dxfId="983" priority="784" operator="equal">
      <formula>"yes"</formula>
    </cfRule>
    <cfRule type="cellIs" dxfId="982" priority="785" operator="equal">
      <formula>0</formula>
    </cfRule>
  </conditionalFormatting>
  <conditionalFormatting sqref="X230:Y230">
    <cfRule type="cellIs" dxfId="981" priority="782" operator="equal">
      <formula>"&lt;1%"</formula>
    </cfRule>
  </conditionalFormatting>
  <conditionalFormatting sqref="AB230:AC230">
    <cfRule type="cellIs" dxfId="980" priority="779" operator="equal">
      <formula>"p"</formula>
    </cfRule>
    <cfRule type="cellIs" dxfId="979" priority="780" operator="equal">
      <formula>"yes"</formula>
    </cfRule>
    <cfRule type="cellIs" dxfId="978" priority="781" operator="equal">
      <formula>0</formula>
    </cfRule>
  </conditionalFormatting>
  <conditionalFormatting sqref="AB230:AC230">
    <cfRule type="cellIs" dxfId="977" priority="778" operator="equal">
      <formula>"&lt;1%"</formula>
    </cfRule>
  </conditionalFormatting>
  <conditionalFormatting sqref="AH230:AI230">
    <cfRule type="cellIs" dxfId="976" priority="775" operator="equal">
      <formula>"p"</formula>
    </cfRule>
    <cfRule type="cellIs" dxfId="975" priority="776" operator="equal">
      <formula>"yes"</formula>
    </cfRule>
    <cfRule type="cellIs" dxfId="974" priority="777" operator="equal">
      <formula>0</formula>
    </cfRule>
  </conditionalFormatting>
  <conditionalFormatting sqref="AH230:AI230">
    <cfRule type="cellIs" dxfId="973" priority="774" operator="equal">
      <formula>"&lt;1%"</formula>
    </cfRule>
  </conditionalFormatting>
  <conditionalFormatting sqref="S234">
    <cfRule type="cellIs" dxfId="972" priority="767" operator="equal">
      <formula>"p"</formula>
    </cfRule>
    <cfRule type="cellIs" dxfId="971" priority="768" operator="equal">
      <formula>"yes"</formula>
    </cfRule>
    <cfRule type="cellIs" dxfId="970" priority="769" operator="equal">
      <formula>0</formula>
    </cfRule>
  </conditionalFormatting>
  <conditionalFormatting sqref="S234">
    <cfRule type="cellIs" dxfId="969" priority="766" operator="equal">
      <formula>"&lt;1%"</formula>
    </cfRule>
  </conditionalFormatting>
  <conditionalFormatting sqref="S230:W230">
    <cfRule type="cellIs" dxfId="968" priority="763" operator="equal">
      <formula>"p"</formula>
    </cfRule>
    <cfRule type="cellIs" dxfId="967" priority="764" operator="equal">
      <formula>"yes"</formula>
    </cfRule>
    <cfRule type="cellIs" dxfId="966" priority="765" operator="equal">
      <formula>0</formula>
    </cfRule>
  </conditionalFormatting>
  <conditionalFormatting sqref="S230:W230">
    <cfRule type="cellIs" dxfId="965" priority="762" operator="equal">
      <formula>"&lt;1%"</formula>
    </cfRule>
  </conditionalFormatting>
  <conditionalFormatting sqref="Z230:AA230">
    <cfRule type="cellIs" dxfId="964" priority="759" operator="equal">
      <formula>"p"</formula>
    </cfRule>
    <cfRule type="cellIs" dxfId="963" priority="760" operator="equal">
      <formula>"yes"</formula>
    </cfRule>
    <cfRule type="cellIs" dxfId="962" priority="761" operator="equal">
      <formula>0</formula>
    </cfRule>
  </conditionalFormatting>
  <conditionalFormatting sqref="Z230:AA230">
    <cfRule type="cellIs" dxfId="961" priority="758" operator="equal">
      <formula>"&lt;1%"</formula>
    </cfRule>
  </conditionalFormatting>
  <conditionalFormatting sqref="AD230:AG230">
    <cfRule type="cellIs" dxfId="960" priority="755" operator="equal">
      <formula>"p"</formula>
    </cfRule>
    <cfRule type="cellIs" dxfId="959" priority="756" operator="equal">
      <formula>"yes"</formula>
    </cfRule>
    <cfRule type="cellIs" dxfId="958" priority="757" operator="equal">
      <formula>0</formula>
    </cfRule>
  </conditionalFormatting>
  <conditionalFormatting sqref="AD230:AG230">
    <cfRule type="cellIs" dxfId="957" priority="754" operator="equal">
      <formula>"&lt;1%"</formula>
    </cfRule>
  </conditionalFormatting>
  <conditionalFormatting sqref="AJ230:BB230">
    <cfRule type="cellIs" dxfId="956" priority="751" operator="equal">
      <formula>"p"</formula>
    </cfRule>
    <cfRule type="cellIs" dxfId="955" priority="752" operator="equal">
      <formula>"yes"</formula>
    </cfRule>
    <cfRule type="cellIs" dxfId="954" priority="753" operator="equal">
      <formula>0</formula>
    </cfRule>
  </conditionalFormatting>
  <conditionalFormatting sqref="AJ230:BB230">
    <cfRule type="cellIs" dxfId="953" priority="750" operator="equal">
      <formula>"&lt;1%"</formula>
    </cfRule>
  </conditionalFormatting>
  <conditionalFormatting sqref="BC230">
    <cfRule type="cellIs" dxfId="952" priority="748" operator="equal">
      <formula>"no"</formula>
    </cfRule>
    <cfRule type="cellIs" dxfId="951" priority="749" operator="equal">
      <formula>"yes"</formula>
    </cfRule>
  </conditionalFormatting>
  <conditionalFormatting sqref="BC230">
    <cfRule type="cellIs" dxfId="950" priority="747" operator="equal">
      <formula>"p"</formula>
    </cfRule>
  </conditionalFormatting>
  <conditionalFormatting sqref="BD230:BJ230">
    <cfRule type="cellIs" dxfId="949" priority="744" operator="equal">
      <formula>"p"</formula>
    </cfRule>
    <cfRule type="cellIs" dxfId="948" priority="745" operator="equal">
      <formula>"yes"</formula>
    </cfRule>
    <cfRule type="cellIs" dxfId="947" priority="746" operator="equal">
      <formula>"none"</formula>
    </cfRule>
  </conditionalFormatting>
  <conditionalFormatting sqref="BD230:BJ230">
    <cfRule type="cellIs" dxfId="946" priority="743" operator="equal">
      <formula>"no"</formula>
    </cfRule>
  </conditionalFormatting>
  <conditionalFormatting sqref="AA246:AD246">
    <cfRule type="cellIs" dxfId="945" priority="740" operator="equal">
      <formula>"p"</formula>
    </cfRule>
    <cfRule type="cellIs" dxfId="944" priority="741" operator="equal">
      <formula>"yes"</formula>
    </cfRule>
    <cfRule type="cellIs" dxfId="943" priority="742" operator="equal">
      <formula>0</formula>
    </cfRule>
  </conditionalFormatting>
  <conditionalFormatting sqref="AA246:AD246">
    <cfRule type="cellIs" dxfId="942" priority="739" operator="equal">
      <formula>"&lt;1%"</formula>
    </cfRule>
  </conditionalFormatting>
  <conditionalFormatting sqref="BC246">
    <cfRule type="cellIs" dxfId="941" priority="737" operator="equal">
      <formula>"no"</formula>
    </cfRule>
    <cfRule type="cellIs" dxfId="940" priority="738" operator="equal">
      <formula>"yes"</formula>
    </cfRule>
  </conditionalFormatting>
  <conditionalFormatting sqref="BC246">
    <cfRule type="cellIs" dxfId="939" priority="736" operator="equal">
      <formula>"p"</formula>
    </cfRule>
  </conditionalFormatting>
  <conditionalFormatting sqref="BD246:BG246">
    <cfRule type="cellIs" dxfId="938" priority="733" operator="equal">
      <formula>"p"</formula>
    </cfRule>
    <cfRule type="cellIs" dxfId="937" priority="734" operator="equal">
      <formula>"yes"</formula>
    </cfRule>
    <cfRule type="cellIs" dxfId="936" priority="735" operator="equal">
      <formula>"none"</formula>
    </cfRule>
  </conditionalFormatting>
  <conditionalFormatting sqref="BD246:BG246">
    <cfRule type="cellIs" dxfId="935" priority="732" operator="equal">
      <formula>"no"</formula>
    </cfRule>
  </conditionalFormatting>
  <conditionalFormatting sqref="BH246">
    <cfRule type="cellIs" dxfId="934" priority="729" operator="equal">
      <formula>"p"</formula>
    </cfRule>
    <cfRule type="cellIs" dxfId="933" priority="730" operator="equal">
      <formula>"yes"</formula>
    </cfRule>
    <cfRule type="cellIs" dxfId="932" priority="731" operator="equal">
      <formula>"none"</formula>
    </cfRule>
  </conditionalFormatting>
  <conditionalFormatting sqref="BH246">
    <cfRule type="cellIs" dxfId="931" priority="728" operator="equal">
      <formula>"no"</formula>
    </cfRule>
  </conditionalFormatting>
  <conditionalFormatting sqref="BI246">
    <cfRule type="cellIs" dxfId="930" priority="725" operator="equal">
      <formula>"p"</formula>
    </cfRule>
    <cfRule type="cellIs" dxfId="929" priority="726" operator="equal">
      <formula>"yes"</formula>
    </cfRule>
    <cfRule type="cellIs" dxfId="928" priority="727" operator="equal">
      <formula>"none"</formula>
    </cfRule>
  </conditionalFormatting>
  <conditionalFormatting sqref="BI246">
    <cfRule type="cellIs" dxfId="927" priority="724" operator="equal">
      <formula>"no"</formula>
    </cfRule>
  </conditionalFormatting>
  <conditionalFormatting sqref="S247:T247">
    <cfRule type="cellIs" dxfId="926" priority="721" operator="equal">
      <formula>"p"</formula>
    </cfRule>
    <cfRule type="cellIs" dxfId="925" priority="722" operator="equal">
      <formula>"yes"</formula>
    </cfRule>
    <cfRule type="cellIs" dxfId="924" priority="723" operator="equal">
      <formula>0</formula>
    </cfRule>
  </conditionalFormatting>
  <conditionalFormatting sqref="S247:T247">
    <cfRule type="cellIs" dxfId="923" priority="720" operator="equal">
      <formula>"&lt;1%"</formula>
    </cfRule>
  </conditionalFormatting>
  <conditionalFormatting sqref="U247:V247">
    <cfRule type="cellIs" dxfId="922" priority="717" operator="equal">
      <formula>"p"</formula>
    </cfRule>
    <cfRule type="cellIs" dxfId="921" priority="718" operator="equal">
      <formula>"yes"</formula>
    </cfRule>
    <cfRule type="cellIs" dxfId="920" priority="719" operator="equal">
      <formula>0</formula>
    </cfRule>
  </conditionalFormatting>
  <conditionalFormatting sqref="U247:V247">
    <cfRule type="cellIs" dxfId="919" priority="716" operator="equal">
      <formula>"&lt;1%"</formula>
    </cfRule>
  </conditionalFormatting>
  <conditionalFormatting sqref="W247:Z247">
    <cfRule type="cellIs" dxfId="918" priority="713" operator="equal">
      <formula>"p"</formula>
    </cfRule>
    <cfRule type="cellIs" dxfId="917" priority="714" operator="equal">
      <formula>"yes"</formula>
    </cfRule>
    <cfRule type="cellIs" dxfId="916" priority="715" operator="equal">
      <formula>0</formula>
    </cfRule>
  </conditionalFormatting>
  <conditionalFormatting sqref="W247:Z247">
    <cfRule type="cellIs" dxfId="915" priority="712" operator="equal">
      <formula>"&lt;1%"</formula>
    </cfRule>
  </conditionalFormatting>
  <conditionalFormatting sqref="AA247">
    <cfRule type="cellIs" dxfId="914" priority="709" operator="equal">
      <formula>"p"</formula>
    </cfRule>
    <cfRule type="cellIs" dxfId="913" priority="710" operator="equal">
      <formula>"yes"</formula>
    </cfRule>
    <cfRule type="cellIs" dxfId="912" priority="711" operator="equal">
      <formula>0</formula>
    </cfRule>
  </conditionalFormatting>
  <conditionalFormatting sqref="AA247">
    <cfRule type="cellIs" dxfId="911" priority="708" operator="equal">
      <formula>"&lt;1%"</formula>
    </cfRule>
  </conditionalFormatting>
  <conditionalFormatting sqref="AB247:BB247">
    <cfRule type="cellIs" dxfId="910" priority="705" operator="equal">
      <formula>"p"</formula>
    </cfRule>
    <cfRule type="cellIs" dxfId="909" priority="706" operator="equal">
      <formula>"yes"</formula>
    </cfRule>
    <cfRule type="cellIs" dxfId="908" priority="707" operator="equal">
      <formula>0</formula>
    </cfRule>
  </conditionalFormatting>
  <conditionalFormatting sqref="AB247:BB247">
    <cfRule type="cellIs" dxfId="907" priority="704" operator="equal">
      <formula>"&lt;1%"</formula>
    </cfRule>
  </conditionalFormatting>
  <conditionalFormatting sqref="BC247">
    <cfRule type="cellIs" dxfId="906" priority="702" operator="equal">
      <formula>"no"</formula>
    </cfRule>
    <cfRule type="cellIs" dxfId="905" priority="703" operator="equal">
      <formula>"yes"</formula>
    </cfRule>
  </conditionalFormatting>
  <conditionalFormatting sqref="BC247">
    <cfRule type="cellIs" dxfId="904" priority="701" operator="equal">
      <formula>"p"</formula>
    </cfRule>
  </conditionalFormatting>
  <conditionalFormatting sqref="BE247">
    <cfRule type="cellIs" dxfId="903" priority="698" operator="equal">
      <formula>"p"</formula>
    </cfRule>
    <cfRule type="cellIs" dxfId="902" priority="699" operator="equal">
      <formula>"yes"</formula>
    </cfRule>
    <cfRule type="cellIs" dxfId="901" priority="700" operator="equal">
      <formula>"none"</formula>
    </cfRule>
  </conditionalFormatting>
  <conditionalFormatting sqref="BE247">
    <cfRule type="cellIs" dxfId="900" priority="697" operator="equal">
      <formula>"no"</formula>
    </cfRule>
  </conditionalFormatting>
  <conditionalFormatting sqref="BF247">
    <cfRule type="cellIs" dxfId="899" priority="694" operator="equal">
      <formula>"p"</formula>
    </cfRule>
    <cfRule type="cellIs" dxfId="898" priority="695" operator="equal">
      <formula>"yes"</formula>
    </cfRule>
    <cfRule type="cellIs" dxfId="897" priority="696" operator="equal">
      <formula>"none"</formula>
    </cfRule>
  </conditionalFormatting>
  <conditionalFormatting sqref="BF247">
    <cfRule type="cellIs" dxfId="896" priority="693" operator="equal">
      <formula>"no"</formula>
    </cfRule>
  </conditionalFormatting>
  <conditionalFormatting sqref="BD247">
    <cfRule type="cellIs" dxfId="895" priority="690" operator="equal">
      <formula>"p"</formula>
    </cfRule>
    <cfRule type="cellIs" dxfId="894" priority="691" operator="equal">
      <formula>"yes"</formula>
    </cfRule>
    <cfRule type="cellIs" dxfId="893" priority="692" operator="equal">
      <formula>"none"</formula>
    </cfRule>
  </conditionalFormatting>
  <conditionalFormatting sqref="BD247">
    <cfRule type="cellIs" dxfId="892" priority="689" operator="equal">
      <formula>"no"</formula>
    </cfRule>
  </conditionalFormatting>
  <conditionalFormatting sqref="BG247">
    <cfRule type="cellIs" dxfId="891" priority="686" operator="equal">
      <formula>"p"</formula>
    </cfRule>
    <cfRule type="cellIs" dxfId="890" priority="687" operator="equal">
      <formula>"yes"</formula>
    </cfRule>
    <cfRule type="cellIs" dxfId="889" priority="688" operator="equal">
      <formula>"none"</formula>
    </cfRule>
  </conditionalFormatting>
  <conditionalFormatting sqref="BG247">
    <cfRule type="cellIs" dxfId="888" priority="685" operator="equal">
      <formula>"no"</formula>
    </cfRule>
  </conditionalFormatting>
  <conditionalFormatting sqref="BH247">
    <cfRule type="cellIs" dxfId="887" priority="682" operator="equal">
      <formula>"p"</formula>
    </cfRule>
    <cfRule type="cellIs" dxfId="886" priority="683" operator="equal">
      <formula>"yes"</formula>
    </cfRule>
    <cfRule type="cellIs" dxfId="885" priority="684" operator="equal">
      <formula>"none"</formula>
    </cfRule>
  </conditionalFormatting>
  <conditionalFormatting sqref="BH247">
    <cfRule type="cellIs" dxfId="884" priority="681" operator="equal">
      <formula>"no"</formula>
    </cfRule>
  </conditionalFormatting>
  <conditionalFormatting sqref="BI247">
    <cfRule type="cellIs" dxfId="883" priority="678" operator="equal">
      <formula>"p"</formula>
    </cfRule>
    <cfRule type="cellIs" dxfId="882" priority="679" operator="equal">
      <formula>"yes"</formula>
    </cfRule>
    <cfRule type="cellIs" dxfId="881" priority="680" operator="equal">
      <formula>"none"</formula>
    </cfRule>
  </conditionalFormatting>
  <conditionalFormatting sqref="BI247">
    <cfRule type="cellIs" dxfId="880" priority="677" operator="equal">
      <formula>"no"</formula>
    </cfRule>
  </conditionalFormatting>
  <conditionalFormatting sqref="S248:BB248">
    <cfRule type="cellIs" dxfId="879" priority="674" operator="equal">
      <formula>"p"</formula>
    </cfRule>
    <cfRule type="cellIs" dxfId="878" priority="675" operator="equal">
      <formula>"yes"</formula>
    </cfRule>
    <cfRule type="cellIs" dxfId="877" priority="676" operator="equal">
      <formula>0</formula>
    </cfRule>
  </conditionalFormatting>
  <conditionalFormatting sqref="S248:BB248">
    <cfRule type="cellIs" dxfId="876" priority="673" operator="equal">
      <formula>"&lt;1%"</formula>
    </cfRule>
  </conditionalFormatting>
  <conditionalFormatting sqref="BC248">
    <cfRule type="cellIs" dxfId="875" priority="671" operator="equal">
      <formula>"no"</formula>
    </cfRule>
    <cfRule type="cellIs" dxfId="874" priority="672" operator="equal">
      <formula>"yes"</formula>
    </cfRule>
  </conditionalFormatting>
  <conditionalFormatting sqref="BC248">
    <cfRule type="cellIs" dxfId="873" priority="670" operator="equal">
      <formula>"p"</formula>
    </cfRule>
  </conditionalFormatting>
  <conditionalFormatting sqref="BD248">
    <cfRule type="cellIs" dxfId="872" priority="667" operator="equal">
      <formula>"p"</formula>
    </cfRule>
    <cfRule type="cellIs" dxfId="871" priority="668" operator="equal">
      <formula>"yes"</formula>
    </cfRule>
    <cfRule type="cellIs" dxfId="870" priority="669" operator="equal">
      <formula>"none"</formula>
    </cfRule>
  </conditionalFormatting>
  <conditionalFormatting sqref="BD248">
    <cfRule type="cellIs" dxfId="869" priority="666" operator="equal">
      <formula>"no"</formula>
    </cfRule>
  </conditionalFormatting>
  <conditionalFormatting sqref="BE248">
    <cfRule type="cellIs" dxfId="868" priority="663" operator="equal">
      <formula>"p"</formula>
    </cfRule>
    <cfRule type="cellIs" dxfId="867" priority="664" operator="equal">
      <formula>"yes"</formula>
    </cfRule>
    <cfRule type="cellIs" dxfId="866" priority="665" operator="equal">
      <formula>"none"</formula>
    </cfRule>
  </conditionalFormatting>
  <conditionalFormatting sqref="BE248">
    <cfRule type="cellIs" dxfId="865" priority="662" operator="equal">
      <formula>"no"</formula>
    </cfRule>
  </conditionalFormatting>
  <conditionalFormatting sqref="BF248">
    <cfRule type="cellIs" dxfId="864" priority="659" operator="equal">
      <formula>"p"</formula>
    </cfRule>
    <cfRule type="cellIs" dxfId="863" priority="660" operator="equal">
      <formula>"yes"</formula>
    </cfRule>
    <cfRule type="cellIs" dxfId="862" priority="661" operator="equal">
      <formula>"none"</formula>
    </cfRule>
  </conditionalFormatting>
  <conditionalFormatting sqref="BF248">
    <cfRule type="cellIs" dxfId="861" priority="658" operator="equal">
      <formula>"no"</formula>
    </cfRule>
  </conditionalFormatting>
  <conditionalFormatting sqref="BG248">
    <cfRule type="cellIs" dxfId="860" priority="655" operator="equal">
      <formula>"p"</formula>
    </cfRule>
    <cfRule type="cellIs" dxfId="859" priority="656" operator="equal">
      <formula>"yes"</formula>
    </cfRule>
    <cfRule type="cellIs" dxfId="858" priority="657" operator="equal">
      <formula>"none"</formula>
    </cfRule>
  </conditionalFormatting>
  <conditionalFormatting sqref="BG248">
    <cfRule type="cellIs" dxfId="857" priority="654" operator="equal">
      <formula>"no"</formula>
    </cfRule>
  </conditionalFormatting>
  <conditionalFormatting sqref="BH248">
    <cfRule type="cellIs" dxfId="856" priority="651" operator="equal">
      <formula>"p"</formula>
    </cfRule>
    <cfRule type="cellIs" dxfId="855" priority="652" operator="equal">
      <formula>"yes"</formula>
    </cfRule>
    <cfRule type="cellIs" dxfId="854" priority="653" operator="equal">
      <formula>"none"</formula>
    </cfRule>
  </conditionalFormatting>
  <conditionalFormatting sqref="BH248">
    <cfRule type="cellIs" dxfId="853" priority="650" operator="equal">
      <formula>"no"</formula>
    </cfRule>
  </conditionalFormatting>
  <conditionalFormatting sqref="BI248">
    <cfRule type="cellIs" dxfId="852" priority="647" operator="equal">
      <formula>"p"</formula>
    </cfRule>
    <cfRule type="cellIs" dxfId="851" priority="648" operator="equal">
      <formula>"yes"</formula>
    </cfRule>
    <cfRule type="cellIs" dxfId="850" priority="649" operator="equal">
      <formula>"none"</formula>
    </cfRule>
  </conditionalFormatting>
  <conditionalFormatting sqref="BI248">
    <cfRule type="cellIs" dxfId="849" priority="646" operator="equal">
      <formula>"no"</formula>
    </cfRule>
  </conditionalFormatting>
  <conditionalFormatting sqref="S249:BB249">
    <cfRule type="cellIs" dxfId="848" priority="643" operator="equal">
      <formula>"p"</formula>
    </cfRule>
    <cfRule type="cellIs" dxfId="847" priority="644" operator="equal">
      <formula>"yes"</formula>
    </cfRule>
    <cfRule type="cellIs" dxfId="846" priority="645" operator="equal">
      <formula>0</formula>
    </cfRule>
  </conditionalFormatting>
  <conditionalFormatting sqref="S249:BB249">
    <cfRule type="cellIs" dxfId="845" priority="642" operator="equal">
      <formula>"&lt;1%"</formula>
    </cfRule>
  </conditionalFormatting>
  <conditionalFormatting sqref="S255:BB255">
    <cfRule type="cellIs" dxfId="844" priority="639" operator="equal">
      <formula>"p"</formula>
    </cfRule>
    <cfRule type="cellIs" dxfId="843" priority="640" operator="equal">
      <formula>"yes"</formula>
    </cfRule>
    <cfRule type="cellIs" dxfId="842" priority="641" operator="equal">
      <formula>0</formula>
    </cfRule>
  </conditionalFormatting>
  <conditionalFormatting sqref="S255:BB255">
    <cfRule type="cellIs" dxfId="841" priority="638" operator="equal">
      <formula>"&lt;1%"</formula>
    </cfRule>
  </conditionalFormatting>
  <conditionalFormatting sqref="X266">
    <cfRule type="cellIs" dxfId="840" priority="635" operator="equal">
      <formula>"p"</formula>
    </cfRule>
    <cfRule type="cellIs" dxfId="839" priority="636" operator="equal">
      <formula>"yes"</formula>
    </cfRule>
    <cfRule type="cellIs" dxfId="838" priority="637" operator="equal">
      <formula>0</formula>
    </cfRule>
  </conditionalFormatting>
  <conditionalFormatting sqref="X266">
    <cfRule type="cellIs" dxfId="837" priority="634" operator="equal">
      <formula>"&lt;1%"</formula>
    </cfRule>
  </conditionalFormatting>
  <conditionalFormatting sqref="AD266">
    <cfRule type="cellIs" dxfId="836" priority="631" operator="equal">
      <formula>"p"</formula>
    </cfRule>
    <cfRule type="cellIs" dxfId="835" priority="632" operator="equal">
      <formula>"yes"</formula>
    </cfRule>
    <cfRule type="cellIs" dxfId="834" priority="633" operator="equal">
      <formula>0</formula>
    </cfRule>
  </conditionalFormatting>
  <conditionalFormatting sqref="AD266">
    <cfRule type="cellIs" dxfId="833" priority="630" operator="equal">
      <formula>"&lt;1%"</formula>
    </cfRule>
  </conditionalFormatting>
  <conditionalFormatting sqref="AE266">
    <cfRule type="cellIs" dxfId="832" priority="627" operator="equal">
      <formula>"p"</formula>
    </cfRule>
    <cfRule type="cellIs" dxfId="831" priority="628" operator="equal">
      <formula>"yes"</formula>
    </cfRule>
    <cfRule type="cellIs" dxfId="830" priority="629" operator="equal">
      <formula>0</formula>
    </cfRule>
  </conditionalFormatting>
  <conditionalFormatting sqref="AE266">
    <cfRule type="cellIs" dxfId="829" priority="626" operator="equal">
      <formula>"&lt;1%"</formula>
    </cfRule>
  </conditionalFormatting>
  <conditionalFormatting sqref="S266:W266">
    <cfRule type="cellIs" dxfId="828" priority="623" operator="equal">
      <formula>"p"</formula>
    </cfRule>
    <cfRule type="cellIs" dxfId="827" priority="624" operator="equal">
      <formula>"yes"</formula>
    </cfRule>
    <cfRule type="cellIs" dxfId="826" priority="625" operator="equal">
      <formula>0</formula>
    </cfRule>
  </conditionalFormatting>
  <conditionalFormatting sqref="S266:W266">
    <cfRule type="cellIs" dxfId="825" priority="622" operator="equal">
      <formula>"&lt;1%"</formula>
    </cfRule>
  </conditionalFormatting>
  <conditionalFormatting sqref="Y266:AC266">
    <cfRule type="cellIs" dxfId="824" priority="619" operator="equal">
      <formula>"p"</formula>
    </cfRule>
    <cfRule type="cellIs" dxfId="823" priority="620" operator="equal">
      <formula>"yes"</formula>
    </cfRule>
    <cfRule type="cellIs" dxfId="822" priority="621" operator="equal">
      <formula>0</formula>
    </cfRule>
  </conditionalFormatting>
  <conditionalFormatting sqref="Y266:AC266">
    <cfRule type="cellIs" dxfId="821" priority="618" operator="equal">
      <formula>"&lt;1%"</formula>
    </cfRule>
  </conditionalFormatting>
  <conditionalFormatting sqref="AF266:BB266">
    <cfRule type="cellIs" dxfId="820" priority="615" operator="equal">
      <formula>"p"</formula>
    </cfRule>
    <cfRule type="cellIs" dxfId="819" priority="616" operator="equal">
      <formula>"yes"</formula>
    </cfRule>
    <cfRule type="cellIs" dxfId="818" priority="617" operator="equal">
      <formula>0</formula>
    </cfRule>
  </conditionalFormatting>
  <conditionalFormatting sqref="AF266:BB266">
    <cfRule type="cellIs" dxfId="817" priority="614" operator="equal">
      <formula>"&lt;1%"</formula>
    </cfRule>
  </conditionalFormatting>
  <conditionalFormatting sqref="BC266">
    <cfRule type="cellIs" dxfId="816" priority="612" operator="equal">
      <formula>"no"</formula>
    </cfRule>
    <cfRule type="cellIs" dxfId="815" priority="613" operator="equal">
      <formula>"yes"</formula>
    </cfRule>
  </conditionalFormatting>
  <conditionalFormatting sqref="BC266">
    <cfRule type="cellIs" dxfId="814" priority="611" operator="equal">
      <formula>"p"</formula>
    </cfRule>
  </conditionalFormatting>
  <conditionalFormatting sqref="BD266:BG266">
    <cfRule type="cellIs" dxfId="813" priority="608" operator="equal">
      <formula>"p"</formula>
    </cfRule>
    <cfRule type="cellIs" dxfId="812" priority="609" operator="equal">
      <formula>"yes"</formula>
    </cfRule>
    <cfRule type="cellIs" dxfId="811" priority="610" operator="equal">
      <formula>"none"</formula>
    </cfRule>
  </conditionalFormatting>
  <conditionalFormatting sqref="BD266:BG266">
    <cfRule type="cellIs" dxfId="810" priority="607" operator="equal">
      <formula>"no"</formula>
    </cfRule>
  </conditionalFormatting>
  <conditionalFormatting sqref="BH266">
    <cfRule type="cellIs" dxfId="809" priority="604" operator="equal">
      <formula>"p"</formula>
    </cfRule>
    <cfRule type="cellIs" dxfId="808" priority="605" operator="equal">
      <formula>"yes"</formula>
    </cfRule>
    <cfRule type="cellIs" dxfId="807" priority="606" operator="equal">
      <formula>"none"</formula>
    </cfRule>
  </conditionalFormatting>
  <conditionalFormatting sqref="BH266">
    <cfRule type="cellIs" dxfId="806" priority="603" operator="equal">
      <formula>"no"</formula>
    </cfRule>
  </conditionalFormatting>
  <conditionalFormatting sqref="BI266">
    <cfRule type="cellIs" dxfId="805" priority="600" operator="equal">
      <formula>"p"</formula>
    </cfRule>
    <cfRule type="cellIs" dxfId="804" priority="601" operator="equal">
      <formula>"yes"</formula>
    </cfRule>
    <cfRule type="cellIs" dxfId="803" priority="602" operator="equal">
      <formula>"none"</formula>
    </cfRule>
  </conditionalFormatting>
  <conditionalFormatting sqref="BI266">
    <cfRule type="cellIs" dxfId="802" priority="599" operator="equal">
      <formula>"no"</formula>
    </cfRule>
  </conditionalFormatting>
  <conditionalFormatting sqref="BJ266">
    <cfRule type="cellIs" dxfId="801" priority="596" operator="equal">
      <formula>"p"</formula>
    </cfRule>
    <cfRule type="cellIs" dxfId="800" priority="597" operator="equal">
      <formula>"yes"</formula>
    </cfRule>
    <cfRule type="cellIs" dxfId="799" priority="598" operator="equal">
      <formula>"none"</formula>
    </cfRule>
  </conditionalFormatting>
  <conditionalFormatting sqref="BJ266">
    <cfRule type="cellIs" dxfId="798" priority="595" operator="equal">
      <formula>"no"</formula>
    </cfRule>
  </conditionalFormatting>
  <conditionalFormatting sqref="BC276">
    <cfRule type="cellIs" dxfId="797" priority="593" operator="equal">
      <formula>"no"</formula>
    </cfRule>
    <cfRule type="cellIs" dxfId="796" priority="594" operator="equal">
      <formula>"yes"</formula>
    </cfRule>
  </conditionalFormatting>
  <conditionalFormatting sqref="BC276">
    <cfRule type="cellIs" dxfId="795" priority="592" operator="equal">
      <formula>"p"</formula>
    </cfRule>
  </conditionalFormatting>
  <conditionalFormatting sqref="BD276:BH276">
    <cfRule type="cellIs" dxfId="794" priority="589" operator="equal">
      <formula>"p"</formula>
    </cfRule>
    <cfRule type="cellIs" dxfId="793" priority="590" operator="equal">
      <formula>"yes"</formula>
    </cfRule>
    <cfRule type="cellIs" dxfId="792" priority="591" operator="equal">
      <formula>"none"</formula>
    </cfRule>
  </conditionalFormatting>
  <conditionalFormatting sqref="BD276:BH276">
    <cfRule type="cellIs" dxfId="791" priority="588" operator="equal">
      <formula>"no"</formula>
    </cfRule>
  </conditionalFormatting>
  <conditionalFormatting sqref="BD314:BJ314">
    <cfRule type="cellIs" dxfId="790" priority="574" operator="equal">
      <formula>"p"</formula>
    </cfRule>
    <cfRule type="cellIs" dxfId="789" priority="575" operator="equal">
      <formula>"yes"</formula>
    </cfRule>
    <cfRule type="cellIs" dxfId="788" priority="576" operator="equal">
      <formula>"none"</formula>
    </cfRule>
  </conditionalFormatting>
  <conditionalFormatting sqref="BD314:BJ314">
    <cfRule type="cellIs" dxfId="787" priority="573" operator="equal">
      <formula>"no"</formula>
    </cfRule>
  </conditionalFormatting>
  <conditionalFormatting sqref="S314:BB314">
    <cfRule type="cellIs" dxfId="786" priority="581" operator="equal">
      <formula>"p"</formula>
    </cfRule>
    <cfRule type="cellIs" dxfId="785" priority="582" operator="equal">
      <formula>"yes"</formula>
    </cfRule>
    <cfRule type="cellIs" dxfId="784" priority="583" operator="equal">
      <formula>0</formula>
    </cfRule>
  </conditionalFormatting>
  <conditionalFormatting sqref="S314:BB314">
    <cfRule type="cellIs" dxfId="783" priority="580" operator="equal">
      <formula>"&lt;1%"</formula>
    </cfRule>
  </conditionalFormatting>
  <conditionalFormatting sqref="BC314">
    <cfRule type="cellIs" dxfId="782" priority="578" operator="equal">
      <formula>"no"</formula>
    </cfRule>
    <cfRule type="cellIs" dxfId="781" priority="579" operator="equal">
      <formula>"yes"</formula>
    </cfRule>
  </conditionalFormatting>
  <conditionalFormatting sqref="BC314">
    <cfRule type="cellIs" dxfId="780" priority="577" operator="equal">
      <formula>"p"</formula>
    </cfRule>
  </conditionalFormatting>
  <conditionalFormatting sqref="S144:BB144">
    <cfRule type="cellIs" dxfId="779" priority="570" operator="equal">
      <formula>"p"</formula>
    </cfRule>
    <cfRule type="cellIs" dxfId="778" priority="571" operator="equal">
      <formula>"yes"</formula>
    </cfRule>
    <cfRule type="cellIs" dxfId="777" priority="572" operator="equal">
      <formula>0</formula>
    </cfRule>
  </conditionalFormatting>
  <conditionalFormatting sqref="S144:BB144">
    <cfRule type="cellIs" dxfId="776" priority="569" operator="equal">
      <formula>"&lt;1%"</formula>
    </cfRule>
  </conditionalFormatting>
  <conditionalFormatting sqref="BC144">
    <cfRule type="cellIs" dxfId="775" priority="567" operator="equal">
      <formula>"no"</formula>
    </cfRule>
    <cfRule type="cellIs" dxfId="774" priority="568" operator="equal">
      <formula>"yes"</formula>
    </cfRule>
  </conditionalFormatting>
  <conditionalFormatting sqref="BC144">
    <cfRule type="cellIs" dxfId="773" priority="566" operator="equal">
      <formula>"p"</formula>
    </cfRule>
  </conditionalFormatting>
  <conditionalFormatting sqref="BD144:BJ144">
    <cfRule type="cellIs" dxfId="772" priority="563" operator="equal">
      <formula>"p"</formula>
    </cfRule>
    <cfRule type="cellIs" dxfId="771" priority="564" operator="equal">
      <formula>"yes"</formula>
    </cfRule>
    <cfRule type="cellIs" dxfId="770" priority="565" operator="equal">
      <formula>"none"</formula>
    </cfRule>
  </conditionalFormatting>
  <conditionalFormatting sqref="BD144:BJ144">
    <cfRule type="cellIs" dxfId="769" priority="562" operator="equal">
      <formula>"no"</formula>
    </cfRule>
  </conditionalFormatting>
  <conditionalFormatting sqref="T292:U292">
    <cfRule type="cellIs" dxfId="768" priority="559" operator="equal">
      <formula>"p"</formula>
    </cfRule>
    <cfRule type="cellIs" dxfId="767" priority="560" operator="equal">
      <formula>"yes"</formula>
    </cfRule>
    <cfRule type="cellIs" dxfId="766" priority="561" operator="equal">
      <formula>0</formula>
    </cfRule>
  </conditionalFormatting>
  <conditionalFormatting sqref="T292:U292">
    <cfRule type="cellIs" dxfId="765" priority="558" operator="equal">
      <formula>"&lt;1%"</formula>
    </cfRule>
  </conditionalFormatting>
  <conditionalFormatting sqref="AE292:AF292">
    <cfRule type="cellIs" dxfId="764" priority="555" operator="equal">
      <formula>"p"</formula>
    </cfRule>
    <cfRule type="cellIs" dxfId="763" priority="556" operator="equal">
      <formula>"yes"</formula>
    </cfRule>
    <cfRule type="cellIs" dxfId="762" priority="557" operator="equal">
      <formula>0</formula>
    </cfRule>
  </conditionalFormatting>
  <conditionalFormatting sqref="AE292:AF292">
    <cfRule type="cellIs" dxfId="761" priority="554" operator="equal">
      <formula>"&lt;1%"</formula>
    </cfRule>
  </conditionalFormatting>
  <conditionalFormatting sqref="S292">
    <cfRule type="cellIs" dxfId="760" priority="551" operator="equal">
      <formula>"p"</formula>
    </cfRule>
    <cfRule type="cellIs" dxfId="759" priority="552" operator="equal">
      <formula>"yes"</formula>
    </cfRule>
    <cfRule type="cellIs" dxfId="758" priority="553" operator="equal">
      <formula>0</formula>
    </cfRule>
  </conditionalFormatting>
  <conditionalFormatting sqref="S292">
    <cfRule type="cellIs" dxfId="757" priority="550" operator="equal">
      <formula>"&lt;1%"</formula>
    </cfRule>
  </conditionalFormatting>
  <conditionalFormatting sqref="V292:AD292">
    <cfRule type="cellIs" dxfId="756" priority="547" operator="equal">
      <formula>"p"</formula>
    </cfRule>
    <cfRule type="cellIs" dxfId="755" priority="548" operator="equal">
      <formula>"yes"</formula>
    </cfRule>
    <cfRule type="cellIs" dxfId="754" priority="549" operator="equal">
      <formula>0</formula>
    </cfRule>
  </conditionalFormatting>
  <conditionalFormatting sqref="V292:AD292">
    <cfRule type="cellIs" dxfId="753" priority="546" operator="equal">
      <formula>"&lt;1%"</formula>
    </cfRule>
  </conditionalFormatting>
  <conditionalFormatting sqref="AG292:BB292">
    <cfRule type="cellIs" dxfId="752" priority="543" operator="equal">
      <formula>"p"</formula>
    </cfRule>
    <cfRule type="cellIs" dxfId="751" priority="544" operator="equal">
      <formula>"yes"</formula>
    </cfRule>
    <cfRule type="cellIs" dxfId="750" priority="545" operator="equal">
      <formula>0</formula>
    </cfRule>
  </conditionalFormatting>
  <conditionalFormatting sqref="AG292:BB292">
    <cfRule type="cellIs" dxfId="749" priority="542" operator="equal">
      <formula>"&lt;1%"</formula>
    </cfRule>
  </conditionalFormatting>
  <conditionalFormatting sqref="BC292">
    <cfRule type="cellIs" dxfId="748" priority="540" operator="equal">
      <formula>"no"</formula>
    </cfRule>
    <cfRule type="cellIs" dxfId="747" priority="541" operator="equal">
      <formula>"yes"</formula>
    </cfRule>
  </conditionalFormatting>
  <conditionalFormatting sqref="BC292">
    <cfRule type="cellIs" dxfId="746" priority="539" operator="equal">
      <formula>"p"</formula>
    </cfRule>
  </conditionalFormatting>
  <conditionalFormatting sqref="BD292:BF292">
    <cfRule type="cellIs" dxfId="745" priority="536" operator="equal">
      <formula>"p"</formula>
    </cfRule>
    <cfRule type="cellIs" dxfId="744" priority="537" operator="equal">
      <formula>"yes"</formula>
    </cfRule>
    <cfRule type="cellIs" dxfId="743" priority="538" operator="equal">
      <formula>"none"</formula>
    </cfRule>
  </conditionalFormatting>
  <conditionalFormatting sqref="BD292:BF292">
    <cfRule type="cellIs" dxfId="742" priority="535" operator="equal">
      <formula>"no"</formula>
    </cfRule>
  </conditionalFormatting>
  <conditionalFormatting sqref="BG292">
    <cfRule type="cellIs" dxfId="741" priority="532" operator="equal">
      <formula>"p"</formula>
    </cfRule>
    <cfRule type="cellIs" dxfId="740" priority="533" operator="equal">
      <formula>"yes"</formula>
    </cfRule>
    <cfRule type="cellIs" dxfId="739" priority="534" operator="equal">
      <formula>"none"</formula>
    </cfRule>
  </conditionalFormatting>
  <conditionalFormatting sqref="BG292">
    <cfRule type="cellIs" dxfId="738" priority="531" operator="equal">
      <formula>"no"</formula>
    </cfRule>
  </conditionalFormatting>
  <conditionalFormatting sqref="BH292">
    <cfRule type="cellIs" dxfId="737" priority="528" operator="equal">
      <formula>"p"</formula>
    </cfRule>
    <cfRule type="cellIs" dxfId="736" priority="529" operator="equal">
      <formula>"yes"</formula>
    </cfRule>
    <cfRule type="cellIs" dxfId="735" priority="530" operator="equal">
      <formula>"none"</formula>
    </cfRule>
  </conditionalFormatting>
  <conditionalFormatting sqref="BH292">
    <cfRule type="cellIs" dxfId="734" priority="527" operator="equal">
      <formula>"no"</formula>
    </cfRule>
  </conditionalFormatting>
  <conditionalFormatting sqref="BI292">
    <cfRule type="cellIs" dxfId="733" priority="524" operator="equal">
      <formula>"p"</formula>
    </cfRule>
    <cfRule type="cellIs" dxfId="732" priority="525" operator="equal">
      <formula>"yes"</formula>
    </cfRule>
    <cfRule type="cellIs" dxfId="731" priority="526" operator="equal">
      <formula>"none"</formula>
    </cfRule>
  </conditionalFormatting>
  <conditionalFormatting sqref="BI292">
    <cfRule type="cellIs" dxfId="730" priority="523" operator="equal">
      <formula>"no"</formula>
    </cfRule>
  </conditionalFormatting>
  <conditionalFormatting sqref="S190:AZ190">
    <cfRule type="cellIs" dxfId="729" priority="520" operator="equal">
      <formula>"p"</formula>
    </cfRule>
    <cfRule type="cellIs" dxfId="728" priority="521" operator="equal">
      <formula>"yes"</formula>
    </cfRule>
    <cfRule type="cellIs" dxfId="727" priority="522" operator="equal">
      <formula>0</formula>
    </cfRule>
  </conditionalFormatting>
  <conditionalFormatting sqref="S190:AZ190">
    <cfRule type="cellIs" dxfId="726" priority="519" operator="equal">
      <formula>"&lt;1%"</formula>
    </cfRule>
  </conditionalFormatting>
  <conditionalFormatting sqref="BC190">
    <cfRule type="cellIs" dxfId="725" priority="517" operator="equal">
      <formula>"no"</formula>
    </cfRule>
    <cfRule type="cellIs" dxfId="724" priority="518" operator="equal">
      <formula>"yes"</formula>
    </cfRule>
  </conditionalFormatting>
  <conditionalFormatting sqref="BC190">
    <cfRule type="cellIs" dxfId="723" priority="516" operator="equal">
      <formula>"p"</formula>
    </cfRule>
  </conditionalFormatting>
  <conditionalFormatting sqref="S191:AZ191">
    <cfRule type="cellIs" dxfId="722" priority="513" operator="equal">
      <formula>"p"</formula>
    </cfRule>
    <cfRule type="cellIs" dxfId="721" priority="514" operator="equal">
      <formula>"yes"</formula>
    </cfRule>
    <cfRule type="cellIs" dxfId="720" priority="515" operator="equal">
      <formula>0</formula>
    </cfRule>
  </conditionalFormatting>
  <conditionalFormatting sqref="S191:AZ191">
    <cfRule type="cellIs" dxfId="719" priority="512" operator="equal">
      <formula>"&lt;1%"</formula>
    </cfRule>
  </conditionalFormatting>
  <conditionalFormatting sqref="BC191">
    <cfRule type="cellIs" dxfId="718" priority="510" operator="equal">
      <formula>"no"</formula>
    </cfRule>
    <cfRule type="cellIs" dxfId="717" priority="511" operator="equal">
      <formula>"yes"</formula>
    </cfRule>
  </conditionalFormatting>
  <conditionalFormatting sqref="BC191">
    <cfRule type="cellIs" dxfId="716" priority="509" operator="equal">
      <formula>"p"</formula>
    </cfRule>
  </conditionalFormatting>
  <conditionalFormatting sqref="BC11">
    <cfRule type="cellIs" dxfId="715" priority="507" operator="equal">
      <formula>"no"</formula>
    </cfRule>
    <cfRule type="cellIs" dxfId="714" priority="508" operator="equal">
      <formula>"yes"</formula>
    </cfRule>
  </conditionalFormatting>
  <conditionalFormatting sqref="BC11">
    <cfRule type="cellIs" dxfId="713" priority="506" operator="equal">
      <formula>"p"</formula>
    </cfRule>
  </conditionalFormatting>
  <conditionalFormatting sqref="BD11:BG11">
    <cfRule type="cellIs" dxfId="712" priority="503" operator="equal">
      <formula>"p"</formula>
    </cfRule>
    <cfRule type="cellIs" dxfId="711" priority="504" operator="equal">
      <formula>"yes"</formula>
    </cfRule>
    <cfRule type="cellIs" dxfId="710" priority="505" operator="equal">
      <formula>"none"</formula>
    </cfRule>
  </conditionalFormatting>
  <conditionalFormatting sqref="BD11:BG11">
    <cfRule type="cellIs" dxfId="709" priority="502" operator="equal">
      <formula>"no"</formula>
    </cfRule>
  </conditionalFormatting>
  <conditionalFormatting sqref="BH11">
    <cfRule type="cellIs" dxfId="708" priority="499" operator="equal">
      <formula>"p"</formula>
    </cfRule>
    <cfRule type="cellIs" dxfId="707" priority="500" operator="equal">
      <formula>"yes"</formula>
    </cfRule>
    <cfRule type="cellIs" dxfId="706" priority="501" operator="equal">
      <formula>0</formula>
    </cfRule>
  </conditionalFormatting>
  <conditionalFormatting sqref="BH11">
    <cfRule type="cellIs" dxfId="705" priority="498" operator="equal">
      <formula>"&lt;1%"</formula>
    </cfRule>
  </conditionalFormatting>
  <conditionalFormatting sqref="S185:Z185 AB185:BB185">
    <cfRule type="cellIs" dxfId="704" priority="495" operator="equal">
      <formula>"p"</formula>
    </cfRule>
    <cfRule type="cellIs" dxfId="703" priority="496" operator="equal">
      <formula>"yes"</formula>
    </cfRule>
    <cfRule type="cellIs" dxfId="702" priority="497" operator="equal">
      <formula>0</formula>
    </cfRule>
  </conditionalFormatting>
  <conditionalFormatting sqref="S185:Z185 AB185:BB185">
    <cfRule type="cellIs" dxfId="701" priority="494" operator="equal">
      <formula>"&lt;1%"</formula>
    </cfRule>
  </conditionalFormatting>
  <conditionalFormatting sqref="AA185">
    <cfRule type="cellIs" dxfId="700" priority="491" operator="equal">
      <formula>"p"</formula>
    </cfRule>
    <cfRule type="cellIs" dxfId="699" priority="492" operator="equal">
      <formula>"yes"</formula>
    </cfRule>
    <cfRule type="cellIs" dxfId="698" priority="493" operator="equal">
      <formula>0</formula>
    </cfRule>
  </conditionalFormatting>
  <conditionalFormatting sqref="AA185">
    <cfRule type="cellIs" dxfId="697" priority="490" operator="equal">
      <formula>"&lt;1%"</formula>
    </cfRule>
  </conditionalFormatting>
  <conditionalFormatting sqref="S184:BB184">
    <cfRule type="cellIs" dxfId="696" priority="487" operator="equal">
      <formula>"p"</formula>
    </cfRule>
    <cfRule type="cellIs" dxfId="695" priority="488" operator="equal">
      <formula>"yes"</formula>
    </cfRule>
    <cfRule type="cellIs" dxfId="694" priority="489" operator="equal">
      <formula>0</formula>
    </cfRule>
  </conditionalFormatting>
  <conditionalFormatting sqref="S184:BB184">
    <cfRule type="cellIs" dxfId="693" priority="486" operator="equal">
      <formula>"&lt;1%"</formula>
    </cfRule>
  </conditionalFormatting>
  <conditionalFormatting sqref="S16:AP16">
    <cfRule type="cellIs" dxfId="692" priority="483" operator="equal">
      <formula>"p"</formula>
    </cfRule>
    <cfRule type="cellIs" dxfId="691" priority="484" operator="equal">
      <formula>"yes"</formula>
    </cfRule>
    <cfRule type="cellIs" dxfId="690" priority="485" operator="equal">
      <formula>0</formula>
    </cfRule>
  </conditionalFormatting>
  <conditionalFormatting sqref="S16:AP16">
    <cfRule type="cellIs" dxfId="689" priority="482" operator="equal">
      <formula>"&lt;1%"</formula>
    </cfRule>
  </conditionalFormatting>
  <conditionalFormatting sqref="AQ16:BB16">
    <cfRule type="cellIs" dxfId="688" priority="479" operator="equal">
      <formula>"p"</formula>
    </cfRule>
    <cfRule type="cellIs" dxfId="687" priority="480" operator="equal">
      <formula>"yes"</formula>
    </cfRule>
    <cfRule type="cellIs" dxfId="686" priority="481" operator="equal">
      <formula>0</formula>
    </cfRule>
  </conditionalFormatting>
  <conditionalFormatting sqref="AQ16:BB16">
    <cfRule type="cellIs" dxfId="685" priority="478" operator="equal">
      <formula>"&lt;1%"</formula>
    </cfRule>
  </conditionalFormatting>
  <conditionalFormatting sqref="BC16">
    <cfRule type="cellIs" dxfId="684" priority="476" operator="equal">
      <formula>"no"</formula>
    </cfRule>
    <cfRule type="cellIs" dxfId="683" priority="477" operator="equal">
      <formula>"yes"</formula>
    </cfRule>
  </conditionalFormatting>
  <conditionalFormatting sqref="BC16">
    <cfRule type="cellIs" dxfId="682" priority="475" operator="equal">
      <formula>"p"</formula>
    </cfRule>
  </conditionalFormatting>
  <conditionalFormatting sqref="BD16:BI16">
    <cfRule type="cellIs" dxfId="681" priority="472" operator="equal">
      <formula>"p"</formula>
    </cfRule>
    <cfRule type="cellIs" dxfId="680" priority="473" operator="equal">
      <formula>"yes"</formula>
    </cfRule>
    <cfRule type="cellIs" dxfId="679" priority="474" operator="equal">
      <formula>"none"</formula>
    </cfRule>
  </conditionalFormatting>
  <conditionalFormatting sqref="BD16:BI16">
    <cfRule type="cellIs" dxfId="678" priority="471" operator="equal">
      <formula>"no"</formula>
    </cfRule>
  </conditionalFormatting>
  <conditionalFormatting sqref="AB20:AD20">
    <cfRule type="cellIs" dxfId="677" priority="468" operator="equal">
      <formula>"p"</formula>
    </cfRule>
    <cfRule type="cellIs" dxfId="676" priority="469" operator="equal">
      <formula>"yes"</formula>
    </cfRule>
    <cfRule type="cellIs" dxfId="675" priority="470" operator="equal">
      <formula>0</formula>
    </cfRule>
  </conditionalFormatting>
  <conditionalFormatting sqref="AB20:AD20">
    <cfRule type="cellIs" dxfId="674" priority="467" operator="equal">
      <formula>"&lt;1%"</formula>
    </cfRule>
  </conditionalFormatting>
  <conditionalFormatting sqref="BF152">
    <cfRule type="cellIs" dxfId="673" priority="343" operator="equal">
      <formula>"p"</formula>
    </cfRule>
    <cfRule type="cellIs" dxfId="672" priority="344" operator="equal">
      <formula>"yes"</formula>
    </cfRule>
    <cfRule type="cellIs" dxfId="671" priority="345" operator="equal">
      <formula>0</formula>
    </cfRule>
  </conditionalFormatting>
  <conditionalFormatting sqref="BF152">
    <cfRule type="cellIs" dxfId="670" priority="342" operator="equal">
      <formula>"&lt;1%"</formula>
    </cfRule>
  </conditionalFormatting>
  <conditionalFormatting sqref="S20:AA20">
    <cfRule type="cellIs" dxfId="669" priority="460" operator="equal">
      <formula>"p"</formula>
    </cfRule>
    <cfRule type="cellIs" dxfId="668" priority="461" operator="equal">
      <formula>"yes"</formula>
    </cfRule>
    <cfRule type="cellIs" dxfId="667" priority="462" operator="equal">
      <formula>0</formula>
    </cfRule>
  </conditionalFormatting>
  <conditionalFormatting sqref="S20:AA20">
    <cfRule type="cellIs" dxfId="666" priority="459" operator="equal">
      <formula>"&lt;1%"</formula>
    </cfRule>
  </conditionalFormatting>
  <conditionalFormatting sqref="AE20:AZ20">
    <cfRule type="cellIs" dxfId="665" priority="456" operator="equal">
      <formula>"p"</formula>
    </cfRule>
    <cfRule type="cellIs" dxfId="664" priority="457" operator="equal">
      <formula>"yes"</formula>
    </cfRule>
    <cfRule type="cellIs" dxfId="663" priority="458" operator="equal">
      <formula>0</formula>
    </cfRule>
  </conditionalFormatting>
  <conditionalFormatting sqref="AE20:AZ20">
    <cfRule type="cellIs" dxfId="662" priority="455" operator="equal">
      <formula>"&lt;1%"</formula>
    </cfRule>
  </conditionalFormatting>
  <conditionalFormatting sqref="BC20">
    <cfRule type="cellIs" dxfId="661" priority="453" operator="equal">
      <formula>"no"</formula>
    </cfRule>
    <cfRule type="cellIs" dxfId="660" priority="454" operator="equal">
      <formula>"yes"</formula>
    </cfRule>
  </conditionalFormatting>
  <conditionalFormatting sqref="BC20">
    <cfRule type="cellIs" dxfId="659" priority="452" operator="equal">
      <formula>"p"</formula>
    </cfRule>
  </conditionalFormatting>
  <conditionalFormatting sqref="BA145:BB145">
    <cfRule type="cellIs" dxfId="658" priority="449" operator="equal">
      <formula>"p"</formula>
    </cfRule>
    <cfRule type="cellIs" dxfId="657" priority="450" operator="equal">
      <formula>"yes"</formula>
    </cfRule>
    <cfRule type="cellIs" dxfId="656" priority="451" operator="equal">
      <formula>0</formula>
    </cfRule>
  </conditionalFormatting>
  <conditionalFormatting sqref="BA145:BB145">
    <cfRule type="cellIs" dxfId="655" priority="448" operator="equal">
      <formula>"&lt;1%"</formula>
    </cfRule>
  </conditionalFormatting>
  <conditionalFormatting sqref="Z151">
    <cfRule type="cellIs" dxfId="654" priority="445" operator="equal">
      <formula>"p"</formula>
    </cfRule>
    <cfRule type="cellIs" dxfId="653" priority="446" operator="equal">
      <formula>"yes"</formula>
    </cfRule>
    <cfRule type="cellIs" dxfId="652" priority="447" operator="equal">
      <formula>0</formula>
    </cfRule>
  </conditionalFormatting>
  <conditionalFormatting sqref="Z151">
    <cfRule type="cellIs" dxfId="651" priority="444" operator="equal">
      <formula>"&lt;1%"</formula>
    </cfRule>
  </conditionalFormatting>
  <conditionalFormatting sqref="AC151">
    <cfRule type="cellIs" dxfId="650" priority="441" operator="equal">
      <formula>"p"</formula>
    </cfRule>
    <cfRule type="cellIs" dxfId="649" priority="442" operator="equal">
      <formula>"yes"</formula>
    </cfRule>
    <cfRule type="cellIs" dxfId="648" priority="443" operator="equal">
      <formula>0</formula>
    </cfRule>
  </conditionalFormatting>
  <conditionalFormatting sqref="AC151">
    <cfRule type="cellIs" dxfId="647" priority="440" operator="equal">
      <formula>"&lt;1%"</formula>
    </cfRule>
  </conditionalFormatting>
  <conditionalFormatting sqref="AE151">
    <cfRule type="cellIs" dxfId="646" priority="437" operator="equal">
      <formula>"p"</formula>
    </cfRule>
    <cfRule type="cellIs" dxfId="645" priority="438" operator="equal">
      <formula>"yes"</formula>
    </cfRule>
    <cfRule type="cellIs" dxfId="644" priority="439" operator="equal">
      <formula>0</formula>
    </cfRule>
  </conditionalFormatting>
  <conditionalFormatting sqref="AE151">
    <cfRule type="cellIs" dxfId="643" priority="436" operator="equal">
      <formula>"&lt;1%"</formula>
    </cfRule>
  </conditionalFormatting>
  <conditionalFormatting sqref="AG151">
    <cfRule type="cellIs" dxfId="642" priority="433" operator="equal">
      <formula>"p"</formula>
    </cfRule>
    <cfRule type="cellIs" dxfId="641" priority="434" operator="equal">
      <formula>"yes"</formula>
    </cfRule>
    <cfRule type="cellIs" dxfId="640" priority="435" operator="equal">
      <formula>0</formula>
    </cfRule>
  </conditionalFormatting>
  <conditionalFormatting sqref="AG151">
    <cfRule type="cellIs" dxfId="639" priority="432" operator="equal">
      <formula>"&lt;1%"</formula>
    </cfRule>
  </conditionalFormatting>
  <conditionalFormatting sqref="AH151">
    <cfRule type="cellIs" dxfId="638" priority="429" operator="equal">
      <formula>"p"</formula>
    </cfRule>
    <cfRule type="cellIs" dxfId="637" priority="430" operator="equal">
      <formula>"yes"</formula>
    </cfRule>
    <cfRule type="cellIs" dxfId="636" priority="431" operator="equal">
      <formula>0</formula>
    </cfRule>
  </conditionalFormatting>
  <conditionalFormatting sqref="AH151">
    <cfRule type="cellIs" dxfId="635" priority="428" operator="equal">
      <formula>"&lt;1%"</formula>
    </cfRule>
  </conditionalFormatting>
  <conditionalFormatting sqref="AI151">
    <cfRule type="cellIs" dxfId="634" priority="425" operator="equal">
      <formula>"p"</formula>
    </cfRule>
    <cfRule type="cellIs" dxfId="633" priority="426" operator="equal">
      <formula>"yes"</formula>
    </cfRule>
    <cfRule type="cellIs" dxfId="632" priority="427" operator="equal">
      <formula>0</formula>
    </cfRule>
  </conditionalFormatting>
  <conditionalFormatting sqref="AI151">
    <cfRule type="cellIs" dxfId="631" priority="424" operator="equal">
      <formula>"&lt;1%"</formula>
    </cfRule>
  </conditionalFormatting>
  <conditionalFormatting sqref="AF151">
    <cfRule type="cellIs" dxfId="630" priority="421" operator="equal">
      <formula>"p"</formula>
    </cfRule>
    <cfRule type="cellIs" dxfId="629" priority="422" operator="equal">
      <formula>"yes"</formula>
    </cfRule>
    <cfRule type="cellIs" dxfId="628" priority="423" operator="equal">
      <formula>0</formula>
    </cfRule>
  </conditionalFormatting>
  <conditionalFormatting sqref="AF151">
    <cfRule type="cellIs" dxfId="627" priority="420" operator="equal">
      <formula>"&lt;1%"</formula>
    </cfRule>
  </conditionalFormatting>
  <conditionalFormatting sqref="AD151">
    <cfRule type="cellIs" dxfId="626" priority="417" operator="equal">
      <formula>"p"</formula>
    </cfRule>
    <cfRule type="cellIs" dxfId="625" priority="418" operator="equal">
      <formula>"yes"</formula>
    </cfRule>
    <cfRule type="cellIs" dxfId="624" priority="419" operator="equal">
      <formula>0</formula>
    </cfRule>
  </conditionalFormatting>
  <conditionalFormatting sqref="AD151">
    <cfRule type="cellIs" dxfId="623" priority="416" operator="equal">
      <formula>"&lt;1%"</formula>
    </cfRule>
  </conditionalFormatting>
  <conditionalFormatting sqref="AA151:AB151">
    <cfRule type="cellIs" dxfId="622" priority="413" operator="equal">
      <formula>"p"</formula>
    </cfRule>
    <cfRule type="cellIs" dxfId="621" priority="414" operator="equal">
      <formula>"yes"</formula>
    </cfRule>
    <cfRule type="cellIs" dxfId="620" priority="415" operator="equal">
      <formula>0</formula>
    </cfRule>
  </conditionalFormatting>
  <conditionalFormatting sqref="AA151:AB151">
    <cfRule type="cellIs" dxfId="619" priority="412" operator="equal">
      <formula>"&lt;1%"</formula>
    </cfRule>
  </conditionalFormatting>
  <conditionalFormatting sqref="Z152">
    <cfRule type="cellIs" dxfId="618" priority="409" operator="equal">
      <formula>"p"</formula>
    </cfRule>
    <cfRule type="cellIs" dxfId="617" priority="410" operator="equal">
      <formula>"yes"</formula>
    </cfRule>
    <cfRule type="cellIs" dxfId="616" priority="411" operator="equal">
      <formula>0</formula>
    </cfRule>
  </conditionalFormatting>
  <conditionalFormatting sqref="Z152">
    <cfRule type="cellIs" dxfId="615" priority="408" operator="equal">
      <formula>"&lt;1%"</formula>
    </cfRule>
  </conditionalFormatting>
  <conditionalFormatting sqref="AC152">
    <cfRule type="cellIs" dxfId="614" priority="405" operator="equal">
      <formula>"p"</formula>
    </cfRule>
    <cfRule type="cellIs" dxfId="613" priority="406" operator="equal">
      <formula>"yes"</formula>
    </cfRule>
    <cfRule type="cellIs" dxfId="612" priority="407" operator="equal">
      <formula>0</formula>
    </cfRule>
  </conditionalFormatting>
  <conditionalFormatting sqref="AC152">
    <cfRule type="cellIs" dxfId="611" priority="404" operator="equal">
      <formula>"&lt;1%"</formula>
    </cfRule>
  </conditionalFormatting>
  <conditionalFormatting sqref="AE152">
    <cfRule type="cellIs" dxfId="610" priority="401" operator="equal">
      <formula>"p"</formula>
    </cfRule>
    <cfRule type="cellIs" dxfId="609" priority="402" operator="equal">
      <formula>"yes"</formula>
    </cfRule>
    <cfRule type="cellIs" dxfId="608" priority="403" operator="equal">
      <formula>0</formula>
    </cfRule>
  </conditionalFormatting>
  <conditionalFormatting sqref="AE152">
    <cfRule type="cellIs" dxfId="607" priority="400" operator="equal">
      <formula>"&lt;1%"</formula>
    </cfRule>
  </conditionalFormatting>
  <conditionalFormatting sqref="AG152">
    <cfRule type="cellIs" dxfId="606" priority="397" operator="equal">
      <formula>"p"</formula>
    </cfRule>
    <cfRule type="cellIs" dxfId="605" priority="398" operator="equal">
      <formula>"yes"</formula>
    </cfRule>
    <cfRule type="cellIs" dxfId="604" priority="399" operator="equal">
      <formula>0</formula>
    </cfRule>
  </conditionalFormatting>
  <conditionalFormatting sqref="AG152">
    <cfRule type="cellIs" dxfId="603" priority="396" operator="equal">
      <formula>"&lt;1%"</formula>
    </cfRule>
  </conditionalFormatting>
  <conditionalFormatting sqref="AH152">
    <cfRule type="cellIs" dxfId="602" priority="393" operator="equal">
      <formula>"p"</formula>
    </cfRule>
    <cfRule type="cellIs" dxfId="601" priority="394" operator="equal">
      <formula>"yes"</formula>
    </cfRule>
    <cfRule type="cellIs" dxfId="600" priority="395" operator="equal">
      <formula>0</formula>
    </cfRule>
  </conditionalFormatting>
  <conditionalFormatting sqref="AH152">
    <cfRule type="cellIs" dxfId="599" priority="392" operator="equal">
      <formula>"&lt;1%"</formula>
    </cfRule>
  </conditionalFormatting>
  <conditionalFormatting sqref="AI152">
    <cfRule type="cellIs" dxfId="598" priority="389" operator="equal">
      <formula>"p"</formula>
    </cfRule>
    <cfRule type="cellIs" dxfId="597" priority="390" operator="equal">
      <formula>"yes"</formula>
    </cfRule>
    <cfRule type="cellIs" dxfId="596" priority="391" operator="equal">
      <formula>0</formula>
    </cfRule>
  </conditionalFormatting>
  <conditionalFormatting sqref="AI152">
    <cfRule type="cellIs" dxfId="595" priority="388" operator="equal">
      <formula>"&lt;1%"</formula>
    </cfRule>
  </conditionalFormatting>
  <conditionalFormatting sqref="AF152">
    <cfRule type="cellIs" dxfId="594" priority="385" operator="equal">
      <formula>"p"</formula>
    </cfRule>
    <cfRule type="cellIs" dxfId="593" priority="386" operator="equal">
      <formula>"yes"</formula>
    </cfRule>
    <cfRule type="cellIs" dxfId="592" priority="387" operator="equal">
      <formula>0</formula>
    </cfRule>
  </conditionalFormatting>
  <conditionalFormatting sqref="AF152">
    <cfRule type="cellIs" dxfId="591" priority="384" operator="equal">
      <formula>"&lt;1%"</formula>
    </cfRule>
  </conditionalFormatting>
  <conditionalFormatting sqref="AD152">
    <cfRule type="cellIs" dxfId="590" priority="381" operator="equal">
      <formula>"p"</formula>
    </cfRule>
    <cfRule type="cellIs" dxfId="589" priority="382" operator="equal">
      <formula>"yes"</formula>
    </cfRule>
    <cfRule type="cellIs" dxfId="588" priority="383" operator="equal">
      <formula>0</formula>
    </cfRule>
  </conditionalFormatting>
  <conditionalFormatting sqref="AD152">
    <cfRule type="cellIs" dxfId="587" priority="380" operator="equal">
      <formula>"&lt;1%"</formula>
    </cfRule>
  </conditionalFormatting>
  <conditionalFormatting sqref="AA152:AB152">
    <cfRule type="cellIs" dxfId="586" priority="377" operator="equal">
      <formula>"p"</formula>
    </cfRule>
    <cfRule type="cellIs" dxfId="585" priority="378" operator="equal">
      <formula>"yes"</formula>
    </cfRule>
    <cfRule type="cellIs" dxfId="584" priority="379" operator="equal">
      <formula>0</formula>
    </cfRule>
  </conditionalFormatting>
  <conditionalFormatting sqref="AA152:AB152">
    <cfRule type="cellIs" dxfId="583" priority="376" operator="equal">
      <formula>"&lt;1%"</formula>
    </cfRule>
  </conditionalFormatting>
  <conditionalFormatting sqref="AJ151:AZ151">
    <cfRule type="cellIs" dxfId="582" priority="373" operator="equal">
      <formula>"p"</formula>
    </cfRule>
    <cfRule type="cellIs" dxfId="581" priority="374" operator="equal">
      <formula>"yes"</formula>
    </cfRule>
    <cfRule type="cellIs" dxfId="580" priority="375" operator="equal">
      <formula>0</formula>
    </cfRule>
  </conditionalFormatting>
  <conditionalFormatting sqref="AJ151:AZ151">
    <cfRule type="cellIs" dxfId="579" priority="372" operator="equal">
      <formula>"&lt;1%"</formula>
    </cfRule>
  </conditionalFormatting>
  <conditionalFormatting sqref="BA151:BB151">
    <cfRule type="cellIs" dxfId="578" priority="369" operator="equal">
      <formula>"p"</formula>
    </cfRule>
    <cfRule type="cellIs" dxfId="577" priority="370" operator="equal">
      <formula>"yes"</formula>
    </cfRule>
    <cfRule type="cellIs" dxfId="576" priority="371" operator="equal">
      <formula>0</formula>
    </cfRule>
  </conditionalFormatting>
  <conditionalFormatting sqref="BA151:BB151">
    <cfRule type="cellIs" dxfId="575" priority="368" operator="equal">
      <formula>"&lt;1%"</formula>
    </cfRule>
  </conditionalFormatting>
  <conditionalFormatting sqref="BC151">
    <cfRule type="cellIs" dxfId="574" priority="366" operator="equal">
      <formula>"no"</formula>
    </cfRule>
    <cfRule type="cellIs" dxfId="573" priority="367" operator="equal">
      <formula>"yes"</formula>
    </cfRule>
  </conditionalFormatting>
  <conditionalFormatting sqref="BC151">
    <cfRule type="cellIs" dxfId="572" priority="365" operator="equal">
      <formula>"p"</formula>
    </cfRule>
  </conditionalFormatting>
  <conditionalFormatting sqref="BD151:BE151">
    <cfRule type="cellIs" dxfId="571" priority="362" operator="equal">
      <formula>"p"</formula>
    </cfRule>
    <cfRule type="cellIs" dxfId="570" priority="363" operator="equal">
      <formula>"yes"</formula>
    </cfRule>
    <cfRule type="cellIs" dxfId="569" priority="364" operator="equal">
      <formula>"none"</formula>
    </cfRule>
  </conditionalFormatting>
  <conditionalFormatting sqref="BD151:BE151">
    <cfRule type="cellIs" dxfId="568" priority="361" operator="equal">
      <formula>"no"</formula>
    </cfRule>
  </conditionalFormatting>
  <conditionalFormatting sqref="BF151">
    <cfRule type="cellIs" dxfId="567" priority="358" operator="equal">
      <formula>"p"</formula>
    </cfRule>
    <cfRule type="cellIs" dxfId="566" priority="359" operator="equal">
      <formula>"yes"</formula>
    </cfRule>
    <cfRule type="cellIs" dxfId="565" priority="360" operator="equal">
      <formula>0</formula>
    </cfRule>
  </conditionalFormatting>
  <conditionalFormatting sqref="BF151">
    <cfRule type="cellIs" dxfId="564" priority="357" operator="equal">
      <formula>"&lt;1%"</formula>
    </cfRule>
  </conditionalFormatting>
  <conditionalFormatting sqref="BG151:BJ151">
    <cfRule type="cellIs" dxfId="563" priority="354" operator="equal">
      <formula>"p"</formula>
    </cfRule>
    <cfRule type="cellIs" dxfId="562" priority="355" operator="equal">
      <formula>"yes"</formula>
    </cfRule>
    <cfRule type="cellIs" dxfId="561" priority="356" operator="equal">
      <formula>"none"</formula>
    </cfRule>
  </conditionalFormatting>
  <conditionalFormatting sqref="BG151:BJ151">
    <cfRule type="cellIs" dxfId="560" priority="353" operator="equal">
      <formula>"no"</formula>
    </cfRule>
  </conditionalFormatting>
  <conditionalFormatting sqref="BC152">
    <cfRule type="cellIs" dxfId="559" priority="351" operator="equal">
      <formula>"no"</formula>
    </cfRule>
    <cfRule type="cellIs" dxfId="558" priority="352" operator="equal">
      <formula>"yes"</formula>
    </cfRule>
  </conditionalFormatting>
  <conditionalFormatting sqref="BC152">
    <cfRule type="cellIs" dxfId="557" priority="350" operator="equal">
      <formula>"p"</formula>
    </cfRule>
  </conditionalFormatting>
  <conditionalFormatting sqref="BD152:BE152">
    <cfRule type="cellIs" dxfId="556" priority="347" operator="equal">
      <formula>"p"</formula>
    </cfRule>
    <cfRule type="cellIs" dxfId="555" priority="348" operator="equal">
      <formula>"yes"</formula>
    </cfRule>
    <cfRule type="cellIs" dxfId="554" priority="349" operator="equal">
      <formula>"none"</formula>
    </cfRule>
  </conditionalFormatting>
  <conditionalFormatting sqref="BD152:BE152">
    <cfRule type="cellIs" dxfId="553" priority="346" operator="equal">
      <formula>"no"</formula>
    </cfRule>
  </conditionalFormatting>
  <conditionalFormatting sqref="BG152:BJ152">
    <cfRule type="cellIs" dxfId="552" priority="339" operator="equal">
      <formula>"p"</formula>
    </cfRule>
    <cfRule type="cellIs" dxfId="551" priority="340" operator="equal">
      <formula>"yes"</formula>
    </cfRule>
    <cfRule type="cellIs" dxfId="550" priority="341" operator="equal">
      <formula>"none"</formula>
    </cfRule>
  </conditionalFormatting>
  <conditionalFormatting sqref="BG152:BJ152">
    <cfRule type="cellIs" dxfId="549" priority="338" operator="equal">
      <formula>"no"</formula>
    </cfRule>
  </conditionalFormatting>
  <conditionalFormatting sqref="CF12">
    <cfRule type="cellIs" dxfId="548" priority="335" operator="equal">
      <formula>"p"</formula>
    </cfRule>
    <cfRule type="cellIs" dxfId="547" priority="336" operator="equal">
      <formula>"yes"</formula>
    </cfRule>
    <cfRule type="cellIs" dxfId="546" priority="337" operator="equal">
      <formula>"none"</formula>
    </cfRule>
  </conditionalFormatting>
  <conditionalFormatting sqref="CF12">
    <cfRule type="cellIs" dxfId="545" priority="334" operator="equal">
      <formula>"no"</formula>
    </cfRule>
  </conditionalFormatting>
  <conditionalFormatting sqref="CG12:CG19 CG130:CG165 CG179:CG181 CG21:CG128 CG167:CG176">
    <cfRule type="cellIs" dxfId="544" priority="331" operator="equal">
      <formula>"p"</formula>
    </cfRule>
    <cfRule type="cellIs" dxfId="543" priority="332" operator="equal">
      <formula>"yes"</formula>
    </cfRule>
    <cfRule type="cellIs" dxfId="542" priority="333" operator="equal">
      <formula>"none"</formula>
    </cfRule>
  </conditionalFormatting>
  <conditionalFormatting sqref="CG12:CG19 CG130:CG165 CG179:CG181 CG21:CG128 CG167:CG176">
    <cfRule type="cellIs" dxfId="541" priority="330" operator="equal">
      <formula>"no"</formula>
    </cfRule>
  </conditionalFormatting>
  <conditionalFormatting sqref="CF133:CF165 CF179:CF183 CF167:CF177">
    <cfRule type="cellIs" dxfId="540" priority="327" operator="equal">
      <formula>"p"</formula>
    </cfRule>
    <cfRule type="cellIs" dxfId="539" priority="328" operator="equal">
      <formula>"yes"</formula>
    </cfRule>
    <cfRule type="cellIs" dxfId="538" priority="329" operator="equal">
      <formula>"none"</formula>
    </cfRule>
  </conditionalFormatting>
  <conditionalFormatting sqref="CF133:CF165 CF179:CF183 CF167:CF177">
    <cfRule type="cellIs" dxfId="537" priority="326" operator="equal">
      <formula>"no"</formula>
    </cfRule>
  </conditionalFormatting>
  <conditionalFormatting sqref="CF108:CF132">
    <cfRule type="cellIs" dxfId="536" priority="323" operator="equal">
      <formula>"p"</formula>
    </cfRule>
    <cfRule type="cellIs" dxfId="535" priority="324" operator="equal">
      <formula>"yes"</formula>
    </cfRule>
    <cfRule type="cellIs" dxfId="534" priority="325" operator="equal">
      <formula>"none"</formula>
    </cfRule>
  </conditionalFormatting>
  <conditionalFormatting sqref="CF108:CF132">
    <cfRule type="cellIs" dxfId="533" priority="322" operator="equal">
      <formula>"no"</formula>
    </cfRule>
  </conditionalFormatting>
  <conditionalFormatting sqref="CF44:CF85">
    <cfRule type="cellIs" dxfId="532" priority="319" operator="equal">
      <formula>"p"</formula>
    </cfRule>
    <cfRule type="cellIs" dxfId="531" priority="320" operator="equal">
      <formula>"yes"</formula>
    </cfRule>
    <cfRule type="cellIs" dxfId="530" priority="321" operator="equal">
      <formula>"none"</formula>
    </cfRule>
  </conditionalFormatting>
  <conditionalFormatting sqref="CF44:CF85">
    <cfRule type="cellIs" dxfId="529" priority="318" operator="equal">
      <formula>"no"</formula>
    </cfRule>
  </conditionalFormatting>
  <conditionalFormatting sqref="CF106:CF107">
    <cfRule type="cellIs" dxfId="528" priority="307" operator="equal">
      <formula>"p"</formula>
    </cfRule>
    <cfRule type="cellIs" dxfId="527" priority="308" operator="equal">
      <formula>"yes"</formula>
    </cfRule>
    <cfRule type="cellIs" dxfId="526" priority="309" operator="equal">
      <formula>"none"</formula>
    </cfRule>
  </conditionalFormatting>
  <conditionalFormatting sqref="CF106:CF107">
    <cfRule type="cellIs" dxfId="525" priority="306" operator="equal">
      <formula>"no"</formula>
    </cfRule>
  </conditionalFormatting>
  <conditionalFormatting sqref="CF186:CG186">
    <cfRule type="cellIs" dxfId="524" priority="303" operator="equal">
      <formula>"p"</formula>
    </cfRule>
    <cfRule type="cellIs" dxfId="523" priority="304" operator="equal">
      <formula>"yes"</formula>
    </cfRule>
    <cfRule type="cellIs" dxfId="522" priority="305" operator="equal">
      <formula>"none"</formula>
    </cfRule>
  </conditionalFormatting>
  <conditionalFormatting sqref="CF186:CG186">
    <cfRule type="cellIs" dxfId="521" priority="302" operator="equal">
      <formula>"no"</formula>
    </cfRule>
  </conditionalFormatting>
  <conditionalFormatting sqref="CF192:CG192">
    <cfRule type="cellIs" dxfId="520" priority="299" operator="equal">
      <formula>"p"</formula>
    </cfRule>
    <cfRule type="cellIs" dxfId="519" priority="300" operator="equal">
      <formula>"yes"</formula>
    </cfRule>
    <cfRule type="cellIs" dxfId="518" priority="301" operator="equal">
      <formula>"none"</formula>
    </cfRule>
  </conditionalFormatting>
  <conditionalFormatting sqref="CF192:CG192">
    <cfRule type="cellIs" dxfId="517" priority="298" operator="equal">
      <formula>"no"</formula>
    </cfRule>
  </conditionalFormatting>
  <conditionalFormatting sqref="CF207:CG207">
    <cfRule type="cellIs" dxfId="516" priority="295" operator="equal">
      <formula>"p"</formula>
    </cfRule>
    <cfRule type="cellIs" dxfId="515" priority="296" operator="equal">
      <formula>"yes"</formula>
    </cfRule>
    <cfRule type="cellIs" dxfId="514" priority="297" operator="equal">
      <formula>"none"</formula>
    </cfRule>
  </conditionalFormatting>
  <conditionalFormatting sqref="CF207:CG207">
    <cfRule type="cellIs" dxfId="513" priority="294" operator="equal">
      <formula>"no"</formula>
    </cfRule>
  </conditionalFormatting>
  <conditionalFormatting sqref="CF248">
    <cfRule type="cellIs" dxfId="512" priority="283" operator="equal">
      <formula>"p"</formula>
    </cfRule>
    <cfRule type="cellIs" dxfId="511" priority="284" operator="equal">
      <formula>"yes"</formula>
    </cfRule>
    <cfRule type="cellIs" dxfId="510" priority="285" operator="equal">
      <formula>"none"</formula>
    </cfRule>
  </conditionalFormatting>
  <conditionalFormatting sqref="CF248">
    <cfRule type="cellIs" dxfId="509" priority="282" operator="equal">
      <formula>"no"</formula>
    </cfRule>
  </conditionalFormatting>
  <conditionalFormatting sqref="CF20">
    <cfRule type="cellIs" dxfId="508" priority="275" operator="equal">
      <formula>"p"</formula>
    </cfRule>
    <cfRule type="cellIs" dxfId="507" priority="276" operator="equal">
      <formula>"yes"</formula>
    </cfRule>
    <cfRule type="cellIs" dxfId="506" priority="277" operator="equal">
      <formula>"none"</formula>
    </cfRule>
  </conditionalFormatting>
  <conditionalFormatting sqref="CF20">
    <cfRule type="cellIs" dxfId="505" priority="274" operator="equal">
      <formula>"no"</formula>
    </cfRule>
  </conditionalFormatting>
  <conditionalFormatting sqref="CG20">
    <cfRule type="cellIs" dxfId="504" priority="271" operator="equal">
      <formula>"p"</formula>
    </cfRule>
    <cfRule type="cellIs" dxfId="503" priority="272" operator="equal">
      <formula>"yes"</formula>
    </cfRule>
    <cfRule type="cellIs" dxfId="502" priority="273" operator="equal">
      <formula>"none"</formula>
    </cfRule>
  </conditionalFormatting>
  <conditionalFormatting sqref="CG20">
    <cfRule type="cellIs" dxfId="501" priority="270" operator="equal">
      <formula>"no"</formula>
    </cfRule>
  </conditionalFormatting>
  <conditionalFormatting sqref="CG129">
    <cfRule type="cellIs" dxfId="500" priority="267" operator="equal">
      <formula>"p"</formula>
    </cfRule>
    <cfRule type="cellIs" dxfId="499" priority="268" operator="equal">
      <formula>"yes"</formula>
    </cfRule>
    <cfRule type="cellIs" dxfId="498" priority="269" operator="equal">
      <formula>"none"</formula>
    </cfRule>
  </conditionalFormatting>
  <conditionalFormatting sqref="CG129">
    <cfRule type="cellIs" dxfId="497" priority="266" operator="equal">
      <formula>"no"</formula>
    </cfRule>
  </conditionalFormatting>
  <conditionalFormatting sqref="CG177">
    <cfRule type="cellIs" dxfId="496" priority="263" operator="equal">
      <formula>"p"</formula>
    </cfRule>
    <cfRule type="cellIs" dxfId="495" priority="264" operator="equal">
      <formula>"yes"</formula>
    </cfRule>
    <cfRule type="cellIs" dxfId="494" priority="265" operator="equal">
      <formula>"none"</formula>
    </cfRule>
  </conditionalFormatting>
  <conditionalFormatting sqref="CG177">
    <cfRule type="cellIs" dxfId="493" priority="262" operator="equal">
      <formula>"no"</formula>
    </cfRule>
  </conditionalFormatting>
  <conditionalFormatting sqref="CF271:CG297 CF270 CF299:CG323 CG298">
    <cfRule type="cellIs" dxfId="492" priority="259" operator="equal">
      <formula>"p"</formula>
    </cfRule>
    <cfRule type="cellIs" dxfId="491" priority="260" operator="equal">
      <formula>"yes"</formula>
    </cfRule>
    <cfRule type="cellIs" dxfId="490" priority="261" operator="equal">
      <formula>"none"</formula>
    </cfRule>
  </conditionalFormatting>
  <conditionalFormatting sqref="CF271:CG297 CF270 CF299:CG323 CG298">
    <cfRule type="cellIs" dxfId="489" priority="258" operator="equal">
      <formula>"no"</formula>
    </cfRule>
  </conditionalFormatting>
  <conditionalFormatting sqref="CF178:CG178">
    <cfRule type="cellIs" dxfId="488" priority="255" operator="equal">
      <formula>"p"</formula>
    </cfRule>
    <cfRule type="cellIs" dxfId="487" priority="256" operator="equal">
      <formula>"yes"</formula>
    </cfRule>
    <cfRule type="cellIs" dxfId="486" priority="257" operator="equal">
      <formula>"none"</formula>
    </cfRule>
  </conditionalFormatting>
  <conditionalFormatting sqref="CF178:CG178">
    <cfRule type="cellIs" dxfId="485" priority="254" operator="equal">
      <formula>"no"</formula>
    </cfRule>
  </conditionalFormatting>
  <conditionalFormatting sqref="CF87">
    <cfRule type="cellIs" dxfId="484" priority="251" operator="equal">
      <formula>"p"</formula>
    </cfRule>
    <cfRule type="cellIs" dxfId="483" priority="252" operator="equal">
      <formula>"yes"</formula>
    </cfRule>
    <cfRule type="cellIs" dxfId="482" priority="253" operator="equal">
      <formula>"none"</formula>
    </cfRule>
  </conditionalFormatting>
  <conditionalFormatting sqref="CF87">
    <cfRule type="cellIs" dxfId="481" priority="250" operator="equal">
      <formula>"no"</formula>
    </cfRule>
  </conditionalFormatting>
  <conditionalFormatting sqref="CF88">
    <cfRule type="cellIs" dxfId="480" priority="247" operator="equal">
      <formula>"p"</formula>
    </cfRule>
    <cfRule type="cellIs" dxfId="479" priority="248" operator="equal">
      <formula>"yes"</formula>
    </cfRule>
    <cfRule type="cellIs" dxfId="478" priority="249" operator="equal">
      <formula>"none"</formula>
    </cfRule>
  </conditionalFormatting>
  <conditionalFormatting sqref="CF88">
    <cfRule type="cellIs" dxfId="477" priority="246" operator="equal">
      <formula>"no"</formula>
    </cfRule>
  </conditionalFormatting>
  <conditionalFormatting sqref="CF94">
    <cfRule type="cellIs" dxfId="476" priority="243" operator="equal">
      <formula>"p"</formula>
    </cfRule>
    <cfRule type="cellIs" dxfId="475" priority="244" operator="equal">
      <formula>"yes"</formula>
    </cfRule>
    <cfRule type="cellIs" dxfId="474" priority="245" operator="equal">
      <formula>"none"</formula>
    </cfRule>
  </conditionalFormatting>
  <conditionalFormatting sqref="CF94">
    <cfRule type="cellIs" dxfId="473" priority="242" operator="equal">
      <formula>"no"</formula>
    </cfRule>
  </conditionalFormatting>
  <conditionalFormatting sqref="CF95">
    <cfRule type="cellIs" dxfId="472" priority="239" operator="equal">
      <formula>"p"</formula>
    </cfRule>
    <cfRule type="cellIs" dxfId="471" priority="240" operator="equal">
      <formula>"yes"</formula>
    </cfRule>
    <cfRule type="cellIs" dxfId="470" priority="241" operator="equal">
      <formula>"none"</formula>
    </cfRule>
  </conditionalFormatting>
  <conditionalFormatting sqref="CF95">
    <cfRule type="cellIs" dxfId="469" priority="238" operator="equal">
      <formula>"no"</formula>
    </cfRule>
  </conditionalFormatting>
  <conditionalFormatting sqref="CF15">
    <cfRule type="cellIs" dxfId="468" priority="235" operator="equal">
      <formula>"p"</formula>
    </cfRule>
    <cfRule type="cellIs" dxfId="467" priority="236" operator="equal">
      <formula>"yes"</formula>
    </cfRule>
    <cfRule type="cellIs" dxfId="466" priority="237" operator="equal">
      <formula>"none"</formula>
    </cfRule>
  </conditionalFormatting>
  <conditionalFormatting sqref="CF15">
    <cfRule type="cellIs" dxfId="465" priority="234" operator="equal">
      <formula>"no"</formula>
    </cfRule>
  </conditionalFormatting>
  <conditionalFormatting sqref="CF16">
    <cfRule type="cellIs" dxfId="464" priority="231" operator="equal">
      <formula>"p"</formula>
    </cfRule>
    <cfRule type="cellIs" dxfId="463" priority="232" operator="equal">
      <formula>"yes"</formula>
    </cfRule>
    <cfRule type="cellIs" dxfId="462" priority="233" operator="equal">
      <formula>"none"</formula>
    </cfRule>
  </conditionalFormatting>
  <conditionalFormatting sqref="CF16">
    <cfRule type="cellIs" dxfId="461" priority="230" operator="equal">
      <formula>"no"</formula>
    </cfRule>
  </conditionalFormatting>
  <conditionalFormatting sqref="CF17">
    <cfRule type="cellIs" dxfId="460" priority="227" operator="equal">
      <formula>"p"</formula>
    </cfRule>
    <cfRule type="cellIs" dxfId="459" priority="228" operator="equal">
      <formula>"yes"</formula>
    </cfRule>
    <cfRule type="cellIs" dxfId="458" priority="229" operator="equal">
      <formula>"none"</formula>
    </cfRule>
  </conditionalFormatting>
  <conditionalFormatting sqref="CF17">
    <cfRule type="cellIs" dxfId="457" priority="226" operator="equal">
      <formula>"no"</formula>
    </cfRule>
  </conditionalFormatting>
  <conditionalFormatting sqref="CF18">
    <cfRule type="cellIs" dxfId="456" priority="223" operator="equal">
      <formula>"p"</formula>
    </cfRule>
    <cfRule type="cellIs" dxfId="455" priority="224" operator="equal">
      <formula>"yes"</formula>
    </cfRule>
    <cfRule type="cellIs" dxfId="454" priority="225" operator="equal">
      <formula>"none"</formula>
    </cfRule>
  </conditionalFormatting>
  <conditionalFormatting sqref="CF18">
    <cfRule type="cellIs" dxfId="453" priority="222" operator="equal">
      <formula>"no"</formula>
    </cfRule>
  </conditionalFormatting>
  <conditionalFormatting sqref="CF19">
    <cfRule type="cellIs" dxfId="452" priority="219" operator="equal">
      <formula>"p"</formula>
    </cfRule>
    <cfRule type="cellIs" dxfId="451" priority="220" operator="equal">
      <formula>"yes"</formula>
    </cfRule>
    <cfRule type="cellIs" dxfId="450" priority="221" operator="equal">
      <formula>"none"</formula>
    </cfRule>
  </conditionalFormatting>
  <conditionalFormatting sqref="CF19">
    <cfRule type="cellIs" dxfId="449" priority="218" operator="equal">
      <formula>"no"</formula>
    </cfRule>
  </conditionalFormatting>
  <conditionalFormatting sqref="CG9">
    <cfRule type="cellIs" dxfId="448" priority="215" operator="equal">
      <formula>"p"</formula>
    </cfRule>
    <cfRule type="cellIs" dxfId="447" priority="216" operator="equal">
      <formula>"yes"</formula>
    </cfRule>
    <cfRule type="cellIs" dxfId="446" priority="217" operator="equal">
      <formula>"none"</formula>
    </cfRule>
  </conditionalFormatting>
  <conditionalFormatting sqref="CG9">
    <cfRule type="cellIs" dxfId="445" priority="214" operator="equal">
      <formula>"no"</formula>
    </cfRule>
  </conditionalFormatting>
  <conditionalFormatting sqref="CF9">
    <cfRule type="cellIs" dxfId="444" priority="211" operator="equal">
      <formula>"p"</formula>
    </cfRule>
    <cfRule type="cellIs" dxfId="443" priority="212" operator="equal">
      <formula>"yes"</formula>
    </cfRule>
    <cfRule type="cellIs" dxfId="442" priority="213" operator="equal">
      <formula>"none"</formula>
    </cfRule>
  </conditionalFormatting>
  <conditionalFormatting sqref="CF9">
    <cfRule type="cellIs" dxfId="441" priority="210" operator="equal">
      <formula>"no"</formula>
    </cfRule>
  </conditionalFormatting>
  <conditionalFormatting sqref="CG270">
    <cfRule type="cellIs" dxfId="440" priority="207" operator="equal">
      <formula>"p"</formula>
    </cfRule>
    <cfRule type="cellIs" dxfId="439" priority="208" operator="equal">
      <formula>"yes"</formula>
    </cfRule>
    <cfRule type="cellIs" dxfId="438" priority="209" operator="equal">
      <formula>"none"</formula>
    </cfRule>
  </conditionalFormatting>
  <conditionalFormatting sqref="CG270">
    <cfRule type="cellIs" dxfId="437" priority="206" operator="equal">
      <formula>"no"</formula>
    </cfRule>
  </conditionalFormatting>
  <conditionalFormatting sqref="BX6:BX342">
    <cfRule type="cellIs" dxfId="436" priority="204" operator="equal">
      <formula>"no"</formula>
    </cfRule>
    <cfRule type="cellIs" dxfId="435" priority="205" operator="equal">
      <formula>"yes"</formula>
    </cfRule>
  </conditionalFormatting>
  <conditionalFormatting sqref="BC38">
    <cfRule type="cellIs" dxfId="434" priority="202" operator="equal">
      <formula>"no"</formula>
    </cfRule>
    <cfRule type="cellIs" dxfId="433" priority="203" operator="equal">
      <formula>"yes"</formula>
    </cfRule>
  </conditionalFormatting>
  <conditionalFormatting sqref="BC38">
    <cfRule type="cellIs" dxfId="432" priority="201" operator="equal">
      <formula>"p"</formula>
    </cfRule>
  </conditionalFormatting>
  <conditionalFormatting sqref="AC6">
    <cfRule type="cellIs" dxfId="431" priority="198" operator="equal">
      <formula>"p"</formula>
    </cfRule>
    <cfRule type="cellIs" dxfId="430" priority="199" operator="equal">
      <formula>"yes"</formula>
    </cfRule>
    <cfRule type="cellIs" dxfId="429" priority="200" operator="equal">
      <formula>0</formula>
    </cfRule>
  </conditionalFormatting>
  <conditionalFormatting sqref="AC6">
    <cfRule type="cellIs" dxfId="428" priority="197" operator="equal">
      <formula>"&lt;1%"</formula>
    </cfRule>
  </conditionalFormatting>
  <conditionalFormatting sqref="AD6:AG6 AI6:AZ6">
    <cfRule type="cellIs" dxfId="427" priority="194" operator="equal">
      <formula>"p"</formula>
    </cfRule>
    <cfRule type="cellIs" dxfId="426" priority="195" operator="equal">
      <formula>"yes"</formula>
    </cfRule>
    <cfRule type="cellIs" dxfId="425" priority="196" operator="equal">
      <formula>0</formula>
    </cfRule>
  </conditionalFormatting>
  <conditionalFormatting sqref="AD6:AG6 AI6:AZ6">
    <cfRule type="cellIs" dxfId="424" priority="193" operator="equal">
      <formula>"&lt;1%"</formula>
    </cfRule>
  </conditionalFormatting>
  <conditionalFormatting sqref="AH6">
    <cfRule type="cellIs" dxfId="423" priority="190" operator="equal">
      <formula>"p"</formula>
    </cfRule>
    <cfRule type="cellIs" dxfId="422" priority="191" operator="equal">
      <formula>"yes"</formula>
    </cfRule>
    <cfRule type="cellIs" dxfId="421" priority="192" operator="equal">
      <formula>0</formula>
    </cfRule>
  </conditionalFormatting>
  <conditionalFormatting sqref="AH6">
    <cfRule type="cellIs" dxfId="420" priority="189" operator="equal">
      <formula>"&lt;1%"</formula>
    </cfRule>
  </conditionalFormatting>
  <conditionalFormatting sqref="AM138:AY138">
    <cfRule type="cellIs" dxfId="419" priority="186" operator="equal">
      <formula>"p"</formula>
    </cfRule>
    <cfRule type="cellIs" dxfId="418" priority="187" operator="equal">
      <formula>"yes"</formula>
    </cfRule>
    <cfRule type="cellIs" dxfId="417" priority="188" operator="equal">
      <formula>0</formula>
    </cfRule>
  </conditionalFormatting>
  <conditionalFormatting sqref="AM138:AY138">
    <cfRule type="cellIs" dxfId="416" priority="185" operator="equal">
      <formula>"&lt;1%"</formula>
    </cfRule>
  </conditionalFormatting>
  <conditionalFormatting sqref="S192:AM192">
    <cfRule type="cellIs" dxfId="415" priority="182" operator="equal">
      <formula>"p"</formula>
    </cfRule>
    <cfRule type="cellIs" dxfId="414" priority="183" operator="equal">
      <formula>"yes"</formula>
    </cfRule>
    <cfRule type="cellIs" dxfId="413" priority="184" operator="equal">
      <formula>0</formula>
    </cfRule>
  </conditionalFormatting>
  <conditionalFormatting sqref="S192:AM192">
    <cfRule type="cellIs" dxfId="412" priority="181" operator="equal">
      <formula>"&lt;1%"</formula>
    </cfRule>
  </conditionalFormatting>
  <conditionalFormatting sqref="CF38">
    <cfRule type="cellIs" dxfId="411" priority="178" operator="equal">
      <formula>"p"</formula>
    </cfRule>
    <cfRule type="cellIs" dxfId="410" priority="179" operator="equal">
      <formula>"yes"</formula>
    </cfRule>
    <cfRule type="cellIs" dxfId="409" priority="180" operator="equal">
      <formula>"none"</formula>
    </cfRule>
  </conditionalFormatting>
  <conditionalFormatting sqref="CF38">
    <cfRule type="cellIs" dxfId="408" priority="177" operator="equal">
      <formula>"no"</formula>
    </cfRule>
  </conditionalFormatting>
  <conditionalFormatting sqref="CF8">
    <cfRule type="cellIs" dxfId="407" priority="174" operator="equal">
      <formula>"p"</formula>
    </cfRule>
    <cfRule type="cellIs" dxfId="406" priority="175" operator="equal">
      <formula>"yes"</formula>
    </cfRule>
    <cfRule type="cellIs" dxfId="405" priority="176" operator="equal">
      <formula>"none"</formula>
    </cfRule>
  </conditionalFormatting>
  <conditionalFormatting sqref="CF8">
    <cfRule type="cellIs" dxfId="404" priority="173" operator="equal">
      <formula>"no"</formula>
    </cfRule>
  </conditionalFormatting>
  <conditionalFormatting sqref="CG8">
    <cfRule type="cellIs" dxfId="403" priority="170" operator="equal">
      <formula>"p"</formula>
    </cfRule>
    <cfRule type="cellIs" dxfId="402" priority="171" operator="equal">
      <formula>"yes"</formula>
    </cfRule>
    <cfRule type="cellIs" dxfId="401" priority="172" operator="equal">
      <formula>"none"</formula>
    </cfRule>
  </conditionalFormatting>
  <conditionalFormatting sqref="CG8">
    <cfRule type="cellIs" dxfId="400" priority="169" operator="equal">
      <formula>"no"</formula>
    </cfRule>
  </conditionalFormatting>
  <conditionalFormatting sqref="CF90:CF93">
    <cfRule type="cellIs" dxfId="399" priority="166" operator="equal">
      <formula>"p"</formula>
    </cfRule>
    <cfRule type="cellIs" dxfId="398" priority="167" operator="equal">
      <formula>"yes"</formula>
    </cfRule>
    <cfRule type="cellIs" dxfId="397" priority="168" operator="equal">
      <formula>"none"</formula>
    </cfRule>
  </conditionalFormatting>
  <conditionalFormatting sqref="CF90:CF93">
    <cfRule type="cellIs" dxfId="396" priority="165" operator="equal">
      <formula>"no"</formula>
    </cfRule>
  </conditionalFormatting>
  <conditionalFormatting sqref="CF100:CF102">
    <cfRule type="cellIs" dxfId="395" priority="162" operator="equal">
      <formula>"p"</formula>
    </cfRule>
    <cfRule type="cellIs" dxfId="394" priority="163" operator="equal">
      <formula>"yes"</formula>
    </cfRule>
    <cfRule type="cellIs" dxfId="393" priority="164" operator="equal">
      <formula>"none"</formula>
    </cfRule>
  </conditionalFormatting>
  <conditionalFormatting sqref="CF100:CF102">
    <cfRule type="cellIs" dxfId="392" priority="161" operator="equal">
      <formula>"no"</formula>
    </cfRule>
  </conditionalFormatting>
  <conditionalFormatting sqref="CF210:CF247">
    <cfRule type="cellIs" dxfId="391" priority="158" operator="equal">
      <formula>"p"</formula>
    </cfRule>
    <cfRule type="cellIs" dxfId="390" priority="159" operator="equal">
      <formula>"yes"</formula>
    </cfRule>
    <cfRule type="cellIs" dxfId="389" priority="160" operator="equal">
      <formula>"none"</formula>
    </cfRule>
  </conditionalFormatting>
  <conditionalFormatting sqref="CF210:CF247">
    <cfRule type="cellIs" dxfId="388" priority="157" operator="equal">
      <formula>"no"</formula>
    </cfRule>
  </conditionalFormatting>
  <conditionalFormatting sqref="CG210:CG249">
    <cfRule type="cellIs" dxfId="387" priority="154" operator="equal">
      <formula>"p"</formula>
    </cfRule>
    <cfRule type="cellIs" dxfId="386" priority="155" operator="equal">
      <formula>"yes"</formula>
    </cfRule>
    <cfRule type="cellIs" dxfId="385" priority="156" operator="equal">
      <formula>"none"</formula>
    </cfRule>
  </conditionalFormatting>
  <conditionalFormatting sqref="CG210:CG249">
    <cfRule type="cellIs" dxfId="384" priority="153" operator="equal">
      <formula>"no"</formula>
    </cfRule>
  </conditionalFormatting>
  <conditionalFormatting sqref="CG250:CG261">
    <cfRule type="cellIs" dxfId="383" priority="150" operator="equal">
      <formula>"p"</formula>
    </cfRule>
    <cfRule type="cellIs" dxfId="382" priority="151" operator="equal">
      <formula>"yes"</formula>
    </cfRule>
    <cfRule type="cellIs" dxfId="381" priority="152" operator="equal">
      <formula>"none"</formula>
    </cfRule>
  </conditionalFormatting>
  <conditionalFormatting sqref="CG250:CG261">
    <cfRule type="cellIs" dxfId="380" priority="149" operator="equal">
      <formula>"no"</formula>
    </cfRule>
  </conditionalFormatting>
  <conditionalFormatting sqref="CF249:CF260">
    <cfRule type="cellIs" dxfId="379" priority="146" operator="equal">
      <formula>"p"</formula>
    </cfRule>
    <cfRule type="cellIs" dxfId="378" priority="147" operator="equal">
      <formula>"yes"</formula>
    </cfRule>
    <cfRule type="cellIs" dxfId="377" priority="148" operator="equal">
      <formula>"none"</formula>
    </cfRule>
  </conditionalFormatting>
  <conditionalFormatting sqref="CF249:CF260">
    <cfRule type="cellIs" dxfId="376" priority="145" operator="equal">
      <formula>"no"</formula>
    </cfRule>
  </conditionalFormatting>
  <conditionalFormatting sqref="CF333:CF341">
    <cfRule type="cellIs" dxfId="375" priority="142" operator="equal">
      <formula>"p"</formula>
    </cfRule>
    <cfRule type="cellIs" dxfId="374" priority="143" operator="equal">
      <formula>"yes"</formula>
    </cfRule>
    <cfRule type="cellIs" dxfId="373" priority="144" operator="equal">
      <formula>"none"</formula>
    </cfRule>
  </conditionalFormatting>
  <conditionalFormatting sqref="CF333:CF341">
    <cfRule type="cellIs" dxfId="372" priority="141" operator="equal">
      <formula>"no"</formula>
    </cfRule>
  </conditionalFormatting>
  <conditionalFormatting sqref="CG333:CG341 CG343:CG344">
    <cfRule type="cellIs" dxfId="371" priority="138" operator="equal">
      <formula>"p"</formula>
    </cfRule>
    <cfRule type="cellIs" dxfId="370" priority="139" operator="equal">
      <formula>"yes"</formula>
    </cfRule>
    <cfRule type="cellIs" dxfId="369" priority="140" operator="equal">
      <formula>"none"</formula>
    </cfRule>
  </conditionalFormatting>
  <conditionalFormatting sqref="CG333:CG341 CG343:CG344">
    <cfRule type="cellIs" dxfId="368" priority="137" operator="equal">
      <formula>"no"</formula>
    </cfRule>
  </conditionalFormatting>
  <conditionalFormatting sqref="CF166">
    <cfRule type="cellIs" dxfId="367" priority="130" operator="equal">
      <formula>"p"</formula>
    </cfRule>
    <cfRule type="cellIs" dxfId="366" priority="131" operator="equal">
      <formula>"yes"</formula>
    </cfRule>
    <cfRule type="cellIs" dxfId="365" priority="132" operator="equal">
      <formula>"none"</formula>
    </cfRule>
  </conditionalFormatting>
  <conditionalFormatting sqref="CF166">
    <cfRule type="cellIs" dxfId="364" priority="129" operator="equal">
      <formula>"no"</formula>
    </cfRule>
  </conditionalFormatting>
  <conditionalFormatting sqref="CG342">
    <cfRule type="cellIs" dxfId="363" priority="110" operator="equal">
      <formula>"p"</formula>
    </cfRule>
    <cfRule type="cellIs" dxfId="362" priority="111" operator="equal">
      <formula>"yes"</formula>
    </cfRule>
    <cfRule type="cellIs" dxfId="361" priority="112" operator="equal">
      <formula>"none"</formula>
    </cfRule>
  </conditionalFormatting>
  <conditionalFormatting sqref="CG342">
    <cfRule type="cellIs" dxfId="360" priority="109" operator="equal">
      <formula>"no"</formula>
    </cfRule>
  </conditionalFormatting>
  <conditionalFormatting sqref="CG166">
    <cfRule type="cellIs" dxfId="359" priority="118" operator="equal">
      <formula>"p"</formula>
    </cfRule>
    <cfRule type="cellIs" dxfId="358" priority="119" operator="equal">
      <formula>"yes"</formula>
    </cfRule>
    <cfRule type="cellIs" dxfId="357" priority="120" operator="equal">
      <formula>"none"</formula>
    </cfRule>
  </conditionalFormatting>
  <conditionalFormatting sqref="CG166">
    <cfRule type="cellIs" dxfId="356" priority="117" operator="equal">
      <formula>"no"</formula>
    </cfRule>
  </conditionalFormatting>
  <conditionalFormatting sqref="CF342">
    <cfRule type="cellIs" dxfId="355" priority="114" operator="equal">
      <formula>"p"</formula>
    </cfRule>
    <cfRule type="cellIs" dxfId="354" priority="115" operator="equal">
      <formula>"yes"</formula>
    </cfRule>
    <cfRule type="cellIs" dxfId="353" priority="116" operator="equal">
      <formula>"none"</formula>
    </cfRule>
  </conditionalFormatting>
  <conditionalFormatting sqref="CF342">
    <cfRule type="cellIs" dxfId="352" priority="113" operator="equal">
      <formula>"no"</formula>
    </cfRule>
  </conditionalFormatting>
  <conditionalFormatting sqref="BC57">
    <cfRule type="cellIs" dxfId="351" priority="107" operator="equal">
      <formula>"no"</formula>
    </cfRule>
    <cfRule type="cellIs" dxfId="350" priority="108" operator="equal">
      <formula>"yes"</formula>
    </cfRule>
  </conditionalFormatting>
  <conditionalFormatting sqref="BC57">
    <cfRule type="cellIs" dxfId="349" priority="106" operator="equal">
      <formula>"p"</formula>
    </cfRule>
  </conditionalFormatting>
  <conditionalFormatting sqref="BC165">
    <cfRule type="cellIs" dxfId="348" priority="104" operator="equal">
      <formula>"no"</formula>
    </cfRule>
    <cfRule type="cellIs" dxfId="347" priority="105" operator="equal">
      <formula>"yes"</formula>
    </cfRule>
  </conditionalFormatting>
  <conditionalFormatting sqref="BC165">
    <cfRule type="cellIs" dxfId="346" priority="103" operator="equal">
      <formula>"p"</formula>
    </cfRule>
  </conditionalFormatting>
  <conditionalFormatting sqref="S118:U118">
    <cfRule type="cellIs" dxfId="345" priority="100" operator="equal">
      <formula>"p"</formula>
    </cfRule>
    <cfRule type="cellIs" dxfId="344" priority="101" operator="equal">
      <formula>"yes"</formula>
    </cfRule>
    <cfRule type="cellIs" dxfId="343" priority="102" operator="equal">
      <formula>0</formula>
    </cfRule>
  </conditionalFormatting>
  <conditionalFormatting sqref="S118:U118">
    <cfRule type="cellIs" dxfId="342" priority="99" operator="equal">
      <formula>"&lt;1%"</formula>
    </cfRule>
  </conditionalFormatting>
  <conditionalFormatting sqref="V118:Y118">
    <cfRule type="cellIs" dxfId="341" priority="96" operator="equal">
      <formula>"p"</formula>
    </cfRule>
    <cfRule type="cellIs" dxfId="340" priority="97" operator="equal">
      <formula>"yes"</formula>
    </cfRule>
    <cfRule type="cellIs" dxfId="339" priority="98" operator="equal">
      <formula>0</formula>
    </cfRule>
  </conditionalFormatting>
  <conditionalFormatting sqref="V118:Y118">
    <cfRule type="cellIs" dxfId="338" priority="95" operator="equal">
      <formula>"&lt;1%"</formula>
    </cfRule>
  </conditionalFormatting>
  <conditionalFormatting sqref="AA118:AC118">
    <cfRule type="cellIs" dxfId="337" priority="92" operator="equal">
      <formula>"p"</formula>
    </cfRule>
    <cfRule type="cellIs" dxfId="336" priority="93" operator="equal">
      <formula>"yes"</formula>
    </cfRule>
    <cfRule type="cellIs" dxfId="335" priority="94" operator="equal">
      <formula>0</formula>
    </cfRule>
  </conditionalFormatting>
  <conditionalFormatting sqref="AA118:AC118">
    <cfRule type="cellIs" dxfId="334" priority="91" operator="equal">
      <formula>"&lt;1%"</formula>
    </cfRule>
  </conditionalFormatting>
  <conditionalFormatting sqref="AF118:BB118">
    <cfRule type="cellIs" dxfId="333" priority="88" operator="equal">
      <formula>"p"</formula>
    </cfRule>
    <cfRule type="cellIs" dxfId="332" priority="89" operator="equal">
      <formula>"yes"</formula>
    </cfRule>
    <cfRule type="cellIs" dxfId="331" priority="90" operator="equal">
      <formula>0</formula>
    </cfRule>
  </conditionalFormatting>
  <conditionalFormatting sqref="AF118:BB118">
    <cfRule type="cellIs" dxfId="330" priority="87" operator="equal">
      <formula>"&lt;1%"</formula>
    </cfRule>
  </conditionalFormatting>
  <conditionalFormatting sqref="AD118">
    <cfRule type="cellIs" dxfId="329" priority="80" operator="equal">
      <formula>"p"</formula>
    </cfRule>
    <cfRule type="cellIs" dxfId="328" priority="81" operator="equal">
      <formula>"yes"</formula>
    </cfRule>
    <cfRule type="cellIs" dxfId="327" priority="82" operator="equal">
      <formula>0</formula>
    </cfRule>
  </conditionalFormatting>
  <conditionalFormatting sqref="AD118">
    <cfRule type="cellIs" dxfId="326" priority="79" operator="equal">
      <formula>"&lt;1%"</formula>
    </cfRule>
  </conditionalFormatting>
  <conditionalFormatting sqref="AE118">
    <cfRule type="cellIs" dxfId="325" priority="76" operator="equal">
      <formula>"p"</formula>
    </cfRule>
    <cfRule type="cellIs" dxfId="324" priority="77" operator="equal">
      <formula>"yes"</formula>
    </cfRule>
    <cfRule type="cellIs" dxfId="323" priority="78" operator="equal">
      <formula>0</formula>
    </cfRule>
  </conditionalFormatting>
  <conditionalFormatting sqref="AE118">
    <cfRule type="cellIs" dxfId="322" priority="75" operator="equal">
      <formula>"&lt;1%"</formula>
    </cfRule>
  </conditionalFormatting>
  <conditionalFormatting sqref="Z118">
    <cfRule type="cellIs" dxfId="321" priority="72" operator="equal">
      <formula>"p"</formula>
    </cfRule>
    <cfRule type="cellIs" dxfId="320" priority="73" operator="equal">
      <formula>"yes"</formula>
    </cfRule>
    <cfRule type="cellIs" dxfId="319" priority="74" operator="equal">
      <formula>0</formula>
    </cfRule>
  </conditionalFormatting>
  <conditionalFormatting sqref="Z118">
    <cfRule type="cellIs" dxfId="318" priority="71" operator="equal">
      <formula>"&lt;1%"</formula>
    </cfRule>
  </conditionalFormatting>
  <conditionalFormatting sqref="S275:U275">
    <cfRule type="cellIs" dxfId="317" priority="68" operator="equal">
      <formula>"p"</formula>
    </cfRule>
    <cfRule type="cellIs" dxfId="316" priority="69" operator="equal">
      <formula>"yes"</formula>
    </cfRule>
    <cfRule type="cellIs" dxfId="315" priority="70" operator="equal">
      <formula>0</formula>
    </cfRule>
  </conditionalFormatting>
  <conditionalFormatting sqref="S275:U275">
    <cfRule type="cellIs" dxfId="314" priority="67" operator="equal">
      <formula>"&lt;1%"</formula>
    </cfRule>
  </conditionalFormatting>
  <conditionalFormatting sqref="U272">
    <cfRule type="cellIs" dxfId="313" priority="64" operator="equal">
      <formula>"p"</formula>
    </cfRule>
    <cfRule type="cellIs" dxfId="312" priority="65" operator="equal">
      <formula>"yes"</formula>
    </cfRule>
    <cfRule type="cellIs" dxfId="311" priority="66" operator="equal">
      <formula>0</formula>
    </cfRule>
  </conditionalFormatting>
  <conditionalFormatting sqref="U272">
    <cfRule type="cellIs" dxfId="310" priority="63" operator="equal">
      <formula>"&lt;1%"</formula>
    </cfRule>
  </conditionalFormatting>
  <conditionalFormatting sqref="BE299">
    <cfRule type="cellIs" dxfId="309" priority="60" operator="equal">
      <formula>"p"</formula>
    </cfRule>
    <cfRule type="cellIs" dxfId="308" priority="61" operator="equal">
      <formula>"yes"</formula>
    </cfRule>
    <cfRule type="cellIs" dxfId="307" priority="62" operator="equal">
      <formula>0</formula>
    </cfRule>
  </conditionalFormatting>
  <conditionalFormatting sqref="BE299">
    <cfRule type="cellIs" dxfId="306" priority="59" operator="equal">
      <formula>"&lt;1%"</formula>
    </cfRule>
  </conditionalFormatting>
  <conditionalFormatting sqref="BG299">
    <cfRule type="cellIs" dxfId="305" priority="56" operator="equal">
      <formula>"p"</formula>
    </cfRule>
    <cfRule type="cellIs" dxfId="304" priority="57" operator="equal">
      <formula>"yes"</formula>
    </cfRule>
    <cfRule type="cellIs" dxfId="303" priority="58" operator="equal">
      <formula>"none"</formula>
    </cfRule>
  </conditionalFormatting>
  <conditionalFormatting sqref="BG299">
    <cfRule type="cellIs" dxfId="302" priority="55" operator="equal">
      <formula>"no"</formula>
    </cfRule>
  </conditionalFormatting>
  <conditionalFormatting sqref="BH299">
    <cfRule type="cellIs" dxfId="301" priority="52" operator="equal">
      <formula>"p"</formula>
    </cfRule>
    <cfRule type="cellIs" dxfId="300" priority="53" operator="equal">
      <formula>"yes"</formula>
    </cfRule>
    <cfRule type="cellIs" dxfId="299" priority="54" operator="equal">
      <formula>0</formula>
    </cfRule>
  </conditionalFormatting>
  <conditionalFormatting sqref="BH299">
    <cfRule type="cellIs" dxfId="298" priority="51" operator="equal">
      <formula>"&lt;1%"</formula>
    </cfRule>
  </conditionalFormatting>
  <conditionalFormatting sqref="BD336:BJ336">
    <cfRule type="cellIs" dxfId="297" priority="48" operator="equal">
      <formula>"p"</formula>
    </cfRule>
    <cfRule type="cellIs" dxfId="296" priority="49" operator="equal">
      <formula>"yes"</formula>
    </cfRule>
    <cfRule type="cellIs" dxfId="295" priority="50" operator="equal">
      <formula>"none"</formula>
    </cfRule>
  </conditionalFormatting>
  <conditionalFormatting sqref="BD336:BJ336">
    <cfRule type="cellIs" dxfId="294" priority="47" operator="equal">
      <formula>"no"</formula>
    </cfRule>
  </conditionalFormatting>
  <conditionalFormatting sqref="BD275:BI275">
    <cfRule type="cellIs" dxfId="293" priority="44" operator="equal">
      <formula>"p"</formula>
    </cfRule>
    <cfRule type="cellIs" dxfId="292" priority="45" operator="equal">
      <formula>"yes"</formula>
    </cfRule>
    <cfRule type="cellIs" dxfId="291" priority="46" operator="equal">
      <formula>"none"</formula>
    </cfRule>
  </conditionalFormatting>
  <conditionalFormatting sqref="BD275:BI275">
    <cfRule type="cellIs" dxfId="290" priority="43" operator="equal">
      <formula>"no"</formula>
    </cfRule>
  </conditionalFormatting>
  <conditionalFormatting sqref="AI213:AM213">
    <cfRule type="cellIs" dxfId="289" priority="40" operator="equal">
      <formula>"p"</formula>
    </cfRule>
    <cfRule type="cellIs" dxfId="288" priority="41" operator="equal">
      <formula>"yes"</formula>
    </cfRule>
    <cfRule type="cellIs" dxfId="287" priority="42" operator="equal">
      <formula>0</formula>
    </cfRule>
  </conditionalFormatting>
  <conditionalFormatting sqref="AI213:AM213">
    <cfRule type="cellIs" dxfId="286" priority="39" operator="equal">
      <formula>"&lt;1%"</formula>
    </cfRule>
  </conditionalFormatting>
  <conditionalFormatting sqref="BD120">
    <cfRule type="cellIs" dxfId="285" priority="36" operator="equal">
      <formula>"p"</formula>
    </cfRule>
    <cfRule type="cellIs" dxfId="284" priority="37" operator="equal">
      <formula>"yes"</formula>
    </cfRule>
    <cfRule type="cellIs" dxfId="283" priority="38" operator="equal">
      <formula>"none"</formula>
    </cfRule>
  </conditionalFormatting>
  <conditionalFormatting sqref="BD120">
    <cfRule type="cellIs" dxfId="282" priority="35" operator="equal">
      <formula>"no"</formula>
    </cfRule>
  </conditionalFormatting>
  <conditionalFormatting sqref="BE120">
    <cfRule type="cellIs" dxfId="281" priority="32" operator="equal">
      <formula>"p"</formula>
    </cfRule>
    <cfRule type="cellIs" dxfId="280" priority="33" operator="equal">
      <formula>"yes"</formula>
    </cfRule>
    <cfRule type="cellIs" dxfId="279" priority="34" operator="equal">
      <formula>"none"</formula>
    </cfRule>
  </conditionalFormatting>
  <conditionalFormatting sqref="BE120">
    <cfRule type="cellIs" dxfId="278" priority="31" operator="equal">
      <formula>"no"</formula>
    </cfRule>
  </conditionalFormatting>
  <conditionalFormatting sqref="BF120">
    <cfRule type="cellIs" dxfId="277" priority="28" operator="equal">
      <formula>"p"</formula>
    </cfRule>
    <cfRule type="cellIs" dxfId="276" priority="29" operator="equal">
      <formula>"yes"</formula>
    </cfRule>
    <cfRule type="cellIs" dxfId="275" priority="30" operator="equal">
      <formula>"none"</formula>
    </cfRule>
  </conditionalFormatting>
  <conditionalFormatting sqref="BF120">
    <cfRule type="cellIs" dxfId="274" priority="27" operator="equal">
      <formula>"no"</formula>
    </cfRule>
  </conditionalFormatting>
  <conditionalFormatting sqref="BG120">
    <cfRule type="cellIs" dxfId="273" priority="24" operator="equal">
      <formula>"p"</formula>
    </cfRule>
    <cfRule type="cellIs" dxfId="272" priority="25" operator="equal">
      <formula>"yes"</formula>
    </cfRule>
    <cfRule type="cellIs" dxfId="271" priority="26" operator="equal">
      <formula>"none"</formula>
    </cfRule>
  </conditionalFormatting>
  <conditionalFormatting sqref="BG120">
    <cfRule type="cellIs" dxfId="270" priority="23" operator="equal">
      <formula>"no"</formula>
    </cfRule>
  </conditionalFormatting>
  <conditionalFormatting sqref="BI120">
    <cfRule type="cellIs" dxfId="269" priority="20" operator="equal">
      <formula>"p"</formula>
    </cfRule>
    <cfRule type="cellIs" dxfId="268" priority="21" operator="equal">
      <formula>"yes"</formula>
    </cfRule>
    <cfRule type="cellIs" dxfId="267" priority="22" operator="equal">
      <formula>"none"</formula>
    </cfRule>
  </conditionalFormatting>
  <conditionalFormatting sqref="BI120">
    <cfRule type="cellIs" dxfId="266" priority="19" operator="equal">
      <formula>"no"</formula>
    </cfRule>
  </conditionalFormatting>
  <conditionalFormatting sqref="AN93:BB93">
    <cfRule type="cellIs" dxfId="265" priority="16" operator="equal">
      <formula>"p"</formula>
    </cfRule>
    <cfRule type="cellIs" dxfId="264" priority="17" operator="equal">
      <formula>"yes"</formula>
    </cfRule>
    <cfRule type="cellIs" dxfId="263" priority="18" operator="equal">
      <formula>0</formula>
    </cfRule>
  </conditionalFormatting>
  <conditionalFormatting sqref="AN93:BB93">
    <cfRule type="cellIs" dxfId="262" priority="15" operator="equal">
      <formula>"&lt;1%"</formula>
    </cfRule>
  </conditionalFormatting>
  <conditionalFormatting sqref="BC260">
    <cfRule type="cellIs" dxfId="261" priority="13" operator="equal">
      <formula>"no"</formula>
    </cfRule>
    <cfRule type="cellIs" dxfId="260" priority="14" operator="equal">
      <formula>"yes"</formula>
    </cfRule>
  </conditionalFormatting>
  <conditionalFormatting sqref="BC260">
    <cfRule type="cellIs" dxfId="259" priority="12" operator="equal">
      <formula>"p"</formula>
    </cfRule>
  </conditionalFormatting>
  <conditionalFormatting sqref="BC249">
    <cfRule type="cellIs" dxfId="258" priority="10" operator="equal">
      <formula>"no"</formula>
    </cfRule>
    <cfRule type="cellIs" dxfId="257" priority="11" operator="equal">
      <formula>"yes"</formula>
    </cfRule>
  </conditionalFormatting>
  <conditionalFormatting sqref="BC249">
    <cfRule type="cellIs" dxfId="256" priority="9" operator="equal">
      <formula>"p"</formula>
    </cfRule>
  </conditionalFormatting>
  <conditionalFormatting sqref="BD249:BI249">
    <cfRule type="cellIs" dxfId="255" priority="6" operator="equal">
      <formula>"p"</formula>
    </cfRule>
    <cfRule type="cellIs" dxfId="254" priority="7" operator="equal">
      <formula>"yes"</formula>
    </cfRule>
    <cfRule type="cellIs" dxfId="253" priority="8" operator="equal">
      <formula>"none"</formula>
    </cfRule>
  </conditionalFormatting>
  <conditionalFormatting sqref="BD249:BI249">
    <cfRule type="cellIs" dxfId="252" priority="5" operator="equal">
      <formula>"no"</formula>
    </cfRule>
  </conditionalFormatting>
  <conditionalFormatting sqref="BD113:BI113">
    <cfRule type="cellIs" dxfId="251" priority="2" operator="equal">
      <formula>"p"</formula>
    </cfRule>
    <cfRule type="cellIs" dxfId="250" priority="3" operator="equal">
      <formula>"yes"</formula>
    </cfRule>
    <cfRule type="cellIs" dxfId="249" priority="4" operator="equal">
      <formula>"none"</formula>
    </cfRule>
  </conditionalFormatting>
  <conditionalFormatting sqref="BD113:BI113">
    <cfRule type="cellIs" dxfId="248" priority="1" operator="equal">
      <formula>"no"</formula>
    </cfRule>
  </conditionalFormatting>
  <pageMargins left="0.25" right="0.25" top="0.75" bottom="0.75" header="0.3" footer="0.3"/>
  <pageSetup paperSize="8" scale="10" orientation="landscape" r:id="rId1"/>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8E40"/>
  </sheetPr>
  <dimension ref="A1:XEK353"/>
  <sheetViews>
    <sheetView topLeftCell="C3" zoomScale="66" zoomScaleNormal="66" workbookViewId="0">
      <selection activeCell="AE3" sqref="AE3"/>
    </sheetView>
  </sheetViews>
  <sheetFormatPr defaultRowHeight="14.4" x14ac:dyDescent="0.3"/>
  <cols>
    <col min="1" max="1" width="18" hidden="1" customWidth="1"/>
    <col min="2" max="2" width="7.44140625" hidden="1" customWidth="1"/>
    <col min="3" max="3" width="13.6640625" customWidth="1"/>
    <col min="4" max="4" width="5.33203125" hidden="1" customWidth="1"/>
    <col min="5" max="5" width="12.33203125" hidden="1" customWidth="1"/>
    <col min="6" max="6" width="74" customWidth="1"/>
    <col min="7" max="7" width="8" customWidth="1"/>
    <col min="8" max="8" width="9.44140625" style="356" customWidth="1"/>
    <col min="9" max="9" width="44" customWidth="1"/>
    <col min="10" max="10" width="8.88671875" hidden="1" customWidth="1"/>
    <col min="11" max="11" width="5.88671875" customWidth="1"/>
    <col min="12" max="12" width="7.44140625" customWidth="1"/>
    <col min="13" max="13" width="28.109375" customWidth="1"/>
    <col min="14" max="14" width="8.88671875" hidden="1" customWidth="1"/>
    <col min="15" max="15" width="5.33203125" hidden="1" customWidth="1"/>
    <col min="16" max="16" width="33.33203125" hidden="1" customWidth="1"/>
    <col min="17" max="17" width="9.6640625" customWidth="1"/>
    <col min="19" max="19" width="7" customWidth="1"/>
    <col min="20" max="20" width="9.5546875" customWidth="1"/>
    <col min="21" max="21" width="9.6640625" customWidth="1"/>
    <col min="22" max="22" width="14.21875" customWidth="1"/>
    <col min="23" max="23" width="8.6640625" customWidth="1"/>
    <col min="24" max="24" width="9.21875" customWidth="1"/>
    <col min="25" max="25" width="8.88671875" hidden="1" customWidth="1"/>
    <col min="26" max="26" width="8.88671875" customWidth="1"/>
    <col min="27" max="27" width="115.109375" style="375" hidden="1" customWidth="1"/>
    <col min="28" max="28" width="33.44140625" style="375" hidden="1" customWidth="1"/>
    <col min="29" max="29" width="36.33203125" hidden="1" customWidth="1"/>
    <col min="30" max="30" width="113.5546875" hidden="1" customWidth="1"/>
  </cols>
  <sheetData>
    <row r="1" spans="1:30 16349:16365" s="44" customFormat="1" ht="21" hidden="1" customHeight="1" x14ac:dyDescent="0.4">
      <c r="B1" s="612" t="s">
        <v>359</v>
      </c>
      <c r="C1" s="613"/>
      <c r="D1" s="613"/>
      <c r="E1" s="613"/>
      <c r="F1" s="613"/>
      <c r="G1" s="613"/>
      <c r="H1" s="613"/>
      <c r="I1" s="613"/>
      <c r="J1" s="613"/>
      <c r="K1" s="613"/>
      <c r="L1" s="613"/>
      <c r="M1" s="613"/>
      <c r="N1" s="613"/>
      <c r="O1" s="613"/>
      <c r="P1" s="613"/>
      <c r="Q1" s="613"/>
      <c r="R1" s="613"/>
      <c r="S1" s="613"/>
      <c r="T1" s="613"/>
      <c r="U1" s="613"/>
      <c r="V1" s="613"/>
      <c r="W1" s="613"/>
      <c r="X1" s="613"/>
    </row>
    <row r="2" spans="1:30 16349:16365" s="44" customFormat="1" ht="46.95" hidden="1" customHeight="1" x14ac:dyDescent="0.3">
      <c r="A2" s="614" t="s">
        <v>357</v>
      </c>
      <c r="B2" s="615"/>
      <c r="C2" s="614"/>
      <c r="D2" s="615"/>
      <c r="E2" s="615"/>
      <c r="F2" s="614"/>
      <c r="G2" s="614"/>
      <c r="H2" s="614"/>
      <c r="I2" s="614"/>
      <c r="J2" s="615"/>
      <c r="K2" s="614"/>
      <c r="L2" s="614"/>
      <c r="M2" s="614"/>
      <c r="N2" s="615"/>
      <c r="O2" s="614"/>
      <c r="P2" s="615"/>
      <c r="Q2" s="614"/>
      <c r="R2" s="614"/>
      <c r="S2" s="615"/>
      <c r="T2" s="614"/>
      <c r="U2" s="615"/>
      <c r="V2" s="614"/>
      <c r="W2" s="614"/>
      <c r="X2" s="614"/>
    </row>
    <row r="3" spans="1:30 16349:16365" s="44" customFormat="1" ht="174.6" customHeight="1" thickBot="1" x14ac:dyDescent="0.35">
      <c r="A3" s="341" t="s">
        <v>1128</v>
      </c>
      <c r="B3" s="325" t="s">
        <v>1755</v>
      </c>
      <c r="C3" s="342" t="s">
        <v>827</v>
      </c>
      <c r="D3" s="325" t="s">
        <v>806</v>
      </c>
      <c r="E3" s="249" t="s">
        <v>1120</v>
      </c>
      <c r="F3" s="343" t="s">
        <v>1340</v>
      </c>
      <c r="G3" s="342" t="s">
        <v>387</v>
      </c>
      <c r="H3" s="355" t="s">
        <v>1342</v>
      </c>
      <c r="I3" s="344" t="s">
        <v>386</v>
      </c>
      <c r="J3" s="208" t="s">
        <v>392</v>
      </c>
      <c r="K3" s="342" t="s">
        <v>385</v>
      </c>
      <c r="L3" s="345" t="s">
        <v>388</v>
      </c>
      <c r="M3" s="346" t="s">
        <v>389</v>
      </c>
      <c r="N3" s="326" t="s">
        <v>390</v>
      </c>
      <c r="O3" s="328" t="s">
        <v>391</v>
      </c>
      <c r="P3" s="208" t="s">
        <v>44</v>
      </c>
      <c r="Q3" s="347" t="s">
        <v>1341</v>
      </c>
      <c r="R3" s="347" t="s">
        <v>1757</v>
      </c>
      <c r="S3" s="452" t="s">
        <v>1756</v>
      </c>
      <c r="T3" s="348" t="s">
        <v>1343</v>
      </c>
      <c r="U3" s="349" t="s">
        <v>1758</v>
      </c>
      <c r="V3" s="350" t="s">
        <v>1344</v>
      </c>
      <c r="W3" s="351" t="s">
        <v>1345</v>
      </c>
      <c r="X3" s="351" t="s">
        <v>1759</v>
      </c>
      <c r="Y3" s="327" t="s">
        <v>363</v>
      </c>
      <c r="Z3" s="364" t="s">
        <v>1761</v>
      </c>
      <c r="AA3" s="364" t="s">
        <v>1665</v>
      </c>
      <c r="AB3" s="446" t="s">
        <v>1135</v>
      </c>
      <c r="AC3" s="444" t="s">
        <v>1452</v>
      </c>
      <c r="AD3" s="445" t="s">
        <v>1453</v>
      </c>
    </row>
    <row r="4" spans="1:30 16349:16365" hidden="1" x14ac:dyDescent="0.3">
      <c r="A4" t="str">
        <f>'CONGESTION RESULTS 2015'!A4</f>
        <v>VR</v>
      </c>
      <c r="B4">
        <f>'CONGESTION RESULTS 2015'!B4</f>
        <v>0</v>
      </c>
      <c r="C4">
        <f>'CONGESTION RESULTS 2015'!C4</f>
        <v>0</v>
      </c>
      <c r="D4" t="str">
        <f>'CONGESTION RESULTS 2015'!E4</f>
        <v>no</v>
      </c>
      <c r="E4" t="str">
        <f>'CONGESTION RESULTS 2015'!F4</f>
        <v>PRISMA</v>
      </c>
      <c r="F4" t="str">
        <f>'CONGESTION RESULTS 2015'!G4</f>
        <v>Ahlten</v>
      </c>
      <c r="G4" t="str">
        <f>'CONGESTION RESULTS 2015'!H4</f>
        <v>Exit</v>
      </c>
      <c r="H4" t="str">
        <f>'CONGESTION RESULTS 2015'!I4</f>
        <v>37Z000000006231B</v>
      </c>
      <c r="I4" t="str">
        <f>'CONGESTION RESULTS 2015'!J4</f>
        <v>Nowega</v>
      </c>
      <c r="J4" t="str">
        <f>'CONGESTION RESULTS 2015'!K4</f>
        <v>21X000000001049B</v>
      </c>
      <c r="K4" t="str">
        <f>'CONGESTION RESULTS 2015'!L4</f>
        <v>DE</v>
      </c>
      <c r="L4" t="str">
        <f>'CONGESTION RESULTS 2015'!M4</f>
        <v>to</v>
      </c>
      <c r="M4" t="str">
        <f>'CONGESTION RESULTS 2015'!N4</f>
        <v>Open Grid Europe</v>
      </c>
      <c r="N4" t="str">
        <f>'CONGESTION RESULTS 2015'!O4</f>
        <v>21X-DE-C-A0A0A-T</v>
      </c>
      <c r="O4" t="str">
        <f>'CONGESTION RESULTS 2015'!P4</f>
        <v>DE</v>
      </c>
      <c r="P4" t="str">
        <f>'CONGESTION RESULTS 2015'!Q4</f>
        <v>no firm technical</v>
      </c>
      <c r="Q4" t="str">
        <f>'CONGESTION RESULTS 2015'!BC4</f>
        <v>yes</v>
      </c>
      <c r="S4">
        <f>'CONGESTION RESULTS 2015'!BJ4</f>
        <v>0</v>
      </c>
      <c r="T4">
        <f>'CONGESTION RESULTS 2015'!BX4</f>
        <v>0</v>
      </c>
      <c r="U4" t="str">
        <f>IF(ISBLANK('CONGESTION RESULTS 2015'!BK4), "no", "yes")</f>
        <v>no</v>
      </c>
      <c r="V4">
        <f>'CONGESTION RESULTS 2015'!CE4</f>
        <v>0</v>
      </c>
      <c r="W4">
        <f>'CONGESTION RESULTS 2015'!CF4</f>
        <v>0</v>
      </c>
      <c r="X4">
        <f>'CONGESTION RESULTS 2015'!CG4</f>
        <v>0</v>
      </c>
      <c r="Y4">
        <f>'CONGESTION RESULTS 2015'!CH4</f>
        <v>0</v>
      </c>
      <c r="AA4" s="375">
        <f>Table9[[#This Row],[offer/non-offer or premia in March 2016 auction? 
'[only considering GYs and M-4-16']]]</f>
        <v>0</v>
      </c>
      <c r="AB4" s="375">
        <f>Table9[[#This Row],[Further TSO remarks on congestion / data / proposed changes to IP list etc.]]</f>
        <v>0</v>
      </c>
      <c r="AC4">
        <f>Table9[[#This Row],[Revised evaluation of congestion after TSO / NRA comments]]</f>
        <v>0</v>
      </c>
      <c r="AD4">
        <f>Table9[[#This Row],[ACER comments / 
justification]]</f>
        <v>0</v>
      </c>
    </row>
    <row r="5" spans="1:30 16349:16365" hidden="1" x14ac:dyDescent="0.3">
      <c r="A5" t="str">
        <f>'CONGESTION RESULTS 2015'!A5</f>
        <v>VR</v>
      </c>
      <c r="B5">
        <f>'CONGESTION RESULTS 2015'!B5</f>
        <v>0</v>
      </c>
      <c r="C5">
        <f>'CONGESTION RESULTS 2015'!C5</f>
        <v>0</v>
      </c>
      <c r="D5" t="str">
        <f>'CONGESTION RESULTS 2015'!E5</f>
        <v>no</v>
      </c>
      <c r="E5" t="str">
        <f>'CONGESTION RESULTS 2015'!F5</f>
        <v>PRISMA</v>
      </c>
      <c r="F5" t="str">
        <f>'CONGESTION RESULTS 2015'!G5</f>
        <v>Ahlten</v>
      </c>
      <c r="G5" t="str">
        <f>'CONGESTION RESULTS 2015'!H5</f>
        <v>Exit</v>
      </c>
      <c r="H5" t="str">
        <f>'CONGESTION RESULTS 2015'!I5</f>
        <v>37Z000000006231B</v>
      </c>
      <c r="I5" t="str">
        <f>'CONGESTION RESULTS 2015'!J5</f>
        <v>Open Grid Europe</v>
      </c>
      <c r="J5" t="str">
        <f>'CONGESTION RESULTS 2015'!K5</f>
        <v>21X-DE-C-A0A0A-T</v>
      </c>
      <c r="K5" t="str">
        <f>'CONGESTION RESULTS 2015'!L5</f>
        <v>DE</v>
      </c>
      <c r="L5" t="str">
        <f>'CONGESTION RESULTS 2015'!M5</f>
        <v>to</v>
      </c>
      <c r="M5" t="str">
        <f>'CONGESTION RESULTS 2015'!N5</f>
        <v>Nowega</v>
      </c>
      <c r="N5" t="str">
        <f>'CONGESTION RESULTS 2015'!O5</f>
        <v>21X000000001049B</v>
      </c>
      <c r="O5" t="str">
        <f>'CONGESTION RESULTS 2015'!P5</f>
        <v>DE</v>
      </c>
      <c r="P5" t="str">
        <f>'CONGESTION RESULTS 2015'!Q5</f>
        <v>no firm technical</v>
      </c>
      <c r="Q5" t="str">
        <f>'CONGESTION RESULTS 2015'!BC5</f>
        <v>yes</v>
      </c>
      <c r="S5">
        <f>'CONGESTION RESULTS 2015'!BJ5</f>
        <v>0</v>
      </c>
      <c r="T5">
        <f>'CONGESTION RESULTS 2015'!BX5</f>
        <v>0</v>
      </c>
      <c r="U5" t="str">
        <f>IF(ISBLANK('CONGESTION RESULTS 2015'!BK5), "no", "yes")</f>
        <v>no</v>
      </c>
      <c r="V5">
        <f>'CONGESTION RESULTS 2015'!CE5</f>
        <v>0</v>
      </c>
      <c r="W5">
        <f>'CONGESTION RESULTS 2015'!CF5</f>
        <v>0</v>
      </c>
      <c r="X5">
        <f>'CONGESTION RESULTS 2015'!CG5</f>
        <v>0</v>
      </c>
      <c r="Y5">
        <f>'CONGESTION RESULTS 2015'!CH5</f>
        <v>0</v>
      </c>
      <c r="AA5" s="375">
        <f>Table9[[#This Row],[offer/non-offer or premia in March 2016 auction? 
'[only considering GYs and M-4-16']]]</f>
        <v>0</v>
      </c>
      <c r="AB5" s="375">
        <f>Table9[[#This Row],[Further TSO remarks on congestion / data / proposed changes to IP list etc.]]</f>
        <v>0</v>
      </c>
      <c r="AC5" s="375">
        <f>Table9[[#This Row],[Revised evaluation of congestion after TSO / NRA comments]]</f>
        <v>0</v>
      </c>
      <c r="AD5" s="375">
        <f>Table9[[#This Row],[ACER comments / 
justification]]</f>
        <v>0</v>
      </c>
    </row>
    <row r="6" spans="1:30 16349:16365" hidden="1" x14ac:dyDescent="0.3">
      <c r="A6" t="str">
        <f>'CONGESTION RESULTS 2015'!A6</f>
        <v>cross-border</v>
      </c>
      <c r="B6" t="str">
        <f>'CONGESTION RESULTS 2015'!B6</f>
        <v>close (due to quota)</v>
      </c>
      <c r="C6" t="str">
        <f>'CONGESTION RESULTS 2015'!C6</f>
        <v>non-offer of GYs 15/16 + 16/17</v>
      </c>
      <c r="D6" t="str">
        <f>'CONGESTION RESULTS 2015'!E6</f>
        <v>yes</v>
      </c>
      <c r="E6" t="str">
        <f>'CONGESTION RESULTS 2015'!F6</f>
        <v>PRISMA</v>
      </c>
      <c r="F6" t="str">
        <f>'CONGESTION RESULTS 2015'!G6</f>
        <v>Alveringem</v>
      </c>
      <c r="G6" t="str">
        <f>'CONGESTION RESULTS 2015'!H6</f>
        <v>Exit</v>
      </c>
      <c r="H6" t="str">
        <f>'CONGESTION RESULTS 2015'!I6</f>
        <v>21Z000000000359A</v>
      </c>
      <c r="I6" t="str">
        <f>'CONGESTION RESULTS 2015'!J6</f>
        <v>GRTgaz</v>
      </c>
      <c r="J6" t="str">
        <f>'CONGESTION RESULTS 2015'!K6</f>
        <v>21X-FR-A-A0A0A-S</v>
      </c>
      <c r="K6" t="str">
        <f>'CONGESTION RESULTS 2015'!L6</f>
        <v>FR</v>
      </c>
      <c r="L6" t="str">
        <f>'CONGESTION RESULTS 2015'!M6</f>
        <v>to</v>
      </c>
      <c r="M6" t="str">
        <f>'CONGESTION RESULTS 2015'!N6</f>
        <v>Fluxys Belgium</v>
      </c>
      <c r="N6" t="str">
        <f>'CONGESTION RESULTS 2015'!O6</f>
        <v>21X-BE-A-A0A0A-Y</v>
      </c>
      <c r="O6" t="str">
        <f>'CONGESTION RESULTS 2015'!P6</f>
        <v>BE</v>
      </c>
      <c r="P6">
        <f>'CONGESTION RESULTS 2015'!Q6</f>
        <v>0</v>
      </c>
      <c r="Q6" t="str">
        <f>'CONGESTION RESULTS 2015'!BC6</f>
        <v>no data</v>
      </c>
      <c r="S6" t="str">
        <f>'CONGESTION RESULTS 2015'!BJ6</f>
        <v>no data</v>
      </c>
      <c r="T6" t="str">
        <f>'CONGESTION RESULTS 2015'!BX6</f>
        <v>no</v>
      </c>
      <c r="U6" t="str">
        <f>IF(ISBLANK('CONGESTION RESULTS 2015'!BK6), "no", "yes")</f>
        <v>no</v>
      </c>
      <c r="V6">
        <f>'CONGESTION RESULTS 2015'!CE6</f>
        <v>0</v>
      </c>
      <c r="W6" t="str">
        <f>'CONGESTION RESULTS 2015'!CF6</f>
        <v>n/a</v>
      </c>
      <c r="X6" t="str">
        <f>'CONGESTION RESULTS 2015'!CG6</f>
        <v>n/a</v>
      </c>
      <c r="Y6">
        <f>'CONGESTION RESULTS 2015'!CH6</f>
        <v>0</v>
      </c>
      <c r="AA6" s="375" t="str">
        <f>Table9[[#This Row],[offer/non-offer or premia in March 2016 auction? 
'[only considering GYs and M-4-16']]]</f>
        <v>bundled offers for M-4-16 &amp; from GY18/19 onwards, no GY16/17 + 17/18</v>
      </c>
      <c r="AB6" s="375">
        <f>Table9[[#This Row],[Further TSO remarks on congestion / data / proposed changes to IP list etc.]]</f>
        <v>0</v>
      </c>
      <c r="AC6" s="375" t="str">
        <f>Table9[[#This Row],[Revised evaluation of congestion after TSO / NRA comments]]</f>
        <v>close (due to quota)</v>
      </c>
      <c r="AD6" s="375">
        <f>Table9[[#This Row],[ACER comments / 
justification]]</f>
        <v>0</v>
      </c>
    </row>
    <row r="7" spans="1:30 16349:16365" hidden="1" x14ac:dyDescent="0.3">
      <c r="A7" t="str">
        <f>'CONGESTION RESULTS 2015'!A7</f>
        <v>VR</v>
      </c>
      <c r="B7" t="str">
        <f>'CONGESTION RESULTS 2015'!B7</f>
        <v>potentially (no data)</v>
      </c>
      <c r="C7" t="str">
        <f>'CONGESTION RESULTS 2015'!C7</f>
        <v>non-offer of any capacity at BP</v>
      </c>
      <c r="D7" t="str">
        <f>'CONGESTION RESULTS 2015'!E7</f>
        <v>no</v>
      </c>
      <c r="E7" t="str">
        <f>'CONGESTION RESULTS 2015'!F7</f>
        <v>PRISMA</v>
      </c>
      <c r="F7" t="str">
        <f>'CONGESTION RESULTS 2015'!G7</f>
        <v>Alveringem</v>
      </c>
      <c r="G7" t="str">
        <f>'CONGESTION RESULTS 2015'!H7</f>
        <v>Exit</v>
      </c>
      <c r="H7" t="str">
        <f>'CONGESTION RESULTS 2015'!I7</f>
        <v>21Z000000000359A</v>
      </c>
      <c r="I7" t="str">
        <f>'CONGESTION RESULTS 2015'!J7</f>
        <v>Fluxys Belgium</v>
      </c>
      <c r="J7" t="str">
        <f>'CONGESTION RESULTS 2015'!K7</f>
        <v>21X-BE-A-A0A0A-Y</v>
      </c>
      <c r="K7" t="str">
        <f>'CONGESTION RESULTS 2015'!L7</f>
        <v>BE</v>
      </c>
      <c r="L7" t="str">
        <f>'CONGESTION RESULTS 2015'!M7</f>
        <v>to</v>
      </c>
      <c r="M7" t="str">
        <f>'CONGESTION RESULTS 2015'!N7</f>
        <v>GRTgaz</v>
      </c>
      <c r="N7" t="str">
        <f>'CONGESTION RESULTS 2015'!O7</f>
        <v>21X-FR-A-A0A0A-S</v>
      </c>
      <c r="O7" t="str">
        <f>'CONGESTION RESULTS 2015'!P7</f>
        <v>FR</v>
      </c>
      <c r="P7" t="str">
        <f>'CONGESTION RESULTS 2015'!Q7</f>
        <v>new point added (comment from CAM IM survey); no data on TP</v>
      </c>
      <c r="Q7" t="str">
        <f>'CONGESTION RESULTS 2015'!BC7</f>
        <v>no data</v>
      </c>
      <c r="S7" t="str">
        <f>'CONGESTION RESULTS 2015'!BJ7</f>
        <v>no data</v>
      </c>
      <c r="T7" t="str">
        <f>'CONGESTION RESULTS 2015'!BX7</f>
        <v>no</v>
      </c>
      <c r="U7" t="str">
        <f>IF(ISBLANK('CONGESTION RESULTS 2015'!BK7), "no", "yes")</f>
        <v>no</v>
      </c>
      <c r="V7">
        <f>'CONGESTION RESULTS 2015'!CE7</f>
        <v>0</v>
      </c>
      <c r="W7" t="str">
        <f>'CONGESTION RESULTS 2015'!CF7</f>
        <v>n/a</v>
      </c>
      <c r="X7" t="str">
        <f>'CONGESTION RESULTS 2015'!CG7</f>
        <v>n/a</v>
      </c>
      <c r="Y7">
        <f>'CONGESTION RESULTS 2015'!CH7</f>
        <v>0</v>
      </c>
      <c r="AA7" s="375" t="str">
        <f>Table9[[#This Row],[offer/non-offer or premia in March 2016 auction? 
'[only considering GYs and M-4-16']]]</f>
        <v>no offer</v>
      </c>
      <c r="AB7" s="375" t="str">
        <f>Table9[[#This Row],[Further TSO remarks on congestion / data / proposed changes to IP list etc.]]</f>
        <v>This IP was commissioned on 1/11/15 and no capacity was offered before commissioning date
Implementing NC CAM, there is no backhaul capacity to be booked on this point since FIRM Belgium to France capacity is available and offered on "Blaregnies (BE) / Taisnières (FR)". 
CAM NC applicable from 1 Nov.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7" s="375" t="str">
        <f>Table9[[#This Row],[Revised evaluation of congestion after TSO / NRA comments]]</f>
        <v>no</v>
      </c>
      <c r="AD7" s="375" t="str">
        <f>Table9[[#This Row],[ACER comments / 
justification]]</f>
        <v>CREG 4.5.16: to be excluded from the CMP GL scope, as this it a VR IP side (there is only firm capacity in the direction FR--&gt;BE
Alveringen &amp; Blaregnies will become a VIP end of 2016 or in 2017</v>
      </c>
    </row>
    <row r="8" spans="1:30 16349:16365" s="361" customFormat="1" ht="30" customHeight="1" x14ac:dyDescent="0.45">
      <c r="A8" s="357" t="str">
        <f>'CONGESTION RESULTS 2015'!A8</f>
        <v>in-country (IC)</v>
      </c>
      <c r="B8" s="324" t="str">
        <f>'CONGESTION RESULTS 2015'!B8</f>
        <v>yes</v>
      </c>
      <c r="C8" s="357" t="str">
        <f>'CONGESTION RESULTS 2015'!C8</f>
        <v>non-offer of any capacity at BP + no cap. available</v>
      </c>
      <c r="D8" s="357" t="str">
        <f>'CONGESTION RESULTS 2015'!E8</f>
        <v>yes</v>
      </c>
      <c r="E8" s="357" t="str">
        <f>'CONGESTION RESULTS 2015'!F8</f>
        <v>PRISMA</v>
      </c>
      <c r="F8" s="368" t="str">
        <f>'CONGESTION RESULTS 2015'!G8</f>
        <v>Bacton (IUK)</v>
      </c>
      <c r="G8" s="357" t="str">
        <f>'CONGESTION RESULTS 2015'!H8</f>
        <v>Exit</v>
      </c>
      <c r="H8" s="358" t="str">
        <f>'CONGESTION RESULTS 2015'!I8</f>
        <v>21Z000000000084N</v>
      </c>
      <c r="I8" s="357" t="str">
        <f>'CONGESTION RESULTS 2015'!J8</f>
        <v>Interconnector</v>
      </c>
      <c r="J8" s="329" t="str">
        <f>'CONGESTION RESULTS 2015'!K8</f>
        <v>21X-GB-B-A0A0A-Z</v>
      </c>
      <c r="K8" s="357" t="str">
        <f>'CONGESTION RESULTS 2015'!L8</f>
        <v>UK</v>
      </c>
      <c r="L8" s="359" t="str">
        <f>'CONGESTION RESULTS 2015'!M8</f>
        <v>to</v>
      </c>
      <c r="M8" s="359" t="str">
        <f>'CONGESTION RESULTS 2015'!N8</f>
        <v>NationalGrid</v>
      </c>
      <c r="N8" s="329" t="str">
        <f>'CONGESTION RESULTS 2015'!O8</f>
        <v>21X-GB-A-A0A0A-7</v>
      </c>
      <c r="O8" s="330" t="str">
        <f>'CONGESTION RESULTS 2015'!P8</f>
        <v>UK</v>
      </c>
      <c r="P8">
        <f>'CONGESTION RESULTS 2015'!Q8</f>
        <v>0</v>
      </c>
      <c r="Q8" s="357" t="str">
        <f>'CONGESTION RESULTS 2015'!BC8</f>
        <v>yes</v>
      </c>
      <c r="R8" s="360" t="s">
        <v>100</v>
      </c>
      <c r="S8" s="360" t="str">
        <f>'CONGESTION RESULTS 2015'!BJ8</f>
        <v>no</v>
      </c>
      <c r="T8" s="535" t="str">
        <f>'CONGESTION RESULTS 2015'!BX8</f>
        <v>yes*</v>
      </c>
      <c r="U8" s="357" t="str">
        <f>IF(ISBLANK('CONGESTION RESULTS 2015'!BK8), "no", "yes")</f>
        <v>no</v>
      </c>
      <c r="V8" s="449" t="str">
        <f>Table9[[#This Row],[Number of concluded trades (T) and offers (O) on secondary markets in 2015 '[&gt;= 1 month']]]</f>
        <v>16 O + 
16 T</v>
      </c>
      <c r="W8" s="357" t="str">
        <f>'CONGESTION RESULTS 2015'!CF8</f>
        <v>yes</v>
      </c>
      <c r="X8" s="357" t="str">
        <f>'CONGESTION RESULTS 2015'!CG8</f>
        <v>yes</v>
      </c>
      <c r="Y8" s="357">
        <f>'CONGESTION RESULTS 2015'!CH8</f>
        <v>0</v>
      </c>
      <c r="Z8" s="357" t="s">
        <v>100</v>
      </c>
      <c r="AA8" s="375" t="str">
        <f>Table9[[#This Row],[offer/non-offer or premia in March 2016 auction? 
'[only considering GYs and M-4-16']]]</f>
        <v>GY16/17 offered bundled (very little cap.), GY17/18 not offered, GY18/19 offered bundled</v>
      </c>
      <c r="AB8" s="375" t="str">
        <f>Table9[[#This Row],[Further TSO remarks on congestion / data / proposed changes to IP list etc.]]</f>
        <v xml:space="preserve">According to the Interconnector capacity is already made available, si thr point (not specified which one) should not further be considered as congested. 
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
</v>
      </c>
      <c r="AC8" s="375" t="str">
        <f>Table9[[#This Row],[Revised evaluation of congestion after TSO / NRA comments]]</f>
        <v>yes</v>
      </c>
      <c r="AD8" s="375" t="str">
        <f>Table9[[#This Row],[ACER comments / 
justification]]</f>
        <v>still congested in 3/16</v>
      </c>
    </row>
    <row r="9" spans="1:30 16349:16365" ht="22.2" hidden="1" x14ac:dyDescent="0.45">
      <c r="A9" t="str">
        <f>'CONGESTION RESULTS 2015'!A9</f>
        <v>in-country (IC)</v>
      </c>
      <c r="B9" t="str">
        <f>'CONGESTION RESULTS 2015'!B9</f>
        <v>likely not</v>
      </c>
      <c r="C9" t="str">
        <f>'CONGESTION RESULTS 2015'!C9</f>
        <v>non-offer of GYs 15/16 + 16/17</v>
      </c>
      <c r="D9" t="str">
        <f>'CONGESTION RESULTS 2015'!E9</f>
        <v>yes</v>
      </c>
      <c r="E9" t="str">
        <f>'CONGESTION RESULTS 2015'!F9</f>
        <v>PRISMA</v>
      </c>
      <c r="F9" t="str">
        <f>'CONGESTION RESULTS 2015'!G9</f>
        <v>Bacton (IUK)</v>
      </c>
      <c r="G9" t="str">
        <f>'CONGESTION RESULTS 2015'!H9</f>
        <v>Exit</v>
      </c>
      <c r="H9" t="str">
        <f>'CONGESTION RESULTS 2015'!I9</f>
        <v>21Z000000000084N</v>
      </c>
      <c r="I9" t="str">
        <f>'CONGESTION RESULTS 2015'!J9</f>
        <v>NationalGrid</v>
      </c>
      <c r="J9" t="str">
        <f>'CONGESTION RESULTS 2015'!K9</f>
        <v>21X-GB-A-A0A0A-7</v>
      </c>
      <c r="K9" t="str">
        <f>'CONGESTION RESULTS 2015'!L9</f>
        <v>UK</v>
      </c>
      <c r="L9" t="str">
        <f>'CONGESTION RESULTS 2015'!M9</f>
        <v>to</v>
      </c>
      <c r="M9" t="str">
        <f>'CONGESTION RESULTS 2015'!N9</f>
        <v>Interconnector</v>
      </c>
      <c r="N9" t="str">
        <f>'CONGESTION RESULTS 2015'!O9</f>
        <v>21X-GB-B-A0A0A-Z</v>
      </c>
      <c r="O9" t="str">
        <f>'CONGESTION RESULTS 2015'!P9</f>
        <v>UK</v>
      </c>
      <c r="P9" t="str">
        <f>'CONGESTION RESULTS 2015'!Q9</f>
        <v>on TP EIC = ...83P</v>
      </c>
      <c r="Q9" t="str">
        <f>'CONGESTION RESULTS 2015'!BC9</f>
        <v>yes</v>
      </c>
      <c r="R9" s="7"/>
      <c r="S9" t="str">
        <f>'CONGESTION RESULTS 2015'!BJ9</f>
        <v>no data</v>
      </c>
      <c r="T9" t="str">
        <f>'CONGESTION RESULTS 2015'!BX9</f>
        <v>yes</v>
      </c>
      <c r="U9" t="str">
        <f>IF(ISBLANK('CONGESTION RESULTS 2015'!BK9), "no", "yes")</f>
        <v>no</v>
      </c>
      <c r="V9" s="357">
        <f>'CONGESTION RESULTS 2015'!CE9</f>
        <v>0</v>
      </c>
      <c r="W9" t="str">
        <f>'CONGESTION RESULTS 2015'!CF9</f>
        <v>no</v>
      </c>
      <c r="X9" t="str">
        <f>'CONGESTION RESULTS 2015'!CG9</f>
        <v>yes</v>
      </c>
      <c r="Y9">
        <f>'CONGESTION RESULTS 2015'!CH9</f>
        <v>0</v>
      </c>
      <c r="AA9" s="375">
        <f>Table9[[#This Row],[offer/non-offer or premia in March 2016 auction? 
'[only considering GYs and M-4-16']]]</f>
        <v>0</v>
      </c>
      <c r="AB9" s="375" t="str">
        <f>Table9[[#This Row],[Further TSO remarks on congestion / data / proposed changes to IP list etc.]]</f>
        <v>partial offer of capacity in Jan 15 due to technical system difficulties and not actual commercial congestion.</v>
      </c>
      <c r="AC9" s="375" t="str">
        <f>Table9[[#This Row],[Revised evaluation of congestion after TSO / NRA comments]]</f>
        <v>no</v>
      </c>
      <c r="AD9" s="375">
        <f>Table9[[#This Row],[ACER comments / 
justification]]</f>
        <v>0</v>
      </c>
    </row>
    <row r="10" spans="1:30 16349:16365" ht="22.2" hidden="1" x14ac:dyDescent="0.45">
      <c r="A10" t="str">
        <f>'CONGESTION RESULTS 2015'!A10</f>
        <v>cross-border (IC)</v>
      </c>
      <c r="B10" t="str">
        <f>'CONGESTION RESULTS 2015'!B10</f>
        <v>no</v>
      </c>
      <c r="C10">
        <f>'CONGESTION RESULTS 2015'!C10</f>
        <v>0</v>
      </c>
      <c r="D10" t="str">
        <f>'CONGESTION RESULTS 2015'!E10</f>
        <v>yes</v>
      </c>
      <c r="E10" t="str">
        <f>'CONGESTION RESULTS 2015'!F10</f>
        <v>PRISMA</v>
      </c>
      <c r="F10" t="str">
        <f>'CONGESTION RESULTS 2015'!G10</f>
        <v>Bacton BBL</v>
      </c>
      <c r="G10" t="str">
        <f>'CONGESTION RESULTS 2015'!H10</f>
        <v>Exit</v>
      </c>
      <c r="H10" t="str">
        <f>'CONGESTION RESULTS 2015'!I10</f>
        <v>21Z000000000088F</v>
      </c>
      <c r="I10" t="str">
        <f>'CONGESTION RESULTS 2015'!J10</f>
        <v>BBL company</v>
      </c>
      <c r="J10" t="str">
        <f>'CONGESTION RESULTS 2015'!K10</f>
        <v>21X-NL-B-A0A0A-Q</v>
      </c>
      <c r="K10" t="str">
        <f>'CONGESTION RESULTS 2015'!L10</f>
        <v>NL</v>
      </c>
      <c r="L10" t="str">
        <f>'CONGESTION RESULTS 2015'!M10</f>
        <v>to</v>
      </c>
      <c r="M10" t="str">
        <f>'CONGESTION RESULTS 2015'!N10</f>
        <v>NationalGrid</v>
      </c>
      <c r="N10" t="str">
        <f>'CONGESTION RESULTS 2015'!O10</f>
        <v>21X-GB-A-A0A0A-7</v>
      </c>
      <c r="O10" t="str">
        <f>'CONGESTION RESULTS 2015'!P10</f>
        <v>UK</v>
      </c>
      <c r="P10">
        <f>'CONGESTION RESULTS 2015'!Q10</f>
        <v>0</v>
      </c>
      <c r="Q10" t="str">
        <f>'CONGESTION RESULTS 2015'!BC10</f>
        <v>yes</v>
      </c>
      <c r="R10" s="7"/>
      <c r="S10" t="str">
        <f>'CONGESTION RESULTS 2015'!BJ10</f>
        <v>no</v>
      </c>
      <c r="T10">
        <f>'CONGESTION RESULTS 2015'!BX10</f>
        <v>0</v>
      </c>
      <c r="U10" t="str">
        <f>IF(ISBLANK('CONGESTION RESULTS 2015'!BK10), "no", "yes")</f>
        <v>no</v>
      </c>
      <c r="V10" s="357">
        <f>'CONGESTION RESULTS 2015'!CE10</f>
        <v>0</v>
      </c>
      <c r="W10">
        <f>'CONGESTION RESULTS 2015'!CF10</f>
        <v>0</v>
      </c>
      <c r="X10">
        <f>'CONGESTION RESULTS 2015'!CG10</f>
        <v>0</v>
      </c>
      <c r="Y10">
        <f>'CONGESTION RESULTS 2015'!CH10</f>
        <v>0</v>
      </c>
      <c r="AA10" s="375">
        <f>Table9[[#This Row],[offer/non-offer or premia in March 2016 auction? 
'[only considering GYs and M-4-16']]]</f>
        <v>0</v>
      </c>
      <c r="AB10" s="375">
        <f>Table9[[#This Row],[Further TSO remarks on congestion / data / proposed changes to IP list etc.]]</f>
        <v>0</v>
      </c>
      <c r="AC10" s="375">
        <f>Table9[[#This Row],[Revised evaluation of congestion after TSO / NRA comments]]</f>
        <v>0</v>
      </c>
      <c r="AD10" s="375">
        <f>Table9[[#This Row],[ACER comments / 
justification]]</f>
        <v>0</v>
      </c>
    </row>
    <row r="11" spans="1:30 16349:16365" ht="22.2" hidden="1" x14ac:dyDescent="0.45">
      <c r="A11" t="str">
        <f>'CONGESTION RESULTS 2015'!A11</f>
        <v>VR</v>
      </c>
      <c r="B11">
        <f>'CONGESTION RESULTS 2015'!B11</f>
        <v>0</v>
      </c>
      <c r="C11">
        <f>'CONGESTION RESULTS 2015'!C11</f>
        <v>0</v>
      </c>
      <c r="D11" t="str">
        <f>'CONGESTION RESULTS 2015'!E11</f>
        <v>no</v>
      </c>
      <c r="E11" t="str">
        <f>'CONGESTION RESULTS 2015'!F11</f>
        <v>PRISMA</v>
      </c>
      <c r="F11" t="str">
        <f>'CONGESTION RESULTS 2015'!G11</f>
        <v>Bacton BBL</v>
      </c>
      <c r="G11" t="str">
        <f>'CONGESTION RESULTS 2015'!H11</f>
        <v>Exit</v>
      </c>
      <c r="H11" t="str">
        <f>'CONGESTION RESULTS 2015'!I11</f>
        <v>21Z000000000088F</v>
      </c>
      <c r="I11" t="str">
        <f>'CONGESTION RESULTS 2015'!J11</f>
        <v>NationalGrid</v>
      </c>
      <c r="J11" t="str">
        <f>'CONGESTION RESULTS 2015'!K11</f>
        <v>21X-GB-A-A0A0A-7</v>
      </c>
      <c r="K11" t="str">
        <f>'CONGESTION RESULTS 2015'!L11</f>
        <v>UK</v>
      </c>
      <c r="L11" t="str">
        <f>'CONGESTION RESULTS 2015'!M11</f>
        <v>to</v>
      </c>
      <c r="M11" t="str">
        <f>'CONGESTION RESULTS 2015'!N11</f>
        <v>BBL company</v>
      </c>
      <c r="N11" t="str">
        <f>'CONGESTION RESULTS 2015'!O11</f>
        <v>21X-NL-B-A0A0A-Q</v>
      </c>
      <c r="O11" t="str">
        <f>'CONGESTION RESULTS 2015'!P11</f>
        <v>NL</v>
      </c>
      <c r="P11" t="str">
        <f>'CONGESTION RESULTS 2015'!Q11</f>
        <v>new IP side added for commercial reverse flow service, added by Ofgem (CAM IMR survey); interruptible reverse point; no technical firm</v>
      </c>
      <c r="Q11" t="str">
        <f>'CONGESTION RESULTS 2015'!BC11</f>
        <v>yes</v>
      </c>
      <c r="R11" s="7"/>
      <c r="S11" t="str">
        <f>'CONGESTION RESULTS 2015'!BJ11</f>
        <v>no data</v>
      </c>
      <c r="T11">
        <f>'CONGESTION RESULTS 2015'!BX11</f>
        <v>0</v>
      </c>
      <c r="U11" t="str">
        <f>IF(ISBLANK('CONGESTION RESULTS 2015'!BK11), "no", "yes")</f>
        <v>no</v>
      </c>
      <c r="V11" s="357">
        <f>'CONGESTION RESULTS 2015'!CE11</f>
        <v>0</v>
      </c>
      <c r="W11">
        <f>'CONGESTION RESULTS 2015'!CF11</f>
        <v>0</v>
      </c>
      <c r="X11">
        <f>'CONGESTION RESULTS 2015'!CG11</f>
        <v>0</v>
      </c>
      <c r="Y11">
        <f>'CONGESTION RESULTS 2015'!CH11</f>
        <v>0</v>
      </c>
      <c r="AA11" s="375">
        <f>Table9[[#This Row],[offer/non-offer or premia in March 2016 auction? 
'[only considering GYs and M-4-16']]]</f>
        <v>0</v>
      </c>
      <c r="AB11" s="375">
        <f>Table9[[#This Row],[Further TSO remarks on congestion / data / proposed changes to IP list etc.]]</f>
        <v>0</v>
      </c>
      <c r="AC11" s="375">
        <f>Table9[[#This Row],[Revised evaluation of congestion after TSO / NRA comments]]</f>
        <v>0</v>
      </c>
      <c r="AD11" s="375">
        <f>Table9[[#This Row],[ACER comments / 
justification]]</f>
        <v>0</v>
      </c>
    </row>
    <row r="12" spans="1:30 16349:16365" s="361" customFormat="1" ht="30" hidden="1" customHeight="1" x14ac:dyDescent="0.5">
      <c r="A12" s="357" t="str">
        <f>'CONGESTION RESULTS 2015'!A12</f>
        <v>? VR ?</v>
      </c>
      <c r="B12" s="324" t="str">
        <f>'CONGESTION RESULTS 2015'!B12</f>
        <v>yes</v>
      </c>
      <c r="C12" s="357" t="str">
        <f>'CONGESTION RESULTS 2015'!C12</f>
        <v>non-offer of firm capacity at BP</v>
      </c>
      <c r="D12" s="357" t="str">
        <f>'CONGESTION RESULTS 2015'!E12</f>
        <v>no (temporarily / no firm technical, yet)</v>
      </c>
      <c r="E12" s="357" t="str">
        <f>'CONGESTION RESULTS 2015'!F12</f>
        <v>RBP</v>
      </c>
      <c r="F12" s="368" t="str">
        <f>'CONGESTION RESULTS 2015'!G12</f>
        <v>Balassagyarmat - Vel’ké Zlievce</v>
      </c>
      <c r="G12" s="357" t="str">
        <f>'CONGESTION RESULTS 2015'!H12</f>
        <v>Exit</v>
      </c>
      <c r="H12" s="358" t="str">
        <f>'CONGESTION RESULTS 2015'!I12</f>
        <v>21Z000000000358C</v>
      </c>
      <c r="I12" s="357" t="str">
        <f>'CONGESTION RESULTS 2015'!J12</f>
        <v>Magyar Gáz Tranzit ZRt.</v>
      </c>
      <c r="J12" s="329" t="str">
        <f>'CONGESTION RESULTS 2015'!K12</f>
        <v>21X000000001320N</v>
      </c>
      <c r="K12" s="357" t="str">
        <f>'CONGESTION RESULTS 2015'!L12</f>
        <v>HU</v>
      </c>
      <c r="L12" s="359" t="str">
        <f>'CONGESTION RESULTS 2015'!M12</f>
        <v>to</v>
      </c>
      <c r="M12" s="359" t="str">
        <f>'CONGESTION RESULTS 2015'!N12</f>
        <v>eustream</v>
      </c>
      <c r="N12" s="329" t="str">
        <f>'CONGESTION RESULTS 2015'!O12</f>
        <v>21X-SK-A-A0A0A-N</v>
      </c>
      <c r="O12" s="354" t="str">
        <f>'CONGESTION RESULTS 2015'!P12</f>
        <v>SK</v>
      </c>
      <c r="P12" s="353" t="str">
        <f>'CONGESTION RESULTS 2015'!Q12</f>
        <v>IP side does not exist on TP</v>
      </c>
      <c r="Q12" s="367" t="str">
        <f>'CONGESTION RESULTS 2015'!BC12</f>
        <v>no data</v>
      </c>
      <c r="R12" s="367" t="s">
        <v>121</v>
      </c>
      <c r="S12" s="352">
        <f>'CONGESTION RESULTS 2015'!BJ12</f>
        <v>0</v>
      </c>
      <c r="T12" s="357" t="str">
        <f>'CONGESTION RESULTS 2015'!BX12</f>
        <v>no</v>
      </c>
      <c r="U12" s="357" t="str">
        <f>IF(ISBLANK('CONGESTION RESULTS 2015'!BK12), "no", "yes")</f>
        <v>no</v>
      </c>
      <c r="V12" s="366">
        <f>'CONGESTION RESULTS 2015'!CA12</f>
        <v>0</v>
      </c>
      <c r="W12" s="357" t="str">
        <f>'CONGESTION RESULTS 2015'!CF12</f>
        <v>no</v>
      </c>
      <c r="X12" s="357" t="str">
        <f>'CONGESTION RESULTS 2015'!CG12</f>
        <v>no</v>
      </c>
      <c r="Y12" s="357">
        <f>'CONGESTION RESULTS 2015'!CH12</f>
        <v>0</v>
      </c>
      <c r="Z12" s="366" t="str">
        <f>Table9[[#This Row],[offer/non-offer or premia in March 2016 auction? 
'[only considering GYs and M-4-16']]]</f>
        <v>M-4-16 offered as interruptible; 
No yearly products offered</v>
      </c>
      <c r="AA12" s="375" t="str">
        <f>Table9[[#This Row],[offer/non-offer or premia in March 2016 auction? 
'[only considering GYs and M-4-16']]]</f>
        <v>M-4-16 offered as interruptible; 
No yearly products offered</v>
      </c>
      <c r="AB12" s="375" t="str">
        <f>Table9[[#This Row],[Further TSO remarks on congestion / data / proposed changes to IP list etc.]]</f>
        <v xml:space="preserve">The IP does not offer any firm capacity, only interruptible, due to the technical set up of the grid; there is no capacity (firm and interruptible) booked in any direction of the IP. </v>
      </c>
      <c r="AC12" s="375" t="str">
        <f>Table9[[#This Row],[Revised evaluation of congestion after TSO / NRA comments]]</f>
        <v>potentially, but no FDA UIOLI required</v>
      </c>
      <c r="AD12" s="375" t="str">
        <f>Table9[[#This Row],[ACER comments / 
justification]]</f>
        <v>currently only Virtual Reverse</v>
      </c>
      <c r="XDU12" s="357"/>
      <c r="XDW12" s="357"/>
      <c r="XDZ12" s="357"/>
      <c r="XEA12" s="357"/>
      <c r="XEB12" s="362"/>
      <c r="XEC12" s="357"/>
      <c r="XEE12" s="357"/>
      <c r="XEF12" s="359"/>
      <c r="XEG12" s="359"/>
      <c r="XEI12" s="357"/>
      <c r="XEJ12" s="360"/>
      <c r="XEK12" s="357"/>
    </row>
    <row r="13" spans="1:30 16349:16365" ht="22.2" hidden="1" x14ac:dyDescent="0.45">
      <c r="A13" t="str">
        <f>'CONGESTION RESULTS 2015'!A13</f>
        <v>cross-border</v>
      </c>
      <c r="B13" t="str">
        <f>'CONGESTION RESULTS 2015'!B13</f>
        <v>no</v>
      </c>
      <c r="C13">
        <f>'CONGESTION RESULTS 2015'!C13</f>
        <v>0</v>
      </c>
      <c r="D13" t="str">
        <f>'CONGESTION RESULTS 2015'!E13</f>
        <v>yes</v>
      </c>
      <c r="E13" t="str">
        <f>'CONGESTION RESULTS 2015'!F13</f>
        <v>PRISMA</v>
      </c>
      <c r="F13" t="str">
        <f>'CONGESTION RESULTS 2015'!G13</f>
        <v>Baumgarten WAG</v>
      </c>
      <c r="G13" t="str">
        <f>'CONGESTION RESULTS 2015'!H13</f>
        <v>Exit</v>
      </c>
      <c r="H13" t="str">
        <f>'CONGESTION RESULTS 2015'!I13</f>
        <v>21Z000000000163R</v>
      </c>
      <c r="I13" t="str">
        <f>'CONGESTION RESULTS 2015'!J13</f>
        <v>Gas Connect Austria</v>
      </c>
      <c r="J13" t="str">
        <f>'CONGESTION RESULTS 2015'!K13</f>
        <v>21X-AT-B-A0A0A-K</v>
      </c>
      <c r="K13" t="str">
        <f>'CONGESTION RESULTS 2015'!L13</f>
        <v>AT</v>
      </c>
      <c r="L13" t="str">
        <f>'CONGESTION RESULTS 2015'!M13</f>
        <v>to</v>
      </c>
      <c r="M13" t="str">
        <f>'CONGESTION RESULTS 2015'!N13</f>
        <v>eustream</v>
      </c>
      <c r="N13" t="str">
        <f>'CONGESTION RESULTS 2015'!O13</f>
        <v>21X-SK-A-A0A0A-N</v>
      </c>
      <c r="O13" t="str">
        <f>'CONGESTION RESULTS 2015'!P13</f>
        <v>SK</v>
      </c>
      <c r="P13" t="str">
        <f>'CONGESTION RESULTS 2015'!Q13</f>
        <v>change of name (according to GCA proposal in CAM IMR survey)</v>
      </c>
      <c r="Q13">
        <f>'CONGESTION RESULTS 2015'!BC13</f>
        <v>0</v>
      </c>
      <c r="R13" s="7"/>
      <c r="S13">
        <f>'CONGESTION RESULTS 2015'!BJ13</f>
        <v>0</v>
      </c>
      <c r="T13">
        <f>'CONGESTION RESULTS 2015'!BX13</f>
        <v>0</v>
      </c>
      <c r="U13" t="str">
        <f>IF(ISBLANK('CONGESTION RESULTS 2015'!BK13), "no", "yes")</f>
        <v>no</v>
      </c>
      <c r="V13" s="357">
        <f>'CONGESTION RESULTS 2015'!CE13</f>
        <v>0</v>
      </c>
      <c r="W13">
        <f>'CONGESTION RESULTS 2015'!CF13</f>
        <v>0</v>
      </c>
      <c r="X13">
        <f>'CONGESTION RESULTS 2015'!CG13</f>
        <v>0</v>
      </c>
      <c r="Y13">
        <f>'CONGESTION RESULTS 2015'!CH13</f>
        <v>0</v>
      </c>
      <c r="AA13" s="375">
        <f>Table9[[#This Row],[offer/non-offer or premia in March 2016 auction? 
'[only considering GYs and M-4-16']]]</f>
        <v>0</v>
      </c>
      <c r="AB13" s="375">
        <f>Table9[[#This Row],[Further TSO remarks on congestion / data / proposed changes to IP list etc.]]</f>
        <v>0</v>
      </c>
      <c r="AC13" s="375">
        <f>Table9[[#This Row],[Revised evaluation of congestion after TSO / NRA comments]]</f>
        <v>0</v>
      </c>
      <c r="AD13" s="375">
        <f>Table9[[#This Row],[ACER comments / 
justification]]</f>
        <v>0</v>
      </c>
    </row>
    <row r="14" spans="1:30 16349:16365" ht="22.2" hidden="1" x14ac:dyDescent="0.45">
      <c r="A14" t="str">
        <f>'CONGESTION RESULTS 2015'!A14</f>
        <v>VR</v>
      </c>
      <c r="B14">
        <f>'CONGESTION RESULTS 2015'!B14</f>
        <v>0</v>
      </c>
      <c r="C14">
        <f>'CONGESTION RESULTS 2015'!C14</f>
        <v>0</v>
      </c>
      <c r="D14" t="str">
        <f>'CONGESTION RESULTS 2015'!E14</f>
        <v>no</v>
      </c>
      <c r="E14" t="str">
        <f>'CONGESTION RESULTS 2015'!F14</f>
        <v>PRISMA</v>
      </c>
      <c r="F14" t="str">
        <f>'CONGESTION RESULTS 2015'!G14</f>
        <v>Baumgarten</v>
      </c>
      <c r="G14" t="str">
        <f>'CONGESTION RESULTS 2015'!H14</f>
        <v>Exit</v>
      </c>
      <c r="H14" t="str">
        <f>'CONGESTION RESULTS 2015'!I14</f>
        <v xml:space="preserve">21Z000000000164P </v>
      </c>
      <c r="I14" t="str">
        <f>'CONGESTION RESULTS 2015'!J14</f>
        <v>TAG</v>
      </c>
      <c r="J14" t="str">
        <f>'CONGESTION RESULTS 2015'!K14</f>
        <v>21X-AT-C-A0A0A-B</v>
      </c>
      <c r="K14" t="str">
        <f>'CONGESTION RESULTS 2015'!L14</f>
        <v>AT</v>
      </c>
      <c r="L14" t="str">
        <f>'CONGESTION RESULTS 2015'!M14</f>
        <v>to</v>
      </c>
      <c r="M14" t="str">
        <f>'CONGESTION RESULTS 2015'!N14</f>
        <v>eustream</v>
      </c>
      <c r="N14" t="str">
        <f>'CONGESTION RESULTS 2015'!O14</f>
        <v>21X-SK-A-A0A0A-N</v>
      </c>
      <c r="O14" t="str">
        <f>'CONGESTION RESULTS 2015'!P14</f>
        <v>SK</v>
      </c>
      <c r="P14">
        <f>'CONGESTION RESULTS 2015'!Q14</f>
        <v>0</v>
      </c>
      <c r="Q14" t="str">
        <f>'CONGESTION RESULTS 2015'!BC14</f>
        <v>no data</v>
      </c>
      <c r="R14" s="7"/>
      <c r="S14" t="str">
        <f>'CONGESTION RESULTS 2015'!BJ14</f>
        <v>no data</v>
      </c>
      <c r="T14">
        <f>'CONGESTION RESULTS 2015'!BX14</f>
        <v>0</v>
      </c>
      <c r="U14" t="str">
        <f>IF(ISBLANK('CONGESTION RESULTS 2015'!BK14), "no", "yes")</f>
        <v>no</v>
      </c>
      <c r="V14" s="357">
        <f>'CONGESTION RESULTS 2015'!CE14</f>
        <v>0</v>
      </c>
      <c r="W14">
        <f>'CONGESTION RESULTS 2015'!CF14</f>
        <v>0</v>
      </c>
      <c r="X14">
        <f>'CONGESTION RESULTS 2015'!CG14</f>
        <v>0</v>
      </c>
      <c r="Y14">
        <f>'CONGESTION RESULTS 2015'!CH14</f>
        <v>0</v>
      </c>
      <c r="AA14" s="375">
        <f>Table9[[#This Row],[offer/non-offer or premia in March 2016 auction? 
'[only considering GYs and M-4-16']]]</f>
        <v>0</v>
      </c>
      <c r="AB14" s="375">
        <f>Table9[[#This Row],[Further TSO remarks on congestion / data / proposed changes to IP list etc.]]</f>
        <v>0</v>
      </c>
      <c r="AC14" s="375">
        <f>Table9[[#This Row],[Revised evaluation of congestion after TSO / NRA comments]]</f>
        <v>0</v>
      </c>
      <c r="AD14" s="375">
        <f>Table9[[#This Row],[ACER comments / 
justification]]</f>
        <v>0</v>
      </c>
    </row>
    <row r="15" spans="1:30 16349:16365" ht="22.2" hidden="1" x14ac:dyDescent="0.45">
      <c r="A15" t="str">
        <f>'CONGESTION RESULTS 2015'!A15</f>
        <v>cross-border</v>
      </c>
      <c r="B15" t="str">
        <f>'CONGESTION RESULTS 2015'!B15</f>
        <v>close (due to quota)</v>
      </c>
      <c r="C15" t="str">
        <f>'CONGESTION RESULTS 2015'!C15</f>
        <v>non-offer of GYs 15/16 + 16/17</v>
      </c>
      <c r="D15" t="str">
        <f>'CONGESTION RESULTS 2015'!E15</f>
        <v>yes</v>
      </c>
      <c r="E15" t="str">
        <f>'CONGESTION RESULTS 2015'!F15</f>
        <v>PRISMA</v>
      </c>
      <c r="F15" t="str">
        <f>'CONGESTION RESULTS 2015'!G15</f>
        <v>Baumgarten WAG</v>
      </c>
      <c r="G15" t="str">
        <f>'CONGESTION RESULTS 2015'!H15</f>
        <v>Exit</v>
      </c>
      <c r="H15" t="str">
        <f>'CONGESTION RESULTS 2015'!I15</f>
        <v>21Z0000000000600
21Y---A001A023-Y</v>
      </c>
      <c r="I15" t="str">
        <f>'CONGESTION RESULTS 2015'!J15</f>
        <v>eustream</v>
      </c>
      <c r="J15" t="str">
        <f>'CONGESTION RESULTS 2015'!K15</f>
        <v>21X-SK-A-A0A0A-N</v>
      </c>
      <c r="K15" t="str">
        <f>'CONGESTION RESULTS 2015'!L15</f>
        <v>SK</v>
      </c>
      <c r="L15" t="str">
        <f>'CONGESTION RESULTS 2015'!M15</f>
        <v>to</v>
      </c>
      <c r="M15" t="str">
        <f>'CONGESTION RESULTS 2015'!N15</f>
        <v>Gas Connect Austria</v>
      </c>
      <c r="N15" t="str">
        <f>'CONGESTION RESULTS 2015'!O15</f>
        <v>21X-AT-B-A0A0A-K</v>
      </c>
      <c r="O15" t="str">
        <f>'CONGESTION RESULTS 2015'!P15</f>
        <v>AT</v>
      </c>
      <c r="P15" t="str">
        <f>'CONGESTION RESULTS 2015'!Q15</f>
        <v>Eustream uses EIC: 21Y---A001A023-Y (comment from CAM IM survey)</v>
      </c>
      <c r="Q15" t="str">
        <f>'CONGESTION RESULTS 2015'!BC15</f>
        <v>yes</v>
      </c>
      <c r="R15" s="7"/>
      <c r="S15">
        <f>'CONGESTION RESULTS 2015'!BJ15</f>
        <v>0</v>
      </c>
      <c r="T15" t="str">
        <f>'CONGESTION RESULTS 2015'!BX15</f>
        <v>no</v>
      </c>
      <c r="U15" t="str">
        <f>IF(ISBLANK('CONGESTION RESULTS 2015'!BK15), "no", "yes")</f>
        <v>no</v>
      </c>
      <c r="V15" s="357">
        <f>'CONGESTION RESULTS 2015'!CE15</f>
        <v>0</v>
      </c>
      <c r="W15" t="str">
        <f>'CONGESTION RESULTS 2015'!CF15</f>
        <v>yes</v>
      </c>
      <c r="X15" t="str">
        <f>'CONGESTION RESULTS 2015'!CG15</f>
        <v>no</v>
      </c>
      <c r="Y15">
        <f>'CONGESTION RESULTS 2015'!CH15</f>
        <v>0</v>
      </c>
      <c r="AA15" s="375">
        <f>Table9[[#This Row],[offer/non-offer or premia in March 2016 auction? 
'[only considering GYs and M-4-16']]]</f>
        <v>0</v>
      </c>
      <c r="AB15" s="375" t="str">
        <f>Table9[[#This Row],[Further TSO remarks on congestion / data / proposed changes to IP list etc.]]</f>
        <v>AC is absorbed by high quotas (art.8 CAM NC)</v>
      </c>
      <c r="AC15" s="375" t="str">
        <f>Table9[[#This Row],[Revised evaluation of congestion after TSO / NRA comments]]</f>
        <v>close (due to quota)</v>
      </c>
      <c r="AD15" s="375">
        <f>Table9[[#This Row],[ACER comments / 
justification]]</f>
        <v>0</v>
      </c>
    </row>
    <row r="16" spans="1:30 16349:16365" ht="22.2" hidden="1" x14ac:dyDescent="0.45">
      <c r="A16" t="str">
        <f>'CONGESTION RESULTS 2015'!A16</f>
        <v>cross-border</v>
      </c>
      <c r="B16" t="str">
        <f>'CONGESTION RESULTS 2015'!B16</f>
        <v>close (due to quota)</v>
      </c>
      <c r="C16" t="str">
        <f>'CONGESTION RESULTS 2015'!C16</f>
        <v>non-offer of GYs 15/16 + 16/17</v>
      </c>
      <c r="D16" t="str">
        <f>'CONGESTION RESULTS 2015'!E16</f>
        <v>yes</v>
      </c>
      <c r="E16" t="str">
        <f>'CONGESTION RESULTS 2015'!F16</f>
        <v>PRISMA</v>
      </c>
      <c r="F16" t="str">
        <f>'CONGESTION RESULTS 2015'!G16</f>
        <v>Baumgarten GCA</v>
      </c>
      <c r="G16" t="str">
        <f>'CONGESTION RESULTS 2015'!H16</f>
        <v>Exit</v>
      </c>
      <c r="H16" t="str">
        <f>'CONGESTION RESULTS 2015'!I16</f>
        <v>21Z0000000000600
21Y---A001A023-Y</v>
      </c>
      <c r="I16" t="str">
        <f>'CONGESTION RESULTS 2015'!J16</f>
        <v>eustream</v>
      </c>
      <c r="J16" t="str">
        <f>'CONGESTION RESULTS 2015'!K16</f>
        <v>21X-SK-A-A0A0A-N</v>
      </c>
      <c r="K16" t="str">
        <f>'CONGESTION RESULTS 2015'!L16</f>
        <v>SK</v>
      </c>
      <c r="L16" t="str">
        <f>'CONGESTION RESULTS 2015'!M16</f>
        <v>to</v>
      </c>
      <c r="M16" t="str">
        <f>'CONGESTION RESULTS 2015'!N16</f>
        <v>Gas Connect Austria</v>
      </c>
      <c r="N16" t="str">
        <f>'CONGESTION RESULTS 2015'!O16</f>
        <v>21X-AT-B-A0A0A-K</v>
      </c>
      <c r="O16" t="str">
        <f>'CONGESTION RESULTS 2015'!P16</f>
        <v>AT</v>
      </c>
      <c r="P16" t="str">
        <f>'CONGESTION RESULTS 2015'!Q16</f>
        <v>Eustream uses EIC: 21Y---A001A023-Y (comment from CAM IM survey)
double with above IP side (same data used as above as it is only one IP side for eustream); but still keep the double for possible bundles (WAG/GCA)?</v>
      </c>
      <c r="Q16" t="str">
        <f>'CONGESTION RESULTS 2015'!BC16</f>
        <v>yes</v>
      </c>
      <c r="R16" s="7"/>
      <c r="S16">
        <f>'CONGESTION RESULTS 2015'!BJ16</f>
        <v>0</v>
      </c>
      <c r="T16" t="str">
        <f>'CONGESTION RESULTS 2015'!BX16</f>
        <v>no</v>
      </c>
      <c r="U16" t="str">
        <f>IF(ISBLANK('CONGESTION RESULTS 2015'!BK16), "no", "yes")</f>
        <v>no</v>
      </c>
      <c r="V16" s="357">
        <f>'CONGESTION RESULTS 2015'!CE16</f>
        <v>0</v>
      </c>
      <c r="W16" t="str">
        <f>'CONGESTION RESULTS 2015'!CF16</f>
        <v>yes</v>
      </c>
      <c r="X16" t="str">
        <f>'CONGESTION RESULTS 2015'!CG16</f>
        <v>no</v>
      </c>
      <c r="Y16">
        <f>'CONGESTION RESULTS 2015'!CH16</f>
        <v>0</v>
      </c>
      <c r="AA16" s="375">
        <f>Table9[[#This Row],[offer/non-offer or premia in March 2016 auction? 
'[only considering GYs and M-4-16']]]</f>
        <v>0</v>
      </c>
      <c r="AB16" s="375" t="str">
        <f>Table9[[#This Row],[Further TSO remarks on congestion / data / proposed changes to IP list etc.]]</f>
        <v>AC is absorbed by high quotas (art.8 CAM NC)</v>
      </c>
      <c r="AC16" s="375" t="str">
        <f>Table9[[#This Row],[Revised evaluation of congestion after TSO / NRA comments]]</f>
        <v>close (due to quota)</v>
      </c>
      <c r="AD16" s="375">
        <f>Table9[[#This Row],[ACER comments / 
justification]]</f>
        <v>0</v>
      </c>
    </row>
    <row r="17" spans="1:30" ht="22.2" hidden="1" x14ac:dyDescent="0.45">
      <c r="A17" t="str">
        <f>'CONGESTION RESULTS 2015'!A17</f>
        <v>cross-border</v>
      </c>
      <c r="B17" t="str">
        <f>'CONGESTION RESULTS 2015'!B17</f>
        <v>close (due to quota)</v>
      </c>
      <c r="C17" t="str">
        <f>'CONGESTION RESULTS 2015'!C17</f>
        <v>non-offer of GYs 15/16 + 16/17</v>
      </c>
      <c r="D17" t="str">
        <f>'CONGESTION RESULTS 2015'!E17</f>
        <v>yes</v>
      </c>
      <c r="E17" t="str">
        <f>'CONGESTION RESULTS 2015'!F17</f>
        <v>PRISMA</v>
      </c>
      <c r="F17" t="str">
        <f>'CONGESTION RESULTS 2015'!G17</f>
        <v>Baumgarten</v>
      </c>
      <c r="G17" t="str">
        <f>'CONGESTION RESULTS 2015'!H17</f>
        <v>Exit</v>
      </c>
      <c r="H17" t="str">
        <f>'CONGESTION RESULTS 2015'!I17</f>
        <v>21Z000000000164P
21Y---A001A023-Y</v>
      </c>
      <c r="I17" t="str">
        <f>'CONGESTION RESULTS 2015'!J17</f>
        <v>eustream</v>
      </c>
      <c r="J17" t="str">
        <f>'CONGESTION RESULTS 2015'!K17</f>
        <v>21X-SK-A-A0A0A-N</v>
      </c>
      <c r="K17" t="str">
        <f>'CONGESTION RESULTS 2015'!L17</f>
        <v>SK</v>
      </c>
      <c r="L17" t="str">
        <f>'CONGESTION RESULTS 2015'!M17</f>
        <v>to</v>
      </c>
      <c r="M17" t="str">
        <f>'CONGESTION RESULTS 2015'!N17</f>
        <v>TAG</v>
      </c>
      <c r="N17" t="str">
        <f>'CONGESTION RESULTS 2015'!O17</f>
        <v>21X-AT-C-A0A0A-B</v>
      </c>
      <c r="O17" t="str">
        <f>'CONGESTION RESULTS 2015'!P17</f>
        <v>AT</v>
      </c>
      <c r="P17" t="str">
        <f>'CONGESTION RESULTS 2015'!Q17</f>
        <v>no different info on TP as above (exit eustream to GCA), Eustream uses EIC: 21Y---A001A023-Y (comment from CAM IM survey)</v>
      </c>
      <c r="Q17" t="str">
        <f>'CONGESTION RESULTS 2015'!BC17</f>
        <v>yes</v>
      </c>
      <c r="R17" s="7"/>
      <c r="S17">
        <f>'CONGESTION RESULTS 2015'!BJ17</f>
        <v>0</v>
      </c>
      <c r="T17" t="str">
        <f>'CONGESTION RESULTS 2015'!BX17</f>
        <v>no</v>
      </c>
      <c r="U17" t="str">
        <f>IF(ISBLANK('CONGESTION RESULTS 2015'!BK17), "no", "yes")</f>
        <v>no</v>
      </c>
      <c r="V17" s="357">
        <f>'CONGESTION RESULTS 2015'!CE17</f>
        <v>0</v>
      </c>
      <c r="W17" t="str">
        <f>'CONGESTION RESULTS 2015'!CF17</f>
        <v>yes</v>
      </c>
      <c r="X17" t="str">
        <f>'CONGESTION RESULTS 2015'!CG17</f>
        <v>no</v>
      </c>
      <c r="Y17">
        <f>'CONGESTION RESULTS 2015'!CH17</f>
        <v>0</v>
      </c>
      <c r="AA17" s="375">
        <f>Table9[[#This Row],[offer/non-offer or premia in March 2016 auction? 
'[only considering GYs and M-4-16']]]</f>
        <v>0</v>
      </c>
      <c r="AB17" s="375" t="str">
        <f>Table9[[#This Row],[Further TSO remarks on congestion / data / proposed changes to IP list etc.]]</f>
        <v>AC is absorbed by high quotas (art.8 CAM NC)</v>
      </c>
      <c r="AC17" s="375" t="str">
        <f>Table9[[#This Row],[Revised evaluation of congestion after TSO / NRA comments]]</f>
        <v>close (due to quota)</v>
      </c>
      <c r="AD17" s="375">
        <f>Table9[[#This Row],[ACER comments / 
justification]]</f>
        <v>0</v>
      </c>
    </row>
    <row r="18" spans="1:30" ht="22.2" hidden="1" x14ac:dyDescent="0.45">
      <c r="A18" t="str">
        <f>'CONGESTION RESULTS 2015'!A18</f>
        <v>to be deleted - cross-border</v>
      </c>
      <c r="B18" t="str">
        <f>'CONGESTION RESULTS 2015'!B18</f>
        <v>potentially (no data)</v>
      </c>
      <c r="C18" t="str">
        <f>'CONGESTION RESULTS 2015'!C18</f>
        <v>non-offer of GYs 15/16 + 16/17</v>
      </c>
      <c r="D18" t="str">
        <f>'CONGESTION RESULTS 2015'!E18</f>
        <v>no</v>
      </c>
      <c r="E18" t="str">
        <f>'CONGESTION RESULTS 2015'!F18</f>
        <v>PRISMA</v>
      </c>
      <c r="F18" t="str">
        <f>'CONGESTION RESULTS 2015'!G18</f>
        <v>Blaregnies (BE) / Taisnières (H) (FR) (Segeo/Troll)</v>
      </c>
      <c r="G18" t="str">
        <f>'CONGESTION RESULTS 2015'!H18</f>
        <v>Exit</v>
      </c>
      <c r="H18" t="str">
        <f>'CONGESTION RESULTS 2015'!I18</f>
        <v>21Z000000000012B</v>
      </c>
      <c r="I18" t="str">
        <f>'CONGESTION RESULTS 2015'!J18</f>
        <v>Fluxys Belgium</v>
      </c>
      <c r="J18" t="str">
        <f>'CONGESTION RESULTS 2015'!K18</f>
        <v>21X-BE-A-A0A0A-Y</v>
      </c>
      <c r="K18" t="str">
        <f>'CONGESTION RESULTS 2015'!L18</f>
        <v>BE</v>
      </c>
      <c r="L18" t="str">
        <f>'CONGESTION RESULTS 2015'!M18</f>
        <v>to</v>
      </c>
      <c r="M18" t="str">
        <f>'CONGESTION RESULTS 2015'!N18</f>
        <v>GRTgaz</v>
      </c>
      <c r="N18" t="str">
        <f>'CONGESTION RESULTS 2015'!O18</f>
        <v>21X-FR-A-A0A0A-S</v>
      </c>
      <c r="O18" t="str">
        <f>'CONGESTION RESULTS 2015'!P18</f>
        <v>FR</v>
      </c>
      <c r="P18" t="str">
        <f>'CONGESTION RESULTS 2015'!Q18</f>
        <v>CREG proposes to delete this IP side, as the CAM point is "Blaregnies (BE) / Taisnières (H) (FR)", and is covered by line 19 (...10F), however, the TP data sets are different!</v>
      </c>
      <c r="Q18" t="str">
        <f>'CONGESTION RESULTS 2015'!BC18</f>
        <v>no</v>
      </c>
      <c r="R18" s="7"/>
      <c r="S18">
        <f>'CONGESTION RESULTS 2015'!BJ18</f>
        <v>0</v>
      </c>
      <c r="T18" t="str">
        <f>'CONGESTION RESULTS 2015'!BX18</f>
        <v>no</v>
      </c>
      <c r="U18" t="str">
        <f>IF(ISBLANK('CONGESTION RESULTS 2015'!BK18), "no", "yes")</f>
        <v>no</v>
      </c>
      <c r="V18" s="357">
        <f>'CONGESTION RESULTS 2015'!CE18</f>
        <v>0</v>
      </c>
      <c r="W18" t="str">
        <f>'CONGESTION RESULTS 2015'!CF18</f>
        <v>yes</v>
      </c>
      <c r="X18" t="str">
        <f>'CONGESTION RESULTS 2015'!CG18</f>
        <v>yes</v>
      </c>
      <c r="Y18">
        <f>'CONGESTION RESULTS 2015'!CH18</f>
        <v>0</v>
      </c>
      <c r="AA18" s="375" t="str">
        <f>Table9[[#This Row],[offer/non-offer or premia in March 2016 auction? 
'[only considering GYs and M-4-16']]]</f>
        <v>yes - offered (for Blaregnies Troll/Taisnieres H), bundled on PRISMA</v>
      </c>
      <c r="AB18" s="375" t="str">
        <f>Table9[[#This Row],[Further TSO remarks on congestion / data / proposed changes to IP list etc.]]</f>
        <v>Implementing NC CAM, there is no longer capacity to be booked on this point. Firm Belgium to France available capacity offered on "Blaregnies Troll (BE) / Taisnières (FR)" (see line 19). Blaregnies Segeo still visible on the ENTSOG TP wrt. Technical and booked capacity (available cap = 0) for anciliary contracts. 
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8" s="375" t="str">
        <f>Table9[[#This Row],[Revised evaluation of congestion after TSO / NRA comments]]</f>
        <v>no</v>
      </c>
      <c r="AD18" s="375" t="str">
        <f>Table9[[#This Row],[ACER comments / 
justification]]</f>
        <v>to be excluded from the CAM/CMP scope?</v>
      </c>
    </row>
    <row r="19" spans="1:30" ht="22.2" hidden="1" x14ac:dyDescent="0.45">
      <c r="A19" t="str">
        <f>'CONGESTION RESULTS 2015'!A19</f>
        <v>cross-border</v>
      </c>
      <c r="B19" t="str">
        <f>'CONGESTION RESULTS 2015'!B19</f>
        <v>potentially</v>
      </c>
      <c r="C19" t="str">
        <f>'CONGESTION RESULTS 2015'!C19</f>
        <v>non-offer of GYs 15/16 + 16/17</v>
      </c>
      <c r="D19" t="str">
        <f>'CONGESTION RESULTS 2015'!E19</f>
        <v>yes</v>
      </c>
      <c r="E19" t="str">
        <f>'CONGESTION RESULTS 2015'!F19</f>
        <v>PRISMA</v>
      </c>
      <c r="F19" t="str">
        <f>'CONGESTION RESULTS 2015'!G19</f>
        <v>Blaregnies Troll (BE) / Taisnières (H) (FR) (Segeo/Troll)</v>
      </c>
      <c r="G19" t="str">
        <f>'CONGESTION RESULTS 2015'!H19</f>
        <v>Exit</v>
      </c>
      <c r="H19" t="str">
        <f>'CONGESTION RESULTS 2015'!I19</f>
        <v>21Z000000000010F</v>
      </c>
      <c r="I19" t="str">
        <f>'CONGESTION RESULTS 2015'!J19</f>
        <v>Fluxys Belgium</v>
      </c>
      <c r="J19" t="str">
        <f>'CONGESTION RESULTS 2015'!K19</f>
        <v>21X-BE-A-A0A0A-Y</v>
      </c>
      <c r="K19" t="str">
        <f>'CONGESTION RESULTS 2015'!L19</f>
        <v>BE</v>
      </c>
      <c r="L19" t="str">
        <f>'CONGESTION RESULTS 2015'!M19</f>
        <v>to</v>
      </c>
      <c r="M19" t="str">
        <f>'CONGESTION RESULTS 2015'!N19</f>
        <v>GRTgaz</v>
      </c>
      <c r="N19" t="str">
        <f>'CONGESTION RESULTS 2015'!O19</f>
        <v>21X-FR-A-A0A0A-S</v>
      </c>
      <c r="O19" t="str">
        <f>'CONGESTION RESULTS 2015'!P19</f>
        <v>FR</v>
      </c>
      <c r="P19" t="str">
        <f>'CONGESTION RESULTS 2015'!Q19</f>
        <v>change name to "Blaregnies Troll (BE) # Taisnières (H) (FR)"</v>
      </c>
      <c r="Q19" t="str">
        <f>'CONGESTION RESULTS 2015'!BC19</f>
        <v>no</v>
      </c>
      <c r="R19" s="7"/>
      <c r="S19">
        <f>'CONGESTION RESULTS 2015'!BJ19</f>
        <v>0</v>
      </c>
      <c r="T19" t="str">
        <f>'CONGESTION RESULTS 2015'!BX19</f>
        <v>no</v>
      </c>
      <c r="U19" t="str">
        <f>IF(ISBLANK('CONGESTION RESULTS 2015'!BK19), "no", "yes")</f>
        <v>no</v>
      </c>
      <c r="V19" s="357">
        <f>'CONGESTION RESULTS 2015'!CE19</f>
        <v>0</v>
      </c>
      <c r="W19" t="str">
        <f>'CONGESTION RESULTS 2015'!CF19</f>
        <v>yes</v>
      </c>
      <c r="X19" t="str">
        <f>'CONGESTION RESULTS 2015'!CG19</f>
        <v>yes</v>
      </c>
      <c r="Y19">
        <f>'CONGESTION RESULTS 2015'!CH19</f>
        <v>0</v>
      </c>
      <c r="AA19" s="375" t="str">
        <f>Table9[[#This Row],[offer/non-offer or premia in March 2016 auction? 
'[only considering GYs and M-4-16']]]</f>
        <v>yes - offered</v>
      </c>
      <c r="AB19" s="375" t="str">
        <f>Table9[[#This Row],[Further TSO remarks on congestion / data / proposed changes to IP list etc.]]</f>
        <v xml:space="preserve">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v>
      </c>
      <c r="AC19" s="375" t="str">
        <f>Table9[[#This Row],[Revised evaluation of congestion after TSO / NRA comments]]</f>
        <v>no</v>
      </c>
      <c r="AD19" s="375">
        <f>Table9[[#This Row],[ACER comments / 
justification]]</f>
        <v>0</v>
      </c>
    </row>
    <row r="20" spans="1:30" ht="22.2" hidden="1" x14ac:dyDescent="0.45">
      <c r="A20" t="str">
        <f>'CONGESTION RESULTS 2015'!A20</f>
        <v>cross-border</v>
      </c>
      <c r="B20" t="str">
        <f>'CONGESTION RESULTS 2015'!B20</f>
        <v>close (due to quota)</v>
      </c>
      <c r="C20" t="str">
        <f>'CONGESTION RESULTS 2015'!C20</f>
        <v>non-offer of GYs 15/16 + 16/17</v>
      </c>
      <c r="D20" t="str">
        <f>'CONGESTION RESULTS 2015'!E20</f>
        <v>yes</v>
      </c>
      <c r="E20" t="str">
        <f>'CONGESTION RESULTS 2015'!F20</f>
        <v>PRISMA</v>
      </c>
      <c r="F20" t="str">
        <f>'CONGESTION RESULTS 2015'!G20</f>
        <v>Blaregnies L (BE) / Taisnières (L) (FR)</v>
      </c>
      <c r="G20" t="str">
        <f>'CONGESTION RESULTS 2015'!H20</f>
        <v>Exit</v>
      </c>
      <c r="H20" t="str">
        <f>'CONGESTION RESULTS 2015'!I20</f>
        <v>21Z000000000011D</v>
      </c>
      <c r="I20" t="str">
        <f>'CONGESTION RESULTS 2015'!J20</f>
        <v>Fluxys Belgium</v>
      </c>
      <c r="J20" t="str">
        <f>'CONGESTION RESULTS 2015'!K20</f>
        <v>21X-BE-A-A0A0A-Y</v>
      </c>
      <c r="K20" t="str">
        <f>'CONGESTION RESULTS 2015'!L20</f>
        <v>BE</v>
      </c>
      <c r="L20" t="str">
        <f>'CONGESTION RESULTS 2015'!M20</f>
        <v>to</v>
      </c>
      <c r="M20" t="str">
        <f>'CONGESTION RESULTS 2015'!N20</f>
        <v>GRTgaz</v>
      </c>
      <c r="N20" t="str">
        <f>'CONGESTION RESULTS 2015'!O20</f>
        <v>21X-FR-A-A0A0A-S</v>
      </c>
      <c r="O20" t="str">
        <f>'CONGESTION RESULTS 2015'!P20</f>
        <v>FR</v>
      </c>
      <c r="P20" t="str">
        <f>'CONGESTION RESULTS 2015'!Q20</f>
        <v>change name to "Blaregnies L (BE) # Taisnières (L) (FR)"</v>
      </c>
      <c r="Q20" t="str">
        <f>'CONGESTION RESULTS 2015'!BC20</f>
        <v>no</v>
      </c>
      <c r="R20" s="7"/>
      <c r="S20">
        <f>'CONGESTION RESULTS 2015'!BJ20</f>
        <v>0</v>
      </c>
      <c r="T20" t="str">
        <f>'CONGESTION RESULTS 2015'!BX20</f>
        <v>no</v>
      </c>
      <c r="U20" t="str">
        <f>IF(ISBLANK('CONGESTION RESULTS 2015'!BK20), "no", "yes")</f>
        <v>no</v>
      </c>
      <c r="V20" s="357">
        <f>'CONGESTION RESULTS 2015'!CE20</f>
        <v>0</v>
      </c>
      <c r="W20" t="str">
        <f>'CONGESTION RESULTS 2015'!CF20</f>
        <v>no</v>
      </c>
      <c r="X20" t="str">
        <f>'CONGESTION RESULTS 2015'!CG20</f>
        <v>no</v>
      </c>
      <c r="Y20">
        <f>'CONGESTION RESULTS 2015'!CH20</f>
        <v>0</v>
      </c>
      <c r="AA20" s="375" t="str">
        <f>Table9[[#This Row],[offer/non-offer or premia in March 2016 auction? 
'[only considering GYs and M-4-16']]]</f>
        <v>only M-4-16 and GYs from 24/25 offered (bundled)</v>
      </c>
      <c r="AB20" s="375" t="str">
        <f>Table9[[#This Row],[Further TSO remarks on congestion / data / proposed changes to IP list etc.]]</f>
        <v xml:space="preserve">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v>
      </c>
      <c r="AC20" s="375" t="str">
        <f>Table9[[#This Row],[Revised evaluation of congestion after TSO / NRA comments]]</f>
        <v>close (due to quota)</v>
      </c>
      <c r="AD20" s="375">
        <f>Table9[[#This Row],[ACER comments / 
justification]]</f>
        <v>0</v>
      </c>
    </row>
    <row r="21" spans="1:30" ht="22.2" hidden="1" x14ac:dyDescent="0.45">
      <c r="A21" t="str">
        <f>'CONGESTION RESULTS 2015'!A21</f>
        <v>cross-border</v>
      </c>
      <c r="B21" t="str">
        <f>'CONGESTION RESULTS 2015'!B21</f>
        <v>no</v>
      </c>
      <c r="C21">
        <f>'CONGESTION RESULTS 2015'!C21</f>
        <v>0</v>
      </c>
      <c r="D21" t="str">
        <f>'CONGESTION RESULTS 2015'!E21</f>
        <v>yes</v>
      </c>
      <c r="E21" t="str">
        <f>'CONGESTION RESULTS 2015'!F21</f>
        <v>PRISMA</v>
      </c>
      <c r="F21" t="str">
        <f>'CONGESTION RESULTS 2015'!G21</f>
        <v>Bocholtz</v>
      </c>
      <c r="G21" t="str">
        <f>'CONGESTION RESULTS 2015'!H21</f>
        <v>Exit</v>
      </c>
      <c r="H21" t="str">
        <f>'CONGESTION RESULTS 2015'!I21</f>
        <v>21Z0000000002042</v>
      </c>
      <c r="I21" t="str">
        <f>'CONGESTION RESULTS 2015'!J21</f>
        <v>Gasunie Transport Services</v>
      </c>
      <c r="J21" t="str">
        <f>'CONGESTION RESULTS 2015'!K21</f>
        <v>21X-NL-A-A0A0A-Z</v>
      </c>
      <c r="K21" t="str">
        <f>'CONGESTION RESULTS 2015'!L21</f>
        <v>NL</v>
      </c>
      <c r="L21" t="str">
        <f>'CONGESTION RESULTS 2015'!M21</f>
        <v>to</v>
      </c>
      <c r="M21" t="str">
        <f>'CONGESTION RESULTS 2015'!N21</f>
        <v>Fluxys TENP</v>
      </c>
      <c r="N21" t="str">
        <f>'CONGESTION RESULTS 2015'!O21</f>
        <v>21X000000001133M</v>
      </c>
      <c r="O21" t="str">
        <f>'CONGESTION RESULTS 2015'!P21</f>
        <v>DE</v>
      </c>
      <c r="P21" t="str">
        <f>'CONGESTION RESULTS 2015'!Q21</f>
        <v>not active (according to a comment from GTS/ACM in CAM IM survey), but products are offered!</v>
      </c>
      <c r="Q21">
        <f>'CONGESTION RESULTS 2015'!BC21</f>
        <v>0</v>
      </c>
      <c r="R21" s="7"/>
      <c r="S21">
        <f>'CONGESTION RESULTS 2015'!BJ21</f>
        <v>0</v>
      </c>
      <c r="T21">
        <f>'CONGESTION RESULTS 2015'!BX21</f>
        <v>0</v>
      </c>
      <c r="U21" t="str">
        <f>IF(ISBLANK('CONGESTION RESULTS 2015'!BK21), "no", "yes")</f>
        <v>no</v>
      </c>
      <c r="V21" s="357">
        <f>'CONGESTION RESULTS 2015'!CE21</f>
        <v>0</v>
      </c>
      <c r="W21">
        <f>'CONGESTION RESULTS 2015'!CF21</f>
        <v>0</v>
      </c>
      <c r="X21">
        <f>'CONGESTION RESULTS 2015'!CG21</f>
        <v>0</v>
      </c>
      <c r="Y21">
        <f>'CONGESTION RESULTS 2015'!CH21</f>
        <v>0</v>
      </c>
      <c r="AA21" s="375">
        <f>Table9[[#This Row],[offer/non-offer or premia in March 2016 auction? 
'[only considering GYs and M-4-16']]]</f>
        <v>0</v>
      </c>
      <c r="AB21" s="375">
        <f>Table9[[#This Row],[Further TSO remarks on congestion / data / proposed changes to IP list etc.]]</f>
        <v>0</v>
      </c>
      <c r="AC21" s="375" t="str">
        <f>Table9[[#This Row],[Revised evaluation of congestion after TSO / NRA comments]]</f>
        <v>no</v>
      </c>
      <c r="AD21" s="375">
        <f>Table9[[#This Row],[ACER comments / 
justification]]</f>
        <v>0</v>
      </c>
    </row>
    <row r="22" spans="1:30" ht="22.2" hidden="1" x14ac:dyDescent="0.45">
      <c r="A22" t="str">
        <f>'CONGESTION RESULTS 2015'!A22</f>
        <v>cross-border</v>
      </c>
      <c r="B22" t="str">
        <f>'CONGESTION RESULTS 2015'!B22</f>
        <v>no</v>
      </c>
      <c r="C22">
        <f>'CONGESTION RESULTS 2015'!C22</f>
        <v>0</v>
      </c>
      <c r="D22" t="str">
        <f>'CONGESTION RESULTS 2015'!E22</f>
        <v>yes</v>
      </c>
      <c r="E22" t="str">
        <f>'CONGESTION RESULTS 2015'!F22</f>
        <v>PRISMA</v>
      </c>
      <c r="F22" t="str">
        <f>'CONGESTION RESULTS 2015'!G22</f>
        <v>Bocholtz</v>
      </c>
      <c r="G22" t="str">
        <f>'CONGESTION RESULTS 2015'!H22</f>
        <v>Exit</v>
      </c>
      <c r="H22" t="str">
        <f>'CONGESTION RESULTS 2015'!I22</f>
        <v>21Z000000000071W</v>
      </c>
      <c r="I22" t="str">
        <f>'CONGESTION RESULTS 2015'!J22</f>
        <v>Gasunie Transport Services</v>
      </c>
      <c r="J22" t="str">
        <f>'CONGESTION RESULTS 2015'!K22</f>
        <v>21X-NL-A-A0A0A-Z</v>
      </c>
      <c r="K22" t="str">
        <f>'CONGESTION RESULTS 2015'!L22</f>
        <v>NL</v>
      </c>
      <c r="L22" t="str">
        <f>'CONGESTION RESULTS 2015'!M22</f>
        <v>to</v>
      </c>
      <c r="M22" t="str">
        <f>'CONGESTION RESULTS 2015'!N22</f>
        <v>Open Grid Europe</v>
      </c>
      <c r="N22" t="str">
        <f>'CONGESTION RESULTS 2015'!O22</f>
        <v>21X-DE-C-A0A0A-T</v>
      </c>
      <c r="O22" t="str">
        <f>'CONGESTION RESULTS 2015'!P22</f>
        <v>DE</v>
      </c>
      <c r="P22">
        <f>'CONGESTION RESULTS 2015'!Q22</f>
        <v>0</v>
      </c>
      <c r="Q22">
        <f>'CONGESTION RESULTS 2015'!BC22</f>
        <v>0</v>
      </c>
      <c r="R22" s="7"/>
      <c r="S22">
        <f>'CONGESTION RESULTS 2015'!BJ22</f>
        <v>0</v>
      </c>
      <c r="T22">
        <f>'CONGESTION RESULTS 2015'!BX22</f>
        <v>0</v>
      </c>
      <c r="U22" t="str">
        <f>IF(ISBLANK('CONGESTION RESULTS 2015'!BK22), "no", "yes")</f>
        <v>no</v>
      </c>
      <c r="V22" s="357">
        <f>'CONGESTION RESULTS 2015'!CE22</f>
        <v>0</v>
      </c>
      <c r="W22">
        <f>'CONGESTION RESULTS 2015'!CF22</f>
        <v>0</v>
      </c>
      <c r="X22">
        <f>'CONGESTION RESULTS 2015'!CG22</f>
        <v>0</v>
      </c>
      <c r="Y22">
        <f>'CONGESTION RESULTS 2015'!CH22</f>
        <v>0</v>
      </c>
      <c r="AA22" s="375">
        <f>Table9[[#This Row],[offer/non-offer or premia in March 2016 auction? 
'[only considering GYs and M-4-16']]]</f>
        <v>0</v>
      </c>
      <c r="AB22" s="375">
        <f>Table9[[#This Row],[Further TSO remarks on congestion / data / proposed changes to IP list etc.]]</f>
        <v>0</v>
      </c>
      <c r="AC22" s="375" t="str">
        <f>Table9[[#This Row],[Revised evaluation of congestion after TSO / NRA comments]]</f>
        <v>no</v>
      </c>
      <c r="AD22" s="375">
        <f>Table9[[#This Row],[ACER comments / 
justification]]</f>
        <v>0</v>
      </c>
    </row>
    <row r="23" spans="1:30" ht="22.2" hidden="1" x14ac:dyDescent="0.45">
      <c r="A23" t="str">
        <f>'CONGESTION RESULTS 2015'!A23</f>
        <v>VR</v>
      </c>
      <c r="B23">
        <f>'CONGESTION RESULTS 2015'!B23</f>
        <v>0</v>
      </c>
      <c r="C23">
        <f>'CONGESTION RESULTS 2015'!C23</f>
        <v>0</v>
      </c>
      <c r="D23" t="str">
        <f>'CONGESTION RESULTS 2015'!E23</f>
        <v>no</v>
      </c>
      <c r="E23" t="str">
        <f>'CONGESTION RESULTS 2015'!F23</f>
        <v>PRISMA</v>
      </c>
      <c r="F23" t="str">
        <f>'CONGESTION RESULTS 2015'!G23</f>
        <v>Bocholtz</v>
      </c>
      <c r="G23" t="str">
        <f>'CONGESTION RESULTS 2015'!H23</f>
        <v>Exit</v>
      </c>
      <c r="H23" t="str">
        <f>'CONGESTION RESULTS 2015'!I23</f>
        <v xml:space="preserve">21Z000000000071W  </v>
      </c>
      <c r="I23" t="str">
        <f>'CONGESTION RESULTS 2015'!J23</f>
        <v>Open Grid Europe</v>
      </c>
      <c r="J23" t="str">
        <f>'CONGESTION RESULTS 2015'!K23</f>
        <v>21X-DE-C-A0A0A-T</v>
      </c>
      <c r="K23" t="str">
        <f>'CONGESTION RESULTS 2015'!L23</f>
        <v>DE</v>
      </c>
      <c r="L23" t="str">
        <f>'CONGESTION RESULTS 2015'!M23</f>
        <v>to</v>
      </c>
      <c r="M23" t="str">
        <f>'CONGESTION RESULTS 2015'!N23</f>
        <v>Gasunie Transport Services</v>
      </c>
      <c r="N23" t="str">
        <f>'CONGESTION RESULTS 2015'!O23</f>
        <v>21X-NL-A-A0A0A-Z</v>
      </c>
      <c r="O23" t="str">
        <f>'CONGESTION RESULTS 2015'!P23</f>
        <v>NL</v>
      </c>
      <c r="P23" t="str">
        <f>'CONGESTION RESULTS 2015'!Q23</f>
        <v>no firm technical</v>
      </c>
      <c r="Q23" t="str">
        <f>'CONGESTION RESULTS 2015'!BC23</f>
        <v>yes</v>
      </c>
      <c r="R23" s="7"/>
      <c r="S23" t="str">
        <f>'CONGESTION RESULTS 2015'!BJ23</f>
        <v>no</v>
      </c>
      <c r="T23">
        <f>'CONGESTION RESULTS 2015'!BX23</f>
        <v>0</v>
      </c>
      <c r="U23" t="str">
        <f>IF(ISBLANK('CONGESTION RESULTS 2015'!BK23), "no", "yes")</f>
        <v>no</v>
      </c>
      <c r="V23" s="357">
        <f>'CONGESTION RESULTS 2015'!CE23</f>
        <v>0</v>
      </c>
      <c r="W23">
        <f>'CONGESTION RESULTS 2015'!CF23</f>
        <v>0</v>
      </c>
      <c r="X23">
        <f>'CONGESTION RESULTS 2015'!CG23</f>
        <v>0</v>
      </c>
      <c r="Y23">
        <f>'CONGESTION RESULTS 2015'!CH23</f>
        <v>0</v>
      </c>
      <c r="AA23" s="375">
        <f>Table9[[#This Row],[offer/non-offer or premia in March 2016 auction? 
'[only considering GYs and M-4-16']]]</f>
        <v>0</v>
      </c>
      <c r="AB23" s="375">
        <f>Table9[[#This Row],[Further TSO remarks on congestion / data / proposed changes to IP list etc.]]</f>
        <v>0</v>
      </c>
      <c r="AC23" s="375">
        <f>Table9[[#This Row],[Revised evaluation of congestion after TSO / NRA comments]]</f>
        <v>0</v>
      </c>
      <c r="AD23" s="375">
        <f>Table9[[#This Row],[ACER comments / 
justification]]</f>
        <v>0</v>
      </c>
    </row>
    <row r="24" spans="1:30" ht="22.2" hidden="1" x14ac:dyDescent="0.45">
      <c r="A24" t="str">
        <f>'CONGESTION RESULTS 2015'!A24</f>
        <v>cross-border</v>
      </c>
      <c r="B24" t="str">
        <f>'CONGESTION RESULTS 2015'!B24</f>
        <v>no</v>
      </c>
      <c r="C24">
        <f>'CONGESTION RESULTS 2015'!C24</f>
        <v>0</v>
      </c>
      <c r="D24" t="str">
        <f>'CONGESTION RESULTS 2015'!E24</f>
        <v>yes</v>
      </c>
      <c r="E24" t="str">
        <f>'CONGESTION RESULTS 2015'!F24</f>
        <v>PRISMA</v>
      </c>
      <c r="F24" t="str">
        <f>'CONGESTION RESULTS 2015'!G24</f>
        <v>Bocholtz-Vetschau</v>
      </c>
      <c r="G24" t="str">
        <f>'CONGESTION RESULTS 2015'!H24</f>
        <v>Exit</v>
      </c>
      <c r="H24" t="str">
        <f>'CONGESTION RESULTS 2015'!I24</f>
        <v>21Z000000000170U</v>
      </c>
      <c r="I24" t="str">
        <f>'CONGESTION RESULTS 2015'!J24</f>
        <v>Gasunie Transport Services</v>
      </c>
      <c r="J24" t="str">
        <f>'CONGESTION RESULTS 2015'!K24</f>
        <v>21X-NL-A-A0A0A-Z</v>
      </c>
      <c r="K24" t="str">
        <f>'CONGESTION RESULTS 2015'!L24</f>
        <v>NL</v>
      </c>
      <c r="L24" t="str">
        <f>'CONGESTION RESULTS 2015'!M24</f>
        <v>to</v>
      </c>
      <c r="M24" t="str">
        <f>'CONGESTION RESULTS 2015'!N24</f>
        <v>Thyssengas</v>
      </c>
      <c r="N24" t="str">
        <f>'CONGESTION RESULTS 2015'!O24</f>
        <v>21X-DE-G-A0A0A-U</v>
      </c>
      <c r="O24" t="str">
        <f>'CONGESTION RESULTS 2015'!P24</f>
        <v>DE</v>
      </c>
      <c r="P24">
        <f>'CONGESTION RESULTS 2015'!Q24</f>
        <v>0</v>
      </c>
      <c r="Q24">
        <f>'CONGESTION RESULTS 2015'!BC24</f>
        <v>0</v>
      </c>
      <c r="R24" s="7"/>
      <c r="S24">
        <f>'CONGESTION RESULTS 2015'!BJ24</f>
        <v>0</v>
      </c>
      <c r="T24">
        <f>'CONGESTION RESULTS 2015'!BX24</f>
        <v>0</v>
      </c>
      <c r="U24" t="str">
        <f>IF(ISBLANK('CONGESTION RESULTS 2015'!BK24), "no", "yes")</f>
        <v>no</v>
      </c>
      <c r="V24" s="357">
        <f>'CONGESTION RESULTS 2015'!CE24</f>
        <v>0</v>
      </c>
      <c r="W24">
        <f>'CONGESTION RESULTS 2015'!CF24</f>
        <v>0</v>
      </c>
      <c r="X24">
        <f>'CONGESTION RESULTS 2015'!CG24</f>
        <v>0</v>
      </c>
      <c r="Y24">
        <f>'CONGESTION RESULTS 2015'!CH24</f>
        <v>0</v>
      </c>
      <c r="AA24" s="375">
        <f>Table9[[#This Row],[offer/non-offer or premia in March 2016 auction? 
'[only considering GYs and M-4-16']]]</f>
        <v>0</v>
      </c>
      <c r="AB24" s="375">
        <f>Table9[[#This Row],[Further TSO remarks on congestion / data / proposed changes to IP list etc.]]</f>
        <v>0</v>
      </c>
      <c r="AC24" s="375" t="str">
        <f>Table9[[#This Row],[Revised evaluation of congestion after TSO / NRA comments]]</f>
        <v>no</v>
      </c>
      <c r="AD24" s="375">
        <f>Table9[[#This Row],[ACER comments / 
justification]]</f>
        <v>0</v>
      </c>
    </row>
    <row r="25" spans="1:30" ht="22.2" hidden="1" x14ac:dyDescent="0.45">
      <c r="A25" t="str">
        <f>'CONGESTION RESULTS 2015'!A25</f>
        <v>VR</v>
      </c>
      <c r="B25">
        <f>'CONGESTION RESULTS 2015'!B25</f>
        <v>0</v>
      </c>
      <c r="C25">
        <f>'CONGESTION RESULTS 2015'!C25</f>
        <v>0</v>
      </c>
      <c r="D25" t="str">
        <f>'CONGESTION RESULTS 2015'!E25</f>
        <v>no</v>
      </c>
      <c r="E25" t="str">
        <f>'CONGESTION RESULTS 2015'!F25</f>
        <v>PRISMA</v>
      </c>
      <c r="F25" t="str">
        <f>'CONGESTION RESULTS 2015'!G25</f>
        <v>Bocholtz-Vetschau</v>
      </c>
      <c r="G25" t="str">
        <f>'CONGESTION RESULTS 2015'!H25</f>
        <v>Exit</v>
      </c>
      <c r="H25" t="str">
        <f>'CONGESTION RESULTS 2015'!I25</f>
        <v>21Z000000000170U</v>
      </c>
      <c r="I25" t="str">
        <f>'CONGESTION RESULTS 2015'!J25</f>
        <v>Thyssengas</v>
      </c>
      <c r="J25" t="str">
        <f>'CONGESTION RESULTS 2015'!K25</f>
        <v>21X-DE-G-A0A0A-U</v>
      </c>
      <c r="K25" t="str">
        <f>'CONGESTION RESULTS 2015'!L25</f>
        <v>DE</v>
      </c>
      <c r="L25" t="str">
        <f>'CONGESTION RESULTS 2015'!M25</f>
        <v>to</v>
      </c>
      <c r="M25" t="str">
        <f>'CONGESTION RESULTS 2015'!N25</f>
        <v>Gasunie Transport Services</v>
      </c>
      <c r="N25" t="str">
        <f>'CONGESTION RESULTS 2015'!O25</f>
        <v>21X-NL-A-A0A0A-Z</v>
      </c>
      <c r="O25" t="str">
        <f>'CONGESTION RESULTS 2015'!P25</f>
        <v>NL</v>
      </c>
      <c r="P25" t="str">
        <f>'CONGESTION RESULTS 2015'!Q25</f>
        <v>no firm technical</v>
      </c>
      <c r="Q25">
        <f>'CONGESTION RESULTS 2015'!BC25</f>
        <v>0</v>
      </c>
      <c r="R25" s="7"/>
      <c r="S25">
        <f>'CONGESTION RESULTS 2015'!BJ25</f>
        <v>0</v>
      </c>
      <c r="T25">
        <f>'CONGESTION RESULTS 2015'!BX25</f>
        <v>0</v>
      </c>
      <c r="U25" t="str">
        <f>IF(ISBLANK('CONGESTION RESULTS 2015'!BK25), "no", "yes")</f>
        <v>no</v>
      </c>
      <c r="V25" s="357">
        <f>'CONGESTION RESULTS 2015'!CE25</f>
        <v>0</v>
      </c>
      <c r="W25">
        <f>'CONGESTION RESULTS 2015'!CF25</f>
        <v>0</v>
      </c>
      <c r="X25">
        <f>'CONGESTION RESULTS 2015'!CG25</f>
        <v>0</v>
      </c>
      <c r="Y25">
        <f>'CONGESTION RESULTS 2015'!CH25</f>
        <v>0</v>
      </c>
      <c r="AA25" s="375">
        <f>Table9[[#This Row],[offer/non-offer or premia in March 2016 auction? 
'[only considering GYs and M-4-16']]]</f>
        <v>0</v>
      </c>
      <c r="AB25" s="375">
        <f>Table9[[#This Row],[Further TSO remarks on congestion / data / proposed changes to IP list etc.]]</f>
        <v>0</v>
      </c>
      <c r="AC25" s="375">
        <f>Table9[[#This Row],[Revised evaluation of congestion after TSO / NRA comments]]</f>
        <v>0</v>
      </c>
      <c r="AD25" s="375">
        <f>Table9[[#This Row],[ACER comments / 
justification]]</f>
        <v>0</v>
      </c>
    </row>
    <row r="26" spans="1:30" ht="22.2" hidden="1" x14ac:dyDescent="0.45">
      <c r="A26" t="str">
        <f>'CONGESTION RESULTS 2015'!A26</f>
        <v>cross-border</v>
      </c>
      <c r="B26" t="str">
        <f>'CONGESTION RESULTS 2015'!B26</f>
        <v>no</v>
      </c>
      <c r="C26">
        <f>'CONGESTION RESULTS 2015'!C26</f>
        <v>0</v>
      </c>
      <c r="D26" t="str">
        <f>'CONGESTION RESULTS 2015'!E26</f>
        <v>yes</v>
      </c>
      <c r="E26" t="str">
        <f>'CONGESTION RESULTS 2015'!F26</f>
        <v>PRISMA</v>
      </c>
      <c r="F26" t="str">
        <f>'CONGESTION RESULTS 2015'!G26</f>
        <v>Brandov (CZ) / Stegal (DE)</v>
      </c>
      <c r="G26" t="str">
        <f>'CONGESTION RESULTS 2015'!H26</f>
        <v>Exit</v>
      </c>
      <c r="H26" t="str">
        <f>'CONGESTION RESULTS 2015'!I26</f>
        <v>21Z000000000091Q</v>
      </c>
      <c r="I26" t="str">
        <f>'CONGESTION RESULTS 2015'!J26</f>
        <v>NET4GAS</v>
      </c>
      <c r="J26" t="str">
        <f>'CONGESTION RESULTS 2015'!K26</f>
        <v>21X000000001304L</v>
      </c>
      <c r="K26" t="str">
        <f>'CONGESTION RESULTS 2015'!L26</f>
        <v>CZ</v>
      </c>
      <c r="L26" t="str">
        <f>'CONGESTION RESULTS 2015'!M26</f>
        <v>to</v>
      </c>
      <c r="M26" t="str">
        <f>'CONGESTION RESULTS 2015'!N26</f>
        <v>GASCADE Gastransport</v>
      </c>
      <c r="N26" t="str">
        <f>'CONGESTION RESULTS 2015'!O26</f>
        <v>21X-DE-H-A0A0A-L</v>
      </c>
      <c r="O26" t="str">
        <f>'CONGESTION RESULTS 2015'!P26</f>
        <v>DE</v>
      </c>
      <c r="P26">
        <f>'CONGESTION RESULTS 2015'!Q26</f>
        <v>0</v>
      </c>
      <c r="Q26" t="str">
        <f>'CONGESTION RESULTS 2015'!BC26</f>
        <v>no</v>
      </c>
      <c r="R26" s="7"/>
      <c r="S26" t="str">
        <f>'CONGESTION RESULTS 2015'!BJ26</f>
        <v>no</v>
      </c>
      <c r="T26">
        <f>'CONGESTION RESULTS 2015'!BX26</f>
        <v>0</v>
      </c>
      <c r="U26" t="str">
        <f>IF(ISBLANK('CONGESTION RESULTS 2015'!BK26), "no", "yes")</f>
        <v>no</v>
      </c>
      <c r="V26" s="357" t="str">
        <f>'CONGESTION RESULTS 2015'!CE26</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26">
        <f>'CONGESTION RESULTS 2015'!CF26</f>
        <v>0</v>
      </c>
      <c r="X26">
        <f>'CONGESTION RESULTS 2015'!CG26</f>
        <v>0</v>
      </c>
      <c r="Y26">
        <f>'CONGESTION RESULTS 2015'!CH26</f>
        <v>0</v>
      </c>
      <c r="AA26" s="375" t="str">
        <f>Table9[[#This Row],[offer/non-offer or premia in March 2016 auction? 
'[only considering GYs and M-4-16']]]</f>
        <v>M-4-16 + GY16/17 offered unbundled, no GY17/18</v>
      </c>
      <c r="AB26" s="375" t="str">
        <f>Table9[[#This Row],[Further TSO remarks on congestion / data / proposed changes to IP list etc.]]</f>
        <v>FCFS until 31.8.15, standard cap. of 1 to 60 months or LT cap. of &gt;=5yrs (offered in Jan. 15 at all CZ IP sides), auctions at PRISMA &amp; GSA from 1.11.15 on</v>
      </c>
      <c r="AC26" s="375" t="str">
        <f>Table9[[#This Row],[Revised evaluation of congestion after TSO / NRA comments]]</f>
        <v>no</v>
      </c>
      <c r="AD26" s="375">
        <f>Table9[[#This Row],[ACER comments / 
justification]]</f>
        <v>0</v>
      </c>
    </row>
    <row r="27" spans="1:30" ht="22.2" hidden="1" x14ac:dyDescent="0.45">
      <c r="A27" t="str">
        <f>'CONGESTION RESULTS 2015'!A27</f>
        <v>in-country</v>
      </c>
      <c r="B27" t="str">
        <f>'CONGESTION RESULTS 2015'!B27</f>
        <v>no</v>
      </c>
      <c r="C27">
        <f>'CONGESTION RESULTS 2015'!C27</f>
        <v>0</v>
      </c>
      <c r="D27" t="str">
        <f>'CONGESTION RESULTS 2015'!E27</f>
        <v>yes</v>
      </c>
      <c r="E27" t="str">
        <f>'CONGESTION RESULTS 2015'!F27</f>
        <v>PRISMA</v>
      </c>
      <c r="F27" t="str">
        <f>'CONGESTION RESULTS 2015'!G27</f>
        <v>Broichweiden Süd</v>
      </c>
      <c r="G27" t="str">
        <f>'CONGESTION RESULTS 2015'!H27</f>
        <v>Exit</v>
      </c>
      <c r="H27" t="str">
        <f>'CONGESTION RESULTS 2015'!I27</f>
        <v>37Z000000004913W</v>
      </c>
      <c r="I27" t="str">
        <f>'CONGESTION RESULTS 2015'!J27</f>
        <v>GASCADE Gastransport</v>
      </c>
      <c r="J27" t="str">
        <f>'CONGESTION RESULTS 2015'!K27</f>
        <v>21X-DE-H-A0A0A-L</v>
      </c>
      <c r="K27" t="str">
        <f>'CONGESTION RESULTS 2015'!L27</f>
        <v>DE</v>
      </c>
      <c r="L27" t="str">
        <f>'CONGESTION RESULTS 2015'!M27</f>
        <v>to</v>
      </c>
      <c r="M27" t="str">
        <f>'CONGESTION RESULTS 2015'!N27</f>
        <v>Thyssengas</v>
      </c>
      <c r="N27" t="str">
        <f>'CONGESTION RESULTS 2015'!O27</f>
        <v>21X-DE-G-A0A0A-U</v>
      </c>
      <c r="O27" t="str">
        <f>'CONGESTION RESULTS 2015'!P27</f>
        <v>DE</v>
      </c>
      <c r="P27">
        <f>'CONGESTION RESULTS 2015'!Q27</f>
        <v>0</v>
      </c>
      <c r="Q27">
        <f>'CONGESTION RESULTS 2015'!BC27</f>
        <v>0</v>
      </c>
      <c r="R27" s="7"/>
      <c r="S27">
        <f>'CONGESTION RESULTS 2015'!BJ27</f>
        <v>0</v>
      </c>
      <c r="T27">
        <f>'CONGESTION RESULTS 2015'!BX27</f>
        <v>0</v>
      </c>
      <c r="U27" t="str">
        <f>IF(ISBLANK('CONGESTION RESULTS 2015'!BK27), "no", "yes")</f>
        <v>no</v>
      </c>
      <c r="V27" s="357">
        <f>'CONGESTION RESULTS 2015'!CE27</f>
        <v>0</v>
      </c>
      <c r="W27">
        <f>'CONGESTION RESULTS 2015'!CF27</f>
        <v>0</v>
      </c>
      <c r="X27">
        <f>'CONGESTION RESULTS 2015'!CG27</f>
        <v>0</v>
      </c>
      <c r="Y27">
        <f>'CONGESTION RESULTS 2015'!CH27</f>
        <v>0</v>
      </c>
      <c r="AA27" s="375">
        <f>Table9[[#This Row],[offer/non-offer or premia in March 2016 auction? 
'[only considering GYs and M-4-16']]]</f>
        <v>0</v>
      </c>
      <c r="AB27" s="375">
        <f>Table9[[#This Row],[Further TSO remarks on congestion / data / proposed changes to IP list etc.]]</f>
        <v>0</v>
      </c>
      <c r="AC27" s="375">
        <f>Table9[[#This Row],[Revised evaluation of congestion after TSO / NRA comments]]</f>
        <v>0</v>
      </c>
      <c r="AD27" s="375">
        <f>Table9[[#This Row],[ACER comments / 
justification]]</f>
        <v>0</v>
      </c>
    </row>
    <row r="28" spans="1:30" ht="22.2" hidden="1" x14ac:dyDescent="0.45">
      <c r="A28" t="str">
        <f>'CONGESTION RESULTS 2015'!A28</f>
        <v>VR</v>
      </c>
      <c r="B28">
        <f>'CONGESTION RESULTS 2015'!B28</f>
        <v>0</v>
      </c>
      <c r="C28">
        <f>'CONGESTION RESULTS 2015'!C28</f>
        <v>0</v>
      </c>
      <c r="D28" t="str">
        <f>'CONGESTION RESULTS 2015'!E28</f>
        <v>no</v>
      </c>
      <c r="E28" t="str">
        <f>'CONGESTION RESULTS 2015'!F28</f>
        <v>PRISMA</v>
      </c>
      <c r="F28" t="str">
        <f>'CONGESTION RESULTS 2015'!G28</f>
        <v>Broichweiden Süd</v>
      </c>
      <c r="G28" t="str">
        <f>'CONGESTION RESULTS 2015'!H28</f>
        <v>Exit</v>
      </c>
      <c r="H28" t="str">
        <f>'CONGESTION RESULTS 2015'!I28</f>
        <v>37Z000000004913W</v>
      </c>
      <c r="I28" t="str">
        <f>'CONGESTION RESULTS 2015'!J28</f>
        <v>Thyssengas</v>
      </c>
      <c r="J28" t="str">
        <f>'CONGESTION RESULTS 2015'!K28</f>
        <v>21X-DE-G-A0A0A-U</v>
      </c>
      <c r="K28" t="str">
        <f>'CONGESTION RESULTS 2015'!L28</f>
        <v>DE</v>
      </c>
      <c r="L28" t="str">
        <f>'CONGESTION RESULTS 2015'!M28</f>
        <v>to</v>
      </c>
      <c r="M28" t="str">
        <f>'CONGESTION RESULTS 2015'!N28</f>
        <v>GASCADE Gastransport</v>
      </c>
      <c r="N28" t="str">
        <f>'CONGESTION RESULTS 2015'!O28</f>
        <v>21X-DE-H-A0A0A-L</v>
      </c>
      <c r="O28" t="str">
        <f>'CONGESTION RESULTS 2015'!P28</f>
        <v>DE</v>
      </c>
      <c r="P28" t="str">
        <f>'CONGESTION RESULTS 2015'!Q28</f>
        <v>no firm technical</v>
      </c>
      <c r="Q28" t="str">
        <f>'CONGESTION RESULTS 2015'!BC28</f>
        <v>yes</v>
      </c>
      <c r="R28" s="7"/>
      <c r="S28" t="str">
        <f>'CONGESTION RESULTS 2015'!BJ28</f>
        <v>no</v>
      </c>
      <c r="T28">
        <f>'CONGESTION RESULTS 2015'!BX28</f>
        <v>0</v>
      </c>
      <c r="U28" t="str">
        <f>IF(ISBLANK('CONGESTION RESULTS 2015'!BK28), "no", "yes")</f>
        <v>no</v>
      </c>
      <c r="V28" s="357">
        <f>'CONGESTION RESULTS 2015'!CE28</f>
        <v>0</v>
      </c>
      <c r="W28">
        <f>'CONGESTION RESULTS 2015'!CF28</f>
        <v>0</v>
      </c>
      <c r="X28">
        <f>'CONGESTION RESULTS 2015'!CG28</f>
        <v>0</v>
      </c>
      <c r="Y28">
        <f>'CONGESTION RESULTS 2015'!CH28</f>
        <v>0</v>
      </c>
      <c r="AA28" s="375">
        <f>Table9[[#This Row],[offer/non-offer or premia in March 2016 auction? 
'[only considering GYs and M-4-16']]]</f>
        <v>0</v>
      </c>
      <c r="AB28" s="375">
        <f>Table9[[#This Row],[Further TSO remarks on congestion / data / proposed changes to IP list etc.]]</f>
        <v>0</v>
      </c>
      <c r="AC28" s="375">
        <f>Table9[[#This Row],[Revised evaluation of congestion after TSO / NRA comments]]</f>
        <v>0</v>
      </c>
      <c r="AD28" s="375">
        <f>Table9[[#This Row],[ACER comments / 
justification]]</f>
        <v>0</v>
      </c>
    </row>
    <row r="29" spans="1:30" ht="22.2" hidden="1" x14ac:dyDescent="0.45">
      <c r="A29" t="str">
        <f>'CONGESTION RESULTS 2015'!A29</f>
        <v>cross-border</v>
      </c>
      <c r="B29" t="str">
        <f>'CONGESTION RESULTS 2015'!B29</f>
        <v>no</v>
      </c>
      <c r="C29">
        <f>'CONGESTION RESULTS 2015'!C29</f>
        <v>0</v>
      </c>
      <c r="D29" t="str">
        <f>'CONGESTION RESULTS 2015'!E29</f>
        <v>yes</v>
      </c>
      <c r="E29" t="str">
        <f>'CONGESTION RESULTS 2015'!F29</f>
        <v>PRISMA</v>
      </c>
      <c r="F29" t="str">
        <f>'CONGESTION RESULTS 2015'!G29</f>
        <v>Bunde (DE) / Oude Statenzijl (H) (NL) (GASCADE)</v>
      </c>
      <c r="G29" t="str">
        <f>'CONGESTION RESULTS 2015'!H29</f>
        <v>Exit</v>
      </c>
      <c r="H29" t="str">
        <f>'CONGESTION RESULTS 2015'!I29</f>
        <v>21Z000000000074Q</v>
      </c>
      <c r="I29" t="str">
        <f>'CONGESTION RESULTS 2015'!J29</f>
        <v>GASCADE Gastransport</v>
      </c>
      <c r="J29" t="str">
        <f>'CONGESTION RESULTS 2015'!K29</f>
        <v>21X-DE-H-A0A0A-L</v>
      </c>
      <c r="K29" t="str">
        <f>'CONGESTION RESULTS 2015'!L29</f>
        <v>DE</v>
      </c>
      <c r="L29" t="str">
        <f>'CONGESTION RESULTS 2015'!M29</f>
        <v>to</v>
      </c>
      <c r="M29" t="str">
        <f>'CONGESTION RESULTS 2015'!N29</f>
        <v>Gasunie Transport Services</v>
      </c>
      <c r="N29" t="str">
        <f>'CONGESTION RESULTS 2015'!O29</f>
        <v>21X-NL-A-A0A0A-Z</v>
      </c>
      <c r="O29" t="str">
        <f>'CONGESTION RESULTS 2015'!P29</f>
        <v>NL</v>
      </c>
      <c r="P29">
        <f>'CONGESTION RESULTS 2015'!Q29</f>
        <v>0</v>
      </c>
      <c r="Q29">
        <f>'CONGESTION RESULTS 2015'!BC29</f>
        <v>0</v>
      </c>
      <c r="R29" s="7"/>
      <c r="S29">
        <f>'CONGESTION RESULTS 2015'!BJ29</f>
        <v>0</v>
      </c>
      <c r="T29">
        <f>'CONGESTION RESULTS 2015'!BX29</f>
        <v>0</v>
      </c>
      <c r="U29" t="str">
        <f>IF(ISBLANK('CONGESTION RESULTS 2015'!BK29), "no", "yes")</f>
        <v>no</v>
      </c>
      <c r="V29" s="357">
        <f>'CONGESTION RESULTS 2015'!CE29</f>
        <v>0</v>
      </c>
      <c r="W29">
        <f>'CONGESTION RESULTS 2015'!CF29</f>
        <v>0</v>
      </c>
      <c r="X29">
        <f>'CONGESTION RESULTS 2015'!CG29</f>
        <v>0</v>
      </c>
      <c r="Y29">
        <f>'CONGESTION RESULTS 2015'!CH29</f>
        <v>0</v>
      </c>
      <c r="AA29" s="375">
        <f>Table9[[#This Row],[offer/non-offer or premia in March 2016 auction? 
'[only considering GYs and M-4-16']]]</f>
        <v>0</v>
      </c>
      <c r="AB29" s="375">
        <f>Table9[[#This Row],[Further TSO remarks on congestion / data / proposed changes to IP list etc.]]</f>
        <v>0</v>
      </c>
      <c r="AC29" s="375">
        <f>Table9[[#This Row],[Revised evaluation of congestion after TSO / NRA comments]]</f>
        <v>0</v>
      </c>
      <c r="AD29" s="375">
        <f>Table9[[#This Row],[ACER comments / 
justification]]</f>
        <v>0</v>
      </c>
    </row>
    <row r="30" spans="1:30" ht="22.2" hidden="1" x14ac:dyDescent="0.45">
      <c r="A30" t="str">
        <f>'CONGESTION RESULTS 2015'!A30</f>
        <v>cross-border</v>
      </c>
      <c r="B30" t="str">
        <f>'CONGESTION RESULTS 2015'!B30</f>
        <v>no</v>
      </c>
      <c r="C30">
        <f>'CONGESTION RESULTS 2015'!C30</f>
        <v>0</v>
      </c>
      <c r="D30" t="str">
        <f>'CONGESTION RESULTS 2015'!E30</f>
        <v>yes</v>
      </c>
      <c r="E30" t="str">
        <f>'CONGESTION RESULTS 2015'!F30</f>
        <v>PRISMA</v>
      </c>
      <c r="F30" t="str">
        <f>'CONGESTION RESULTS 2015'!G30</f>
        <v>Bunde (DE) / Oude Statenzijl (H) (NL) (GASCADE)</v>
      </c>
      <c r="G30" t="str">
        <f>'CONGESTION RESULTS 2015'!H30</f>
        <v>Exit</v>
      </c>
      <c r="H30" t="str">
        <f>'CONGESTION RESULTS 2015'!I30</f>
        <v>21Z000000000074Q</v>
      </c>
      <c r="I30" t="str">
        <f>'CONGESTION RESULTS 2015'!J30</f>
        <v>Gasunie Transport Services</v>
      </c>
      <c r="J30" t="str">
        <f>'CONGESTION RESULTS 2015'!K30</f>
        <v>21X-NL-A-A0A0A-Z</v>
      </c>
      <c r="K30" t="str">
        <f>'CONGESTION RESULTS 2015'!L30</f>
        <v>NL</v>
      </c>
      <c r="L30" t="str">
        <f>'CONGESTION RESULTS 2015'!M30</f>
        <v>to</v>
      </c>
      <c r="M30" t="str">
        <f>'CONGESTION RESULTS 2015'!N30</f>
        <v>GASCADE Gastransport</v>
      </c>
      <c r="N30" t="str">
        <f>'CONGESTION RESULTS 2015'!O30</f>
        <v>21X-DE-H-A0A0A-L</v>
      </c>
      <c r="O30" t="str">
        <f>'CONGESTION RESULTS 2015'!P30</f>
        <v>DE</v>
      </c>
      <c r="P30">
        <f>'CONGESTION RESULTS 2015'!Q30</f>
        <v>0</v>
      </c>
      <c r="Q30" t="str">
        <f>'CONGESTION RESULTS 2015'!BC30</f>
        <v>yes</v>
      </c>
      <c r="R30" s="7"/>
      <c r="S30" t="str">
        <f>'CONGESTION RESULTS 2015'!BJ30</f>
        <v>no</v>
      </c>
      <c r="T30">
        <f>'CONGESTION RESULTS 2015'!BX30</f>
        <v>0</v>
      </c>
      <c r="U30" t="str">
        <f>IF(ISBLANK('CONGESTION RESULTS 2015'!BK30), "no", "yes")</f>
        <v>no</v>
      </c>
      <c r="V30" s="357">
        <f>'CONGESTION RESULTS 2015'!CE30</f>
        <v>0</v>
      </c>
      <c r="W30">
        <f>'CONGESTION RESULTS 2015'!CF30</f>
        <v>0</v>
      </c>
      <c r="X30">
        <f>'CONGESTION RESULTS 2015'!CG30</f>
        <v>0</v>
      </c>
      <c r="Y30">
        <f>'CONGESTION RESULTS 2015'!CH30</f>
        <v>0</v>
      </c>
      <c r="AA30" s="375">
        <f>Table9[[#This Row],[offer/non-offer or premia in March 2016 auction? 
'[only considering GYs and M-4-16']]]</f>
        <v>0</v>
      </c>
      <c r="AB30" s="375">
        <f>Table9[[#This Row],[Further TSO remarks on congestion / data / proposed changes to IP list etc.]]</f>
        <v>0</v>
      </c>
      <c r="AC30" s="375" t="str">
        <f>Table9[[#This Row],[Revised evaluation of congestion after TSO / NRA comments]]</f>
        <v>no</v>
      </c>
      <c r="AD30" s="375">
        <f>Table9[[#This Row],[ACER comments / 
justification]]</f>
        <v>0</v>
      </c>
    </row>
    <row r="31" spans="1:30" ht="22.2" hidden="1" x14ac:dyDescent="0.45">
      <c r="A31" t="str">
        <f>'CONGESTION RESULTS 2015'!A31</f>
        <v>cross-border</v>
      </c>
      <c r="B31" t="str">
        <f>'CONGESTION RESULTS 2015'!B31</f>
        <v>no</v>
      </c>
      <c r="C31">
        <f>'CONGESTION RESULTS 2015'!C31</f>
        <v>0</v>
      </c>
      <c r="D31" t="str">
        <f>'CONGESTION RESULTS 2015'!E31</f>
        <v>yes</v>
      </c>
      <c r="E31" t="str">
        <f>'CONGESTION RESULTS 2015'!F31</f>
        <v>PRISMA</v>
      </c>
      <c r="F31" t="str">
        <f>'CONGESTION RESULTS 2015'!G31</f>
        <v>Bunde (DE) / Oude Statenzijl (H) (NL) (GUD)</v>
      </c>
      <c r="G31" t="str">
        <f>'CONGESTION RESULTS 2015'!H31</f>
        <v>Exit</v>
      </c>
      <c r="H31" t="str">
        <f>'CONGESTION RESULTS 2015'!I31</f>
        <v>21Z000000000076M</v>
      </c>
      <c r="I31" t="str">
        <f>'CONGESTION RESULTS 2015'!J31</f>
        <v>Gasunie Deutschland Transport Services</v>
      </c>
      <c r="J31" t="str">
        <f>'CONGESTION RESULTS 2015'!K31</f>
        <v>21X-DE-D-A0A0A-K</v>
      </c>
      <c r="K31" t="str">
        <f>'CONGESTION RESULTS 2015'!L31</f>
        <v>DE</v>
      </c>
      <c r="L31" t="str">
        <f>'CONGESTION RESULTS 2015'!M31</f>
        <v>to</v>
      </c>
      <c r="M31" t="str">
        <f>'CONGESTION RESULTS 2015'!N31</f>
        <v>Gasunie Transport Services</v>
      </c>
      <c r="N31" t="str">
        <f>'CONGESTION RESULTS 2015'!O31</f>
        <v>21X-NL-A-A0A0A-Z</v>
      </c>
      <c r="O31" t="str">
        <f>'CONGESTION RESULTS 2015'!P31</f>
        <v>NL</v>
      </c>
      <c r="P31">
        <f>'CONGESTION RESULTS 2015'!Q31</f>
        <v>0</v>
      </c>
      <c r="Q31" t="str">
        <f>'CONGESTION RESULTS 2015'!BC31</f>
        <v>yes</v>
      </c>
      <c r="R31" s="7"/>
      <c r="S31" t="str">
        <f>'CONGESTION RESULTS 2015'!BJ31</f>
        <v>no</v>
      </c>
      <c r="T31">
        <f>'CONGESTION RESULTS 2015'!BX31</f>
        <v>0</v>
      </c>
      <c r="U31" t="str">
        <f>IF(ISBLANK('CONGESTION RESULTS 2015'!BK31), "no", "yes")</f>
        <v>no</v>
      </c>
      <c r="V31" s="357">
        <f>'CONGESTION RESULTS 2015'!CE31</f>
        <v>0</v>
      </c>
      <c r="W31">
        <f>'CONGESTION RESULTS 2015'!CF31</f>
        <v>0</v>
      </c>
      <c r="X31">
        <f>'CONGESTION RESULTS 2015'!CG31</f>
        <v>0</v>
      </c>
      <c r="Y31">
        <f>'CONGESTION RESULTS 2015'!CH31</f>
        <v>0</v>
      </c>
      <c r="AA31" s="375">
        <f>Table9[[#This Row],[offer/non-offer or premia in March 2016 auction? 
'[only considering GYs and M-4-16']]]</f>
        <v>0</v>
      </c>
      <c r="AB31" s="375">
        <f>Table9[[#This Row],[Further TSO remarks on congestion / data / proposed changes to IP list etc.]]</f>
        <v>0</v>
      </c>
      <c r="AC31" s="375" t="str">
        <f>Table9[[#This Row],[Revised evaluation of congestion after TSO / NRA comments]]</f>
        <v>no</v>
      </c>
      <c r="AD31" s="375">
        <f>Table9[[#This Row],[ACER comments / 
justification]]</f>
        <v>0</v>
      </c>
    </row>
    <row r="32" spans="1:30" ht="22.2" hidden="1" x14ac:dyDescent="0.45">
      <c r="A32" t="str">
        <f>'CONGESTION RESULTS 2015'!A32</f>
        <v>cross-border</v>
      </c>
      <c r="B32" t="str">
        <f>'CONGESTION RESULTS 2015'!B32</f>
        <v>no</v>
      </c>
      <c r="C32">
        <f>'CONGESTION RESULTS 2015'!C32</f>
        <v>0</v>
      </c>
      <c r="D32" t="str">
        <f>'CONGESTION RESULTS 2015'!E32</f>
        <v>yes</v>
      </c>
      <c r="E32" t="str">
        <f>'CONGESTION RESULTS 2015'!F32</f>
        <v>PRISMA</v>
      </c>
      <c r="F32" t="str">
        <f>'CONGESTION RESULTS 2015'!G32</f>
        <v>Bunde (DE) / Oude Statenzijl (H) (NL) (GUD)</v>
      </c>
      <c r="G32" t="str">
        <f>'CONGESTION RESULTS 2015'!H32</f>
        <v>Exit</v>
      </c>
      <c r="H32" t="str">
        <f>'CONGESTION RESULTS 2015'!I32</f>
        <v>21Z000000000076M</v>
      </c>
      <c r="I32" t="str">
        <f>'CONGESTION RESULTS 2015'!J32</f>
        <v>Gasunie Transport Services</v>
      </c>
      <c r="J32" t="str">
        <f>'CONGESTION RESULTS 2015'!K32</f>
        <v>21X-NL-A-A0A0A-Z</v>
      </c>
      <c r="K32" t="str">
        <f>'CONGESTION RESULTS 2015'!L32</f>
        <v>NL</v>
      </c>
      <c r="L32" t="str">
        <f>'CONGESTION RESULTS 2015'!M32</f>
        <v>to</v>
      </c>
      <c r="M32" t="str">
        <f>'CONGESTION RESULTS 2015'!N32</f>
        <v>Gasunie Deutschland Transport Services</v>
      </c>
      <c r="N32" t="str">
        <f>'CONGESTION RESULTS 2015'!O32</f>
        <v>21X-DE-D-A0A0A-K</v>
      </c>
      <c r="O32" t="str">
        <f>'CONGESTION RESULTS 2015'!P32</f>
        <v>DE</v>
      </c>
      <c r="P32">
        <f>'CONGESTION RESULTS 2015'!Q32</f>
        <v>0</v>
      </c>
      <c r="Q32" t="str">
        <f>'CONGESTION RESULTS 2015'!BC32</f>
        <v>yes</v>
      </c>
      <c r="R32" s="7"/>
      <c r="S32" t="str">
        <f>'CONGESTION RESULTS 2015'!BJ32</f>
        <v>no</v>
      </c>
      <c r="T32">
        <f>'CONGESTION RESULTS 2015'!BX32</f>
        <v>0</v>
      </c>
      <c r="U32" t="str">
        <f>IF(ISBLANK('CONGESTION RESULTS 2015'!BK32), "no", "yes")</f>
        <v>no</v>
      </c>
      <c r="V32" s="357">
        <f>'CONGESTION RESULTS 2015'!CE32</f>
        <v>0</v>
      </c>
      <c r="W32">
        <f>'CONGESTION RESULTS 2015'!CF32</f>
        <v>0</v>
      </c>
      <c r="X32">
        <f>'CONGESTION RESULTS 2015'!CG32</f>
        <v>0</v>
      </c>
      <c r="Y32">
        <f>'CONGESTION RESULTS 2015'!CH32</f>
        <v>0</v>
      </c>
      <c r="AA32" s="375">
        <f>Table9[[#This Row],[offer/non-offer or premia in March 2016 auction? 
'[only considering GYs and M-4-16']]]</f>
        <v>0</v>
      </c>
      <c r="AB32" s="375">
        <f>Table9[[#This Row],[Further TSO remarks on congestion / data / proposed changes to IP list etc.]]</f>
        <v>0</v>
      </c>
      <c r="AC32" s="375" t="str">
        <f>Table9[[#This Row],[Revised evaluation of congestion after TSO / NRA comments]]</f>
        <v>no</v>
      </c>
      <c r="AD32" s="375">
        <f>Table9[[#This Row],[ACER comments / 
justification]]</f>
        <v>0</v>
      </c>
    </row>
    <row r="33" spans="1:30" ht="22.2" hidden="1" x14ac:dyDescent="0.45">
      <c r="A33" t="str">
        <f>'CONGESTION RESULTS 2015'!A33</f>
        <v>cross-border</v>
      </c>
      <c r="B33" t="str">
        <f>'CONGESTION RESULTS 2015'!B33</f>
        <v>no</v>
      </c>
      <c r="C33">
        <f>'CONGESTION RESULTS 2015'!C33</f>
        <v>0</v>
      </c>
      <c r="D33" t="str">
        <f>'CONGESTION RESULTS 2015'!E33</f>
        <v>yes</v>
      </c>
      <c r="E33" t="str">
        <f>'CONGESTION RESULTS 2015'!F33</f>
        <v>PRISMA</v>
      </c>
      <c r="F33" t="str">
        <f>'CONGESTION RESULTS 2015'!G33</f>
        <v>Bunde (DE) / Oude Statenzijl (L) (NL) (GTG Nord)</v>
      </c>
      <c r="G33" t="str">
        <f>'CONGESTION RESULTS 2015'!H33</f>
        <v>Exit</v>
      </c>
      <c r="H33" t="str">
        <f>'CONGESTION RESULTS 2015'!I33</f>
        <v>21Z000000000079G</v>
      </c>
      <c r="I33" t="str">
        <f>'CONGESTION RESULTS 2015'!J33</f>
        <v>Gasunie Transport Services</v>
      </c>
      <c r="J33" t="str">
        <f>'CONGESTION RESULTS 2015'!K33</f>
        <v>21X-NL-A-A0A0A-Z</v>
      </c>
      <c r="K33" t="str">
        <f>'CONGESTION RESULTS 2015'!L33</f>
        <v>NL</v>
      </c>
      <c r="L33" t="str">
        <f>'CONGESTION RESULTS 2015'!M33</f>
        <v>to</v>
      </c>
      <c r="M33" t="str">
        <f>'CONGESTION RESULTS 2015'!N33</f>
        <v>Gastransport Nord</v>
      </c>
      <c r="N33" t="str">
        <f>'CONGESTION RESULTS 2015'!O33</f>
        <v>21X000000001132O</v>
      </c>
      <c r="O33" t="str">
        <f>'CONGESTION RESULTS 2015'!P33</f>
        <v>DE</v>
      </c>
      <c r="P33">
        <f>'CONGESTION RESULTS 2015'!Q33</f>
        <v>0</v>
      </c>
      <c r="Q33" t="str">
        <f>'CONGESTION RESULTS 2015'!BC33</f>
        <v>yes</v>
      </c>
      <c r="R33" s="7"/>
      <c r="S33" t="str">
        <f>'CONGESTION RESULTS 2015'!BJ33</f>
        <v>no</v>
      </c>
      <c r="T33">
        <f>'CONGESTION RESULTS 2015'!BX33</f>
        <v>0</v>
      </c>
      <c r="U33" t="str">
        <f>IF(ISBLANK('CONGESTION RESULTS 2015'!BK33), "no", "yes")</f>
        <v>no</v>
      </c>
      <c r="V33" s="357">
        <f>'CONGESTION RESULTS 2015'!CE33</f>
        <v>0</v>
      </c>
      <c r="W33">
        <f>'CONGESTION RESULTS 2015'!CF33</f>
        <v>0</v>
      </c>
      <c r="X33">
        <f>'CONGESTION RESULTS 2015'!CG33</f>
        <v>0</v>
      </c>
      <c r="Y33">
        <f>'CONGESTION RESULTS 2015'!CH33</f>
        <v>0</v>
      </c>
      <c r="AA33" s="375">
        <f>Table9[[#This Row],[offer/non-offer or premia in March 2016 auction? 
'[only considering GYs and M-4-16']]]</f>
        <v>0</v>
      </c>
      <c r="AB33" s="375">
        <f>Table9[[#This Row],[Further TSO remarks on congestion / data / proposed changes to IP list etc.]]</f>
        <v>0</v>
      </c>
      <c r="AC33" s="375" t="str">
        <f>Table9[[#This Row],[Revised evaluation of congestion after TSO / NRA comments]]</f>
        <v>no</v>
      </c>
      <c r="AD33" s="375">
        <f>Table9[[#This Row],[ACER comments / 
justification]]</f>
        <v>0</v>
      </c>
    </row>
    <row r="34" spans="1:30" ht="22.2" hidden="1" x14ac:dyDescent="0.45">
      <c r="A34" t="str">
        <f>'CONGESTION RESULTS 2015'!A34</f>
        <v>VR</v>
      </c>
      <c r="B34">
        <f>'CONGESTION RESULTS 2015'!B34</f>
        <v>0</v>
      </c>
      <c r="C34">
        <f>'CONGESTION RESULTS 2015'!C34</f>
        <v>0</v>
      </c>
      <c r="D34" t="str">
        <f>'CONGESTION RESULTS 2015'!E34</f>
        <v>no</v>
      </c>
      <c r="E34" t="str">
        <f>'CONGESTION RESULTS 2015'!F34</f>
        <v>PRISMA</v>
      </c>
      <c r="F34" t="str">
        <f>'CONGESTION RESULTS 2015'!G34</f>
        <v>Bunde (DE) / Oude Statenzijl (L) (NL) (GTG Nord)</v>
      </c>
      <c r="G34" t="str">
        <f>'CONGESTION RESULTS 2015'!H34</f>
        <v>Exit</v>
      </c>
      <c r="H34" t="str">
        <f>'CONGESTION RESULTS 2015'!I34</f>
        <v>21Z000000000079G</v>
      </c>
      <c r="I34" t="str">
        <f>'CONGESTION RESULTS 2015'!J34</f>
        <v>Gastransport Nord</v>
      </c>
      <c r="J34" t="str">
        <f>'CONGESTION RESULTS 2015'!K34</f>
        <v>21X000000001132O</v>
      </c>
      <c r="K34" t="str">
        <f>'CONGESTION RESULTS 2015'!L34</f>
        <v>DE</v>
      </c>
      <c r="L34" t="str">
        <f>'CONGESTION RESULTS 2015'!M34</f>
        <v>to</v>
      </c>
      <c r="M34" t="str">
        <f>'CONGESTION RESULTS 2015'!N34</f>
        <v>Gasunie Transport Services</v>
      </c>
      <c r="N34" t="str">
        <f>'CONGESTION RESULTS 2015'!O34</f>
        <v>21X-NL-A-A0A0A-Z</v>
      </c>
      <c r="O34" t="str">
        <f>'CONGESTION RESULTS 2015'!P34</f>
        <v>NL</v>
      </c>
      <c r="P34" t="str">
        <f>'CONGESTION RESULTS 2015'!Q34</f>
        <v>no firm technical</v>
      </c>
      <c r="Q34" t="str">
        <f>'CONGESTION RESULTS 2015'!BC34</f>
        <v>yes</v>
      </c>
      <c r="R34" s="7"/>
      <c r="S34" t="str">
        <f>'CONGESTION RESULTS 2015'!BJ34</f>
        <v>yes (1 d in Feb, 2 days in April)</v>
      </c>
      <c r="T34">
        <f>'CONGESTION RESULTS 2015'!BX34</f>
        <v>0</v>
      </c>
      <c r="U34" t="str">
        <f>IF(ISBLANK('CONGESTION RESULTS 2015'!BK34), "no", "yes")</f>
        <v>no</v>
      </c>
      <c r="V34" s="357">
        <f>'CONGESTION RESULTS 2015'!CE34</f>
        <v>0</v>
      </c>
      <c r="W34">
        <f>'CONGESTION RESULTS 2015'!CF34</f>
        <v>0</v>
      </c>
      <c r="X34">
        <f>'CONGESTION RESULTS 2015'!CG34</f>
        <v>0</v>
      </c>
      <c r="Y34">
        <f>'CONGESTION RESULTS 2015'!CH34</f>
        <v>0</v>
      </c>
      <c r="AA34" s="375">
        <f>Table9[[#This Row],[offer/non-offer or premia in March 2016 auction? 
'[only considering GYs and M-4-16']]]</f>
        <v>0</v>
      </c>
      <c r="AB34" s="375">
        <f>Table9[[#This Row],[Further TSO remarks on congestion / data / proposed changes to IP list etc.]]</f>
        <v>0</v>
      </c>
      <c r="AC34" s="375">
        <f>Table9[[#This Row],[Revised evaluation of congestion after TSO / NRA comments]]</f>
        <v>0</v>
      </c>
      <c r="AD34" s="375">
        <f>Table9[[#This Row],[ACER comments / 
justification]]</f>
        <v>0</v>
      </c>
    </row>
    <row r="35" spans="1:30" ht="22.2" hidden="1" x14ac:dyDescent="0.45">
      <c r="A35" t="str">
        <f>'CONGESTION RESULTS 2015'!A35</f>
        <v>cross-border</v>
      </c>
      <c r="B35" t="str">
        <f>'CONGESTION RESULTS 2015'!B35</f>
        <v>no</v>
      </c>
      <c r="C35">
        <f>'CONGESTION RESULTS 2015'!C35</f>
        <v>0</v>
      </c>
      <c r="D35" t="str">
        <f>'CONGESTION RESULTS 2015'!E35</f>
        <v>yes</v>
      </c>
      <c r="E35" t="str">
        <f>'CONGESTION RESULTS 2015'!F35</f>
        <v>PRISMA</v>
      </c>
      <c r="F35" t="str">
        <f>'CONGESTION RESULTS 2015'!G35</f>
        <v>Bunde (DE) / Oude Statenzijl (L) (NL) (GUD)</v>
      </c>
      <c r="G35" t="str">
        <f>'CONGESTION RESULTS 2015'!H35</f>
        <v>Exit</v>
      </c>
      <c r="H35" t="str">
        <f>'CONGESTION RESULTS 2015'!I35</f>
        <v>21Z000000000078I</v>
      </c>
      <c r="I35" t="str">
        <f>'CONGESTION RESULTS 2015'!J35</f>
        <v>Gasunie Transport Services</v>
      </c>
      <c r="J35" t="str">
        <f>'CONGESTION RESULTS 2015'!K35</f>
        <v>21X-NL-A-A0A0A-Z</v>
      </c>
      <c r="K35" t="str">
        <f>'CONGESTION RESULTS 2015'!L35</f>
        <v>NL</v>
      </c>
      <c r="L35" t="str">
        <f>'CONGESTION RESULTS 2015'!M35</f>
        <v>to</v>
      </c>
      <c r="M35" t="str">
        <f>'CONGESTION RESULTS 2015'!N35</f>
        <v>Gasunie Deutschland Transport Services</v>
      </c>
      <c r="N35" t="str">
        <f>'CONGESTION RESULTS 2015'!O35</f>
        <v>21X-DE-D-A0A0A-K</v>
      </c>
      <c r="O35" t="str">
        <f>'CONGESTION RESULTS 2015'!P35</f>
        <v>DE</v>
      </c>
      <c r="P35">
        <f>'CONGESTION RESULTS 2015'!Q35</f>
        <v>0</v>
      </c>
      <c r="Q35" t="str">
        <f>'CONGESTION RESULTS 2015'!BC35</f>
        <v>yes</v>
      </c>
      <c r="R35" s="7"/>
      <c r="S35" t="str">
        <f>'CONGESTION RESULTS 2015'!BJ35</f>
        <v>no</v>
      </c>
      <c r="T35">
        <f>'CONGESTION RESULTS 2015'!BX35</f>
        <v>0</v>
      </c>
      <c r="U35" t="str">
        <f>IF(ISBLANK('CONGESTION RESULTS 2015'!BK35), "no", "yes")</f>
        <v>no</v>
      </c>
      <c r="V35" s="357">
        <f>'CONGESTION RESULTS 2015'!CE35</f>
        <v>0</v>
      </c>
      <c r="W35">
        <f>'CONGESTION RESULTS 2015'!CF35</f>
        <v>0</v>
      </c>
      <c r="X35">
        <f>'CONGESTION RESULTS 2015'!CG35</f>
        <v>0</v>
      </c>
      <c r="Y35">
        <f>'CONGESTION RESULTS 2015'!CH35</f>
        <v>0</v>
      </c>
      <c r="AA35" s="375">
        <f>Table9[[#This Row],[offer/non-offer or premia in March 2016 auction? 
'[only considering GYs and M-4-16']]]</f>
        <v>0</v>
      </c>
      <c r="AB35" s="375">
        <f>Table9[[#This Row],[Further TSO remarks on congestion / data / proposed changes to IP list etc.]]</f>
        <v>0</v>
      </c>
      <c r="AC35" s="375" t="str">
        <f>Table9[[#This Row],[Revised evaluation of congestion after TSO / NRA comments]]</f>
        <v>no</v>
      </c>
      <c r="AD35" s="375">
        <f>Table9[[#This Row],[ACER comments / 
justification]]</f>
        <v>0</v>
      </c>
    </row>
    <row r="36" spans="1:30" ht="22.2" hidden="1" x14ac:dyDescent="0.45">
      <c r="A36" t="str">
        <f>'CONGESTION RESULTS 2015'!A36</f>
        <v>in-country</v>
      </c>
      <c r="B36" t="str">
        <f>'CONGESTION RESULTS 2015'!B36</f>
        <v>no</v>
      </c>
      <c r="C36">
        <f>'CONGESTION RESULTS 2015'!C36</f>
        <v>0</v>
      </c>
      <c r="D36" t="str">
        <f>'CONGESTION RESULTS 2015'!E36</f>
        <v>yes</v>
      </c>
      <c r="E36" t="str">
        <f>'CONGESTION RESULTS 2015'!F36</f>
        <v>PRISMA</v>
      </c>
      <c r="F36" t="str">
        <f>'CONGESTION RESULTS 2015'!G36</f>
        <v>Bunder-Tief</v>
      </c>
      <c r="G36" t="str">
        <f>'CONGESTION RESULTS 2015'!H36</f>
        <v>Exit</v>
      </c>
      <c r="H36" t="str">
        <f>'CONGESTION RESULTS 2015'!I36</f>
        <v>37Z000000005000Z</v>
      </c>
      <c r="I36" t="str">
        <f>'CONGESTION RESULTS 2015'!J36</f>
        <v>Gasunie Deutschland Transport Services</v>
      </c>
      <c r="J36" t="str">
        <f>'CONGESTION RESULTS 2015'!K36</f>
        <v>21X-DE-D-A0A0A-K</v>
      </c>
      <c r="K36" t="str">
        <f>'CONGESTION RESULTS 2015'!L36</f>
        <v>DE</v>
      </c>
      <c r="L36" t="str">
        <f>'CONGESTION RESULTS 2015'!M36</f>
        <v>to</v>
      </c>
      <c r="M36" t="str">
        <f>'CONGESTION RESULTS 2015'!N36</f>
        <v>Open Grid Europe</v>
      </c>
      <c r="N36" t="str">
        <f>'CONGESTION RESULTS 2015'!O36</f>
        <v>21X-DE-C-A0A0A-T</v>
      </c>
      <c r="O36" t="str">
        <f>'CONGESTION RESULTS 2015'!P36</f>
        <v>DE</v>
      </c>
      <c r="P36">
        <f>'CONGESTION RESULTS 2015'!Q36</f>
        <v>0</v>
      </c>
      <c r="Q36">
        <f>'CONGESTION RESULTS 2015'!BC36</f>
        <v>0</v>
      </c>
      <c r="R36" s="7"/>
      <c r="S36">
        <f>'CONGESTION RESULTS 2015'!BJ36</f>
        <v>0</v>
      </c>
      <c r="T36">
        <f>'CONGESTION RESULTS 2015'!BX36</f>
        <v>0</v>
      </c>
      <c r="U36" t="str">
        <f>IF(ISBLANK('CONGESTION RESULTS 2015'!BK36), "no", "yes")</f>
        <v>no</v>
      </c>
      <c r="V36" s="357">
        <f>'CONGESTION RESULTS 2015'!CE36</f>
        <v>0</v>
      </c>
      <c r="W36">
        <f>'CONGESTION RESULTS 2015'!CF36</f>
        <v>0</v>
      </c>
      <c r="X36">
        <f>'CONGESTION RESULTS 2015'!CG36</f>
        <v>0</v>
      </c>
      <c r="Y36">
        <f>'CONGESTION RESULTS 2015'!CH36</f>
        <v>0</v>
      </c>
      <c r="AA36" s="375">
        <f>Table9[[#This Row],[offer/non-offer or premia in March 2016 auction? 
'[only considering GYs and M-4-16']]]</f>
        <v>0</v>
      </c>
      <c r="AB36" s="375">
        <f>Table9[[#This Row],[Further TSO remarks on congestion / data / proposed changes to IP list etc.]]</f>
        <v>0</v>
      </c>
      <c r="AC36" s="375" t="str">
        <f>Table9[[#This Row],[Revised evaluation of congestion after TSO / NRA comments]]</f>
        <v>no</v>
      </c>
      <c r="AD36" s="375">
        <f>Table9[[#This Row],[ACER comments / 
justification]]</f>
        <v>0</v>
      </c>
    </row>
    <row r="37" spans="1:30" ht="22.2" hidden="1" x14ac:dyDescent="0.45">
      <c r="A37" t="str">
        <f>'CONGESTION RESULTS 2015'!A37</f>
        <v>in-country</v>
      </c>
      <c r="B37" t="str">
        <f>'CONGESTION RESULTS 2015'!B37</f>
        <v>likely not</v>
      </c>
      <c r="C37" t="str">
        <f>'CONGESTION RESULTS 2015'!C37</f>
        <v>non-offer of any GY / Q</v>
      </c>
      <c r="D37" t="str">
        <f>'CONGESTION RESULTS 2015'!E37</f>
        <v>yes</v>
      </c>
      <c r="E37" t="str">
        <f>'CONGESTION RESULTS 2015'!F37</f>
        <v>PRISMA</v>
      </c>
      <c r="F37" t="str">
        <f>'CONGESTION RESULTS 2015'!G37</f>
        <v>Bunder-Tief</v>
      </c>
      <c r="G37" t="str">
        <f>'CONGESTION RESULTS 2015'!H37</f>
        <v>Exit</v>
      </c>
      <c r="H37" t="str">
        <f>'CONGESTION RESULTS 2015'!I37</f>
        <v>37Z000000005000Z</v>
      </c>
      <c r="I37" t="str">
        <f>'CONGESTION RESULTS 2015'!J37</f>
        <v>Open Grid Europe</v>
      </c>
      <c r="J37" t="str">
        <f>'CONGESTION RESULTS 2015'!K37</f>
        <v>21X-DE-C-A0A0A-T</v>
      </c>
      <c r="K37" t="str">
        <f>'CONGESTION RESULTS 2015'!L37</f>
        <v>DE</v>
      </c>
      <c r="L37" t="str">
        <f>'CONGESTION RESULTS 2015'!M37</f>
        <v>to</v>
      </c>
      <c r="M37" t="str">
        <f>'CONGESTION RESULTS 2015'!N37</f>
        <v>Gasunie Deutschland Transport Services</v>
      </c>
      <c r="N37" t="str">
        <f>'CONGESTION RESULTS 2015'!O37</f>
        <v>21X-DE-D-A0A0A-K</v>
      </c>
      <c r="O37" t="str">
        <f>'CONGESTION RESULTS 2015'!P37</f>
        <v>DE</v>
      </c>
      <c r="P37" t="str">
        <f>'CONGESTION RESULTS 2015'!Q37</f>
        <v>EIC in TP is: 37Z000000006390S; technical firm is partially 0; no bookings</v>
      </c>
      <c r="Q37" t="str">
        <f>'CONGESTION RESULTS 2015'!BC37</f>
        <v>yes</v>
      </c>
      <c r="R37" s="7"/>
      <c r="S37" t="str">
        <f>'CONGESTION RESULTS 2015'!BJ37</f>
        <v>no</v>
      </c>
      <c r="T37">
        <f>'CONGESTION RESULTS 2015'!BX37</f>
        <v>0</v>
      </c>
      <c r="V37" s="357">
        <f>'CONGESTION RESULTS 2015'!CE37</f>
        <v>0</v>
      </c>
      <c r="W37">
        <f>'CONGESTION RESULTS 2015'!CF37</f>
        <v>0</v>
      </c>
      <c r="X37" t="str">
        <f>'CONGESTION RESULTS 2015'!CG37</f>
        <v>no</v>
      </c>
      <c r="Y37" t="str">
        <f>'CONGESTION RESULTS 2015'!CH37</f>
        <v>yes</v>
      </c>
      <c r="AA37" s="375">
        <f>Table9[[#This Row],[offer/non-offer or premia in March 2016 auction? 
'[only considering GYs and M-4-16']]]</f>
        <v>0</v>
      </c>
      <c r="AB37" s="375">
        <f>Table9[[#This Row],[Further TSO remarks on congestion / data / proposed changes to IP list etc.]]</f>
        <v>0</v>
      </c>
      <c r="AC37" s="375">
        <f>Table9[[#This Row],[Revised evaluation of congestion after TSO / NRA comments]]</f>
        <v>0</v>
      </c>
      <c r="AD37" s="375">
        <f>Table9[[#This Row],[ACER comments / 
justification]]</f>
        <v>0</v>
      </c>
    </row>
    <row r="38" spans="1:30" s="361" customFormat="1" ht="30" customHeight="1" x14ac:dyDescent="0.45">
      <c r="A38" s="357" t="str">
        <f>'CONGESTION RESULTS 2015'!A38</f>
        <v>cross-border</v>
      </c>
      <c r="B38" s="324" t="str">
        <f>'CONGESTION RESULTS 2015'!B38</f>
        <v>yes</v>
      </c>
      <c r="C38" s="357" t="str">
        <f>'CONGESTION RESULTS 2015'!C38</f>
        <v>non-offer of GYs &amp; Qs</v>
      </c>
      <c r="D38" s="357" t="str">
        <f>'CONGESTION RESULTS 2015'!E38</f>
        <v>yes</v>
      </c>
      <c r="E38" s="357" t="str">
        <f>'CONGESTION RESULTS 2015'!F38</f>
        <v>GSA</v>
      </c>
      <c r="F38" s="368" t="str">
        <f>'CONGESTION RESULTS 2015'!G38</f>
        <v>Cieszyn (PL) / Český Těšín (CZ)</v>
      </c>
      <c r="G38" s="357" t="str">
        <f>'CONGESTION RESULTS 2015'!H38</f>
        <v>Exit</v>
      </c>
      <c r="H38" s="358" t="str">
        <f>'CONGESTION RESULTS 2015'!I38</f>
        <v>21Z000000000239K</v>
      </c>
      <c r="I38" s="357" t="str">
        <f>'CONGESTION RESULTS 2015'!J38</f>
        <v>NET4GAS</v>
      </c>
      <c r="J38" s="329" t="str">
        <f>'CONGESTION RESULTS 2015'!K38</f>
        <v>21X000000001304L</v>
      </c>
      <c r="K38" s="357" t="str">
        <f>'CONGESTION RESULTS 2015'!L38</f>
        <v>CZ</v>
      </c>
      <c r="L38" s="359" t="str">
        <f>'CONGESTION RESULTS 2015'!M38</f>
        <v>to</v>
      </c>
      <c r="M38" s="359" t="str">
        <f>'CONGESTION RESULTS 2015'!N38</f>
        <v>GAZ-SYSTEM</v>
      </c>
      <c r="N38" s="329" t="str">
        <f>'CONGESTION RESULTS 2015'!O38</f>
        <v>21X-PL-A-A0A0A-B</v>
      </c>
      <c r="O38" s="330" t="str">
        <f>'CONGESTION RESULTS 2015'!P38</f>
        <v>PL</v>
      </c>
      <c r="P38" t="str">
        <f>'CONGESTION RESULTS 2015'!Q38</f>
        <v>firm technical existent for exit, but ENTRY = VR  (CMP data on unavailable products there)
only interruptible offer (for Cieszyn rewers)</v>
      </c>
      <c r="Q38" s="357" t="str">
        <f>'CONGESTION RESULTS 2015'!BC38</f>
        <v>yes</v>
      </c>
      <c r="R38" s="360" t="s">
        <v>103</v>
      </c>
      <c r="S38" s="360" t="str">
        <f>'CONGESTION RESULTS 2015'!BJ38</f>
        <v>no</v>
      </c>
      <c r="T38" s="357" t="str">
        <f>'CONGESTION RESULTS 2015'!BX38</f>
        <v>no</v>
      </c>
      <c r="U38" s="357" t="str">
        <f>IF(ISBLANK('CONGESTION RESULTS 2015'!BK38), "no", "yes")</f>
        <v>yes</v>
      </c>
      <c r="V38" s="357" t="str">
        <f>Table9[[#This Row],[Number of concluded trades (T) and offers (O) on secondary markets in 2015 '[&gt;= 1 month']]]</f>
        <v>no</v>
      </c>
      <c r="W38" s="357" t="str">
        <f>'CONGESTION RESULTS 2015'!CF38</f>
        <v>no</v>
      </c>
      <c r="X38" s="357" t="str">
        <f>'CONGESTION RESULTS 2015'!CG38</f>
        <v>yes</v>
      </c>
      <c r="Y38" s="357">
        <f>'CONGESTION RESULTS 2015'!CH38</f>
        <v>0</v>
      </c>
      <c r="Z38" s="357" t="s">
        <v>100</v>
      </c>
      <c r="AA38" s="375" t="str">
        <f>Table9[[#This Row],[offer/non-offer or premia in March 2016 auction? 
'[only considering GYs and M-4-16']]]</f>
        <v>no offer of GY16/17 + 17/18 +18/19, no M-4</v>
      </c>
      <c r="AB38" s="375" t="str">
        <f>Table9[[#This Row],[Further TSO remarks on congestion / data / proposed changes to IP list etc.]]</f>
        <v>FCFS until 31.8.15, standard cap. of 1 to 60 months or LT cap. of &gt;=5yrs (offered in Jan. 15 at all CZ IP sides), auctions at PRISMA &amp; GSA from 1.11.15 on</v>
      </c>
      <c r="AC38" s="375" t="str">
        <f>Table9[[#This Row],[Revised evaluation of congestion after TSO / NRA comments]]</f>
        <v>yes</v>
      </c>
      <c r="AD38" s="375" t="str">
        <f>Table9[[#This Row],[ACER comments / 
justification]]</f>
        <v>still congested in 3/16</v>
      </c>
    </row>
    <row r="39" spans="1:30" ht="22.2" hidden="1" x14ac:dyDescent="0.45">
      <c r="A39" t="str">
        <f>'CONGESTION RESULTS 2015'!A39</f>
        <v>cross-border</v>
      </c>
      <c r="B39" t="str">
        <f>'CONGESTION RESULTS 2015'!B39</f>
        <v>no</v>
      </c>
      <c r="C39">
        <f>'CONGESTION RESULTS 2015'!C39</f>
        <v>0</v>
      </c>
      <c r="D39" t="str">
        <f>'CONGESTION RESULTS 2015'!E39</f>
        <v>yes</v>
      </c>
      <c r="E39" t="str">
        <f>'CONGESTION RESULTS 2015'!F39</f>
        <v>RBP</v>
      </c>
      <c r="F39" t="str">
        <f>'CONGESTION RESULTS 2015'!G39</f>
        <v>Csanadpalota</v>
      </c>
      <c r="G39" t="str">
        <f>'CONGESTION RESULTS 2015'!H39</f>
        <v>Exit</v>
      </c>
      <c r="H39" t="str">
        <f>'CONGESTION RESULTS 2015'!I39</f>
        <v>21Z000000000236Q</v>
      </c>
      <c r="I39" t="str">
        <f>'CONGESTION RESULTS 2015'!J39</f>
        <v>FGSZ</v>
      </c>
      <c r="J39" t="str">
        <f>'CONGESTION RESULTS 2015'!K39</f>
        <v>21X-HU-A-A0A0A-8</v>
      </c>
      <c r="K39" t="str">
        <f>'CONGESTION RESULTS 2015'!L39</f>
        <v>HU</v>
      </c>
      <c r="L39" t="str">
        <f>'CONGESTION RESULTS 2015'!M39</f>
        <v>to</v>
      </c>
      <c r="M39" t="str">
        <f>'CONGESTION RESULTS 2015'!N39</f>
        <v>Transgaz</v>
      </c>
      <c r="N39" t="str">
        <f>'CONGESTION RESULTS 2015'!O39</f>
        <v>21X-RO-A-A0A0A-S</v>
      </c>
      <c r="O39" t="str">
        <f>'CONGESTION RESULTS 2015'!P39</f>
        <v>RO</v>
      </c>
      <c r="P39">
        <f>'CONGESTION RESULTS 2015'!Q39</f>
        <v>0</v>
      </c>
      <c r="Q39" t="str">
        <f>'CONGESTION RESULTS 2015'!BC39</f>
        <v>no</v>
      </c>
      <c r="S39" s="360">
        <f>'CONGESTION RESULTS 2015'!BJ39</f>
        <v>0</v>
      </c>
      <c r="T39">
        <f>'CONGESTION RESULTS 2015'!BX39</f>
        <v>0</v>
      </c>
      <c r="U39" t="str">
        <f>IF(ISBLANK('CONGESTION RESULTS 2015'!BK39), "no", "yes")</f>
        <v>no</v>
      </c>
      <c r="V39" s="357">
        <f>'CONGESTION RESULTS 2015'!CE39</f>
        <v>0</v>
      </c>
      <c r="W39">
        <f>'CONGESTION RESULTS 2015'!CF39</f>
        <v>0</v>
      </c>
      <c r="X39">
        <f>'CONGESTION RESULTS 2015'!CG39</f>
        <v>0</v>
      </c>
      <c r="Y39">
        <f>'CONGESTION RESULTS 2015'!CH39</f>
        <v>0</v>
      </c>
      <c r="AA39" s="375">
        <f>Table9[[#This Row],[offer/non-offer or premia in March 2016 auction? 
'[only considering GYs and M-4-16']]]</f>
        <v>0</v>
      </c>
      <c r="AB39" s="375">
        <f>Table9[[#This Row],[Further TSO remarks on congestion / data / proposed changes to IP list etc.]]</f>
        <v>0</v>
      </c>
      <c r="AC39" s="375" t="str">
        <f>Table9[[#This Row],[Revised evaluation of congestion after TSO / NRA comments]]</f>
        <v>no</v>
      </c>
      <c r="AD39" s="375">
        <f>Table9[[#This Row],[ACER comments / 
justification]]</f>
        <v>0</v>
      </c>
    </row>
    <row r="40" spans="1:30" ht="22.2" hidden="1" x14ac:dyDescent="0.45">
      <c r="A40" t="str">
        <f>'CONGESTION RESULTS 2015'!A40</f>
        <v>cross-border</v>
      </c>
      <c r="B40" t="str">
        <f>'CONGESTION RESULTS 2015'!B40</f>
        <v>no</v>
      </c>
      <c r="C40">
        <f>'CONGESTION RESULTS 2015'!C40</f>
        <v>0</v>
      </c>
      <c r="D40" t="str">
        <f>'CONGESTION RESULTS 2015'!E40</f>
        <v>yes</v>
      </c>
      <c r="E40" t="str">
        <f>'CONGESTION RESULTS 2015'!F40</f>
        <v>RBP</v>
      </c>
      <c r="F40" t="str">
        <f>'CONGESTION RESULTS 2015'!G40</f>
        <v>Csanadpalota</v>
      </c>
      <c r="G40" t="str">
        <f>'CONGESTION RESULTS 2015'!H40</f>
        <v>Exit</v>
      </c>
      <c r="H40" t="str">
        <f>'CONGESTION RESULTS 2015'!I40</f>
        <v>21Z000000000236Q</v>
      </c>
      <c r="I40" t="str">
        <f>'CONGESTION RESULTS 2015'!J40</f>
        <v>Transgaz</v>
      </c>
      <c r="J40" t="str">
        <f>'CONGESTION RESULTS 2015'!K40</f>
        <v>21X-RO-A-A0A0A-S</v>
      </c>
      <c r="K40" t="str">
        <f>'CONGESTION RESULTS 2015'!L40</f>
        <v>RO</v>
      </c>
      <c r="L40" t="str">
        <f>'CONGESTION RESULTS 2015'!M40</f>
        <v>to</v>
      </c>
      <c r="M40" t="str">
        <f>'CONGESTION RESULTS 2015'!N40</f>
        <v>FGSZ</v>
      </c>
      <c r="N40" t="str">
        <f>'CONGESTION RESULTS 2015'!O40</f>
        <v>21X-HU-A-A0A0A-8</v>
      </c>
      <c r="O40" t="str">
        <f>'CONGESTION RESULTS 2015'!P40</f>
        <v>HU</v>
      </c>
      <c r="P40">
        <f>'CONGESTION RESULTS 2015'!Q40</f>
        <v>0</v>
      </c>
      <c r="Q40" t="str">
        <f>'CONGESTION RESULTS 2015'!BC40</f>
        <v>yes</v>
      </c>
      <c r="S40" s="360">
        <f>'CONGESTION RESULTS 2015'!BJ40</f>
        <v>0</v>
      </c>
      <c r="T40">
        <f>'CONGESTION RESULTS 2015'!BX40</f>
        <v>0</v>
      </c>
      <c r="U40" t="str">
        <f>IF(ISBLANK('CONGESTION RESULTS 2015'!BK40), "no", "yes")</f>
        <v>no</v>
      </c>
      <c r="V40" s="357" t="str">
        <f>'CONGESTION RESULTS 2015'!CE40</f>
        <v>no</v>
      </c>
      <c r="W40">
        <f>'CONGESTION RESULTS 2015'!CF40</f>
        <v>0</v>
      </c>
      <c r="X40">
        <f>'CONGESTION RESULTS 2015'!CG40</f>
        <v>0</v>
      </c>
      <c r="Y40">
        <f>'CONGESTION RESULTS 2015'!CH40</f>
        <v>0</v>
      </c>
      <c r="AA40" s="375" t="str">
        <f>Table9[[#This Row],[offer/non-offer or premia in March 2016 auction? 
'[only considering GYs and M-4-16']]]</f>
        <v>no auction for Transgaz in RBP report</v>
      </c>
      <c r="AB40" s="375" t="str">
        <f>Table9[[#This Row],[Further TSO remarks on congestion / data / proposed changes to IP list etc.]]</f>
        <v xml:space="preserve">After reviewing the file, we confirm that our data were completed  according to those we have submitted. </v>
      </c>
      <c r="AC40" s="375" t="str">
        <f>Table9[[#This Row],[Revised evaluation of congestion after TSO / NRA comments]]</f>
        <v>no</v>
      </c>
      <c r="AD40" s="375">
        <f>Table9[[#This Row],[ACER comments / 
justification]]</f>
        <v>0</v>
      </c>
    </row>
    <row r="41" spans="1:30" ht="22.2" hidden="1" x14ac:dyDescent="0.45">
      <c r="A41" t="str">
        <f>'CONGESTION RESULTS 2015'!A41</f>
        <v>VR</v>
      </c>
      <c r="B41">
        <f>'CONGESTION RESULTS 2015'!B41</f>
        <v>0</v>
      </c>
      <c r="C41">
        <f>'CONGESTION RESULTS 2015'!C41</f>
        <v>0</v>
      </c>
      <c r="D41" t="str">
        <f>'CONGESTION RESULTS 2015'!E41</f>
        <v>no</v>
      </c>
      <c r="E41" t="str">
        <f>'CONGESTION RESULTS 2015'!F41</f>
        <v>PRISMA</v>
      </c>
      <c r="F41" t="str">
        <f>'CONGESTION RESULTS 2015'!G41</f>
        <v>Dornum</v>
      </c>
      <c r="G41" t="str">
        <f>'CONGESTION RESULTS 2015'!H41</f>
        <v>Exit</v>
      </c>
      <c r="H41" t="str">
        <f>'CONGESTION RESULTS 2015'!I41</f>
        <v>21Z000000000053Y</v>
      </c>
      <c r="I41" t="str">
        <f>'CONGESTION RESULTS 2015'!J41</f>
        <v>Open Grid Europe</v>
      </c>
      <c r="J41" t="str">
        <f>'CONGESTION RESULTS 2015'!K41</f>
        <v>21X-DE-C-A0A0A-T</v>
      </c>
      <c r="K41" t="str">
        <f>'CONGESTION RESULTS 2015'!L41</f>
        <v>DE</v>
      </c>
      <c r="L41" t="str">
        <f>'CONGESTION RESULTS 2015'!M41</f>
        <v>to</v>
      </c>
      <c r="M41" t="str">
        <f>'CONGESTION RESULTS 2015'!N41</f>
        <v>Gassco</v>
      </c>
      <c r="N41" t="str">
        <f>'CONGESTION RESULTS 2015'!O41</f>
        <v>21X-NO-A-A0A0A-2</v>
      </c>
      <c r="O41" t="str">
        <f>'CONGESTION RESULTS 2015'!P41</f>
        <v>NO</v>
      </c>
      <c r="P41" t="str">
        <f>'CONGESTION RESULTS 2015'!Q41</f>
        <v>no firm technical</v>
      </c>
      <c r="Q41" t="str">
        <f>'CONGESTION RESULTS 2015'!BC41</f>
        <v>no</v>
      </c>
      <c r="S41" s="360">
        <f>'CONGESTION RESULTS 2015'!BJ41</f>
        <v>0</v>
      </c>
      <c r="T41">
        <f>'CONGESTION RESULTS 2015'!BX41</f>
        <v>0</v>
      </c>
      <c r="U41" t="str">
        <f>IF(ISBLANK('CONGESTION RESULTS 2015'!BK41), "no", "yes")</f>
        <v>no</v>
      </c>
      <c r="V41" s="357">
        <f>'CONGESTION RESULTS 2015'!CE41</f>
        <v>0</v>
      </c>
      <c r="W41">
        <f>'CONGESTION RESULTS 2015'!CF41</f>
        <v>0</v>
      </c>
      <c r="X41">
        <f>'CONGESTION RESULTS 2015'!CG41</f>
        <v>0</v>
      </c>
      <c r="Y41">
        <f>'CONGESTION RESULTS 2015'!CH41</f>
        <v>0</v>
      </c>
      <c r="AA41" s="375">
        <f>Table9[[#This Row],[offer/non-offer or premia in March 2016 auction? 
'[only considering GYs and M-4-16']]]</f>
        <v>0</v>
      </c>
      <c r="AB41" s="375">
        <f>Table9[[#This Row],[Further TSO remarks on congestion / data / proposed changes to IP list etc.]]</f>
        <v>0</v>
      </c>
      <c r="AC41" s="375">
        <f>Table9[[#This Row],[Revised evaluation of congestion after TSO / NRA comments]]</f>
        <v>0</v>
      </c>
      <c r="AD41" s="375">
        <f>Table9[[#This Row],[ACER comments / 
justification]]</f>
        <v>0</v>
      </c>
    </row>
    <row r="42" spans="1:30" ht="22.2" hidden="1" x14ac:dyDescent="0.45">
      <c r="A42" t="str">
        <f>'CONGESTION RESULTS 2015'!A42</f>
        <v>cross-border</v>
      </c>
      <c r="B42" t="str">
        <f>'CONGESTION RESULTS 2015'!B42</f>
        <v>no</v>
      </c>
      <c r="C42">
        <f>'CONGESTION RESULTS 2015'!C42</f>
        <v>0</v>
      </c>
      <c r="D42" t="str">
        <f>'CONGESTION RESULTS 2015'!E42</f>
        <v>yes</v>
      </c>
      <c r="E42" t="str">
        <f>'CONGESTION RESULTS 2015'!F42</f>
        <v>PRISMA</v>
      </c>
      <c r="F42" t="str">
        <f>'CONGESTION RESULTS 2015'!G42</f>
        <v>Dragør</v>
      </c>
      <c r="G42" t="str">
        <f>'CONGESTION RESULTS 2015'!H42</f>
        <v>Exit</v>
      </c>
      <c r="H42" t="str">
        <f>'CONGESTION RESULTS 2015'!I42</f>
        <v>21Z000000000027Z</v>
      </c>
      <c r="I42" t="str">
        <f>'CONGESTION RESULTS 2015'!J42</f>
        <v>Energinet.dk</v>
      </c>
      <c r="J42" t="str">
        <f>'CONGESTION RESULTS 2015'!K42</f>
        <v>10X1001A1001A248</v>
      </c>
      <c r="K42" t="str">
        <f>'CONGESTION RESULTS 2015'!L42</f>
        <v>DK</v>
      </c>
      <c r="L42" t="str">
        <f>'CONGESTION RESULTS 2015'!M42</f>
        <v>to</v>
      </c>
      <c r="M42" t="str">
        <f>'CONGESTION RESULTS 2015'!N42</f>
        <v>Swedegas AB</v>
      </c>
      <c r="N42" t="str">
        <f>'CONGESTION RESULTS 2015'!O42</f>
        <v>21X-SE-A-A0A0A-F</v>
      </c>
      <c r="O42" t="str">
        <f>'CONGESTION RESULTS 2015'!P42</f>
        <v>SE</v>
      </c>
      <c r="P42">
        <f>'CONGESTION RESULTS 2015'!Q42</f>
        <v>0</v>
      </c>
      <c r="Q42" t="str">
        <f>'CONGESTION RESULTS 2015'!BC42</f>
        <v>yes</v>
      </c>
      <c r="S42" s="360" t="str">
        <f>'CONGESTION RESULTS 2015'!BJ42</f>
        <v>no</v>
      </c>
      <c r="T42">
        <f>'CONGESTION RESULTS 2015'!BX42</f>
        <v>0</v>
      </c>
      <c r="U42" t="str">
        <f>IF(ISBLANK('CONGESTION RESULTS 2015'!BK42), "no", "yes")</f>
        <v>no</v>
      </c>
      <c r="V42" s="357">
        <f>'CONGESTION RESULTS 2015'!CE42</f>
        <v>0</v>
      </c>
      <c r="W42">
        <f>'CONGESTION RESULTS 2015'!CF42</f>
        <v>0</v>
      </c>
      <c r="X42">
        <f>'CONGESTION RESULTS 2015'!CG42</f>
        <v>0</v>
      </c>
      <c r="Y42">
        <f>'CONGESTION RESULTS 2015'!CH42</f>
        <v>0</v>
      </c>
      <c r="AA42" s="375">
        <f>Table9[[#This Row],[offer/non-offer or premia in March 2016 auction? 
'[only considering GYs and M-4-16']]]</f>
        <v>0</v>
      </c>
      <c r="AB42" s="375">
        <f>Table9[[#This Row],[Further TSO remarks on congestion / data / proposed changes to IP list etc.]]</f>
        <v>0</v>
      </c>
      <c r="AC42" s="375" t="str">
        <f>Table9[[#This Row],[Revised evaluation of congestion after TSO / NRA comments]]</f>
        <v>no</v>
      </c>
      <c r="AD42" s="375">
        <f>Table9[[#This Row],[ACER comments / 
justification]]</f>
        <v>0</v>
      </c>
    </row>
    <row r="43" spans="1:30" ht="22.2" hidden="1" x14ac:dyDescent="0.45">
      <c r="A43" t="str">
        <f>'CONGESTION RESULTS 2015'!A43</f>
        <v>cross-border</v>
      </c>
      <c r="B43" t="str">
        <f>'CONGESTION RESULTS 2015'!B43</f>
        <v>no</v>
      </c>
      <c r="C43">
        <f>'CONGESTION RESULTS 2015'!C43</f>
        <v>0</v>
      </c>
      <c r="D43" t="str">
        <f>'CONGESTION RESULTS 2015'!E43</f>
        <v>yes</v>
      </c>
      <c r="E43" t="str">
        <f>'CONGESTION RESULTS 2015'!F43</f>
        <v>RBP</v>
      </c>
      <c r="F43" t="str">
        <f>'CONGESTION RESULTS 2015'!G43</f>
        <v>Dravaszerdahely</v>
      </c>
      <c r="G43" t="str">
        <f>'CONGESTION RESULTS 2015'!H43</f>
        <v>Exit</v>
      </c>
      <c r="H43" t="str">
        <f>'CONGESTION RESULTS 2015'!I43</f>
        <v>21Z000000000249H</v>
      </c>
      <c r="I43" t="str">
        <f>'CONGESTION RESULTS 2015'!J43</f>
        <v>FGSZ</v>
      </c>
      <c r="J43" t="str">
        <f>'CONGESTION RESULTS 2015'!K43</f>
        <v>21X-HU-A-A0A0A-8</v>
      </c>
      <c r="K43" t="str">
        <f>'CONGESTION RESULTS 2015'!L43</f>
        <v>HU</v>
      </c>
      <c r="L43" t="str">
        <f>'CONGESTION RESULTS 2015'!M43</f>
        <v>to</v>
      </c>
      <c r="M43" t="str">
        <f>'CONGESTION RESULTS 2015'!N43</f>
        <v>Plinacro</v>
      </c>
      <c r="N43" t="str">
        <f>'CONGESTION RESULTS 2015'!O43</f>
        <v>21X-HR-A-A0A0A-4</v>
      </c>
      <c r="O43" t="str">
        <f>'CONGESTION RESULTS 2015'!P43</f>
        <v>HR</v>
      </c>
      <c r="P43">
        <f>'CONGESTION RESULTS 2015'!Q43</f>
        <v>0</v>
      </c>
      <c r="Q43">
        <f>'CONGESTION RESULTS 2015'!BC43</f>
        <v>0</v>
      </c>
      <c r="S43" s="360">
        <f>'CONGESTION RESULTS 2015'!BJ43</f>
        <v>0</v>
      </c>
      <c r="T43">
        <f>'CONGESTION RESULTS 2015'!BX43</f>
        <v>0</v>
      </c>
      <c r="U43" t="str">
        <f>IF(ISBLANK('CONGESTION RESULTS 2015'!BK43), "no", "yes")</f>
        <v>no</v>
      </c>
      <c r="V43" s="357">
        <f>'CONGESTION RESULTS 2015'!CE43</f>
        <v>0</v>
      </c>
      <c r="W43">
        <f>'CONGESTION RESULTS 2015'!CF43</f>
        <v>0</v>
      </c>
      <c r="X43">
        <f>'CONGESTION RESULTS 2015'!CG43</f>
        <v>0</v>
      </c>
      <c r="Y43">
        <f>'CONGESTION RESULTS 2015'!CH43</f>
        <v>0</v>
      </c>
      <c r="AA43" s="375">
        <f>Table9[[#This Row],[offer/non-offer or premia in March 2016 auction? 
'[only considering GYs and M-4-16']]]</f>
        <v>0</v>
      </c>
      <c r="AB43" s="375">
        <f>Table9[[#This Row],[Further TSO remarks on congestion / data / proposed changes to IP list etc.]]</f>
        <v>0</v>
      </c>
      <c r="AC43" s="375" t="str">
        <f>Table9[[#This Row],[Revised evaluation of congestion after TSO / NRA comments]]</f>
        <v>no</v>
      </c>
      <c r="AD43" s="375">
        <f>Table9[[#This Row],[ACER comments / 
justification]]</f>
        <v>0</v>
      </c>
    </row>
    <row r="44" spans="1:30" s="361" customFormat="1" ht="30" customHeight="1" x14ac:dyDescent="0.45">
      <c r="A44" s="357" t="str">
        <f>'CONGESTION RESULTS 2015'!A44</f>
        <v>cross-border</v>
      </c>
      <c r="B44" s="324" t="str">
        <f>'CONGESTION RESULTS 2015'!B44</f>
        <v>yes</v>
      </c>
      <c r="C44" s="357" t="str">
        <f>'CONGESTION RESULTS 2015'!C44</f>
        <v>non-offer of GYs 15-18</v>
      </c>
      <c r="D44" s="357" t="str">
        <f>'CONGESTION RESULTS 2015'!E44</f>
        <v>yes</v>
      </c>
      <c r="E44" s="357" t="str">
        <f>'CONGESTION RESULTS 2015'!F44</f>
        <v>PRISMA</v>
      </c>
      <c r="F44" s="368" t="str">
        <f>'CONGESTION RESULTS 2015'!G44</f>
        <v>Ellund</v>
      </c>
      <c r="G44" s="357" t="str">
        <f>'CONGESTION RESULTS 2015'!H44</f>
        <v>Exit</v>
      </c>
      <c r="H44" s="358" t="str">
        <f>'CONGESTION RESULTS 2015'!I44</f>
        <v>21Z000000000144V</v>
      </c>
      <c r="I44" s="357" t="str">
        <f>'CONGESTION RESULTS 2015'!J44</f>
        <v>Gasunie Deutschland Transport Services</v>
      </c>
      <c r="J44" s="329" t="str">
        <f>'CONGESTION RESULTS 2015'!K44</f>
        <v>21X-DE-D-A0A0A-K</v>
      </c>
      <c r="K44" s="357" t="str">
        <f>'CONGESTION RESULTS 2015'!L44</f>
        <v>DE</v>
      </c>
      <c r="L44" s="359" t="str">
        <f>'CONGESTION RESULTS 2015'!M44</f>
        <v>to</v>
      </c>
      <c r="M44" s="359" t="str">
        <f>'CONGESTION RESULTS 2015'!N44</f>
        <v>Energinet.dk</v>
      </c>
      <c r="N44" s="329" t="str">
        <f>'CONGESTION RESULTS 2015'!O44</f>
        <v>10X1001A1001A248</v>
      </c>
      <c r="O44" s="322" t="str">
        <f>'CONGESTION RESULTS 2015'!P44</f>
        <v>DK</v>
      </c>
      <c r="P44">
        <f>'CONGESTION RESULTS 2015'!Q44</f>
        <v>0</v>
      </c>
      <c r="Q44" s="357" t="str">
        <f>'CONGESTION RESULTS 2015'!BC44</f>
        <v>yes</v>
      </c>
      <c r="R44" s="357" t="s">
        <v>103</v>
      </c>
      <c r="S44" s="360" t="str">
        <f>'CONGESTION RESULTS 2015'!BJ44</f>
        <v>no</v>
      </c>
      <c r="T44" s="357" t="str">
        <f>'CONGESTION RESULTS 2015'!BX44</f>
        <v>yes</v>
      </c>
      <c r="U44" s="357" t="str">
        <f>IF(ISBLANK('CONGESTION RESULTS 2015'!BK44), "no", "yes")</f>
        <v>no</v>
      </c>
      <c r="V44" s="450" t="str">
        <f>Table9[[#This Row],[Number of concluded trades (T) and offers (O) on secondary markets in 2015 '[&gt;= 1 month']]]</f>
        <v>2 T</v>
      </c>
      <c r="W44" s="357" t="str">
        <f>'CONGESTION RESULTS 2015'!CF44</f>
        <v>yes</v>
      </c>
      <c r="X44" s="357" t="str">
        <f>'CONGESTION RESULTS 2015'!CG44</f>
        <v>no</v>
      </c>
      <c r="Y44" s="357" t="str">
        <f>'CONGESTION RESULTS 2015'!CH44</f>
        <v>yes</v>
      </c>
      <c r="Z44" s="357" t="s">
        <v>100</v>
      </c>
      <c r="AA44" s="375" t="str">
        <f>Table9[[#This Row],[offer/non-offer or premia in March 2016 auction? 
'[only considering GYs and M-4-16']]]</f>
        <v>only M-4-16 offered as interruptible unbundled</v>
      </c>
      <c r="AB44" s="375" t="str">
        <f>Table9[[#This Row],[Further TSO remarks on congestion / data / proposed changes to IP list etc.]]</f>
        <v>STUIOLI is already implemented</v>
      </c>
      <c r="AC44" s="375" t="str">
        <f>Table9[[#This Row],[Revised evaluation of congestion after TSO / NRA comments]]</f>
        <v>yes</v>
      </c>
      <c r="AD44" s="375" t="str">
        <f>Table9[[#This Row],[ACER comments / 
justification]]</f>
        <v>still congested in 3/16</v>
      </c>
    </row>
    <row r="45" spans="1:30" ht="22.2" hidden="1" x14ac:dyDescent="0.45">
      <c r="A45" s="329" t="str">
        <f>'CONGESTION RESULTS 2015'!A45</f>
        <v>VR</v>
      </c>
      <c r="B45">
        <f>'CONGESTION RESULTS 2015'!B45</f>
        <v>0</v>
      </c>
      <c r="C45">
        <f>'CONGESTION RESULTS 2015'!C45</f>
        <v>0</v>
      </c>
      <c r="D45" t="str">
        <f>'CONGESTION RESULTS 2015'!E45</f>
        <v>no</v>
      </c>
      <c r="E45" t="str">
        <f>'CONGESTION RESULTS 2015'!F45</f>
        <v>PRISMA</v>
      </c>
      <c r="F45" t="str">
        <f>'CONGESTION RESULTS 2015'!G45</f>
        <v>Ellund</v>
      </c>
      <c r="G45" t="str">
        <f>'CONGESTION RESULTS 2015'!H45</f>
        <v>Exit</v>
      </c>
      <c r="H45" t="str">
        <f>'CONGESTION RESULTS 2015'!I45</f>
        <v>21Z0000000000260</v>
      </c>
      <c r="I45" t="str">
        <f>'CONGESTION RESULTS 2015'!J45</f>
        <v>Open Grid Europe</v>
      </c>
      <c r="J45" t="str">
        <f>'CONGESTION RESULTS 2015'!K45</f>
        <v>21X-DE-C-A0A0A-T</v>
      </c>
      <c r="K45" t="str">
        <f>'CONGESTION RESULTS 2015'!L45</f>
        <v>DE</v>
      </c>
      <c r="L45" t="str">
        <f>'CONGESTION RESULTS 2015'!M45</f>
        <v>to</v>
      </c>
      <c r="M45" t="str">
        <f>'CONGESTION RESULTS 2015'!N45</f>
        <v>Energinet.dk</v>
      </c>
      <c r="N45" t="str">
        <f>'CONGESTION RESULTS 2015'!O45</f>
        <v>10X1001A1001A248</v>
      </c>
      <c r="O45" t="str">
        <f>'CONGESTION RESULTS 2015'!P45</f>
        <v>DK</v>
      </c>
      <c r="P45" t="str">
        <f>'CONGESTION RESULTS 2015'!Q45</f>
        <v>no firm technical</v>
      </c>
      <c r="Q45" t="str">
        <f>'CONGESTION RESULTS 2015'!BC45</f>
        <v>yes</v>
      </c>
      <c r="S45" s="360" t="str">
        <f>'CONGESTION RESULTS 2015'!BJ45</f>
        <v>no</v>
      </c>
      <c r="T45">
        <f>'CONGESTION RESULTS 2015'!BX45</f>
        <v>0</v>
      </c>
      <c r="U45" t="str">
        <f>IF(ISBLANK('CONGESTION RESULTS 2015'!BK45), "no", "yes")</f>
        <v>no</v>
      </c>
      <c r="V45" s="357">
        <f>'CONGESTION RESULTS 2015'!CE45</f>
        <v>0</v>
      </c>
      <c r="W45">
        <f>'CONGESTION RESULTS 2015'!CF45</f>
        <v>0</v>
      </c>
      <c r="X45">
        <f>'CONGESTION RESULTS 2015'!CG45</f>
        <v>0</v>
      </c>
      <c r="Y45">
        <f>'CONGESTION RESULTS 2015'!CH45</f>
        <v>0</v>
      </c>
      <c r="AA45" s="375">
        <f>Table9[[#This Row],[offer/non-offer or premia in March 2016 auction? 
'[only considering GYs and M-4-16']]]</f>
        <v>0</v>
      </c>
      <c r="AB45" s="375">
        <f>Table9[[#This Row],[Further TSO remarks on congestion / data / proposed changes to IP list etc.]]</f>
        <v>0</v>
      </c>
      <c r="AC45" s="375">
        <f>Table9[[#This Row],[Revised evaluation of congestion after TSO / NRA comments]]</f>
        <v>0</v>
      </c>
      <c r="AD45" s="375">
        <f>Table9[[#This Row],[ACER comments / 
justification]]</f>
        <v>0</v>
      </c>
    </row>
    <row r="46" spans="1:30" ht="22.2" hidden="1" x14ac:dyDescent="0.45">
      <c r="A46" s="329" t="str">
        <f>'CONGESTION RESULTS 2015'!A46</f>
        <v>cross-border</v>
      </c>
      <c r="B46" t="str">
        <f>'CONGESTION RESULTS 2015'!B46</f>
        <v>no (but only 1 GY ahead is offered)</v>
      </c>
      <c r="C46" t="str">
        <f>'CONGESTION RESULTS 2015'!C46</f>
        <v>non-offer of GY 16/17</v>
      </c>
      <c r="D46" t="str">
        <f>'CONGESTION RESULTS 2015'!E46</f>
        <v>yes</v>
      </c>
      <c r="E46" t="str">
        <f>'CONGESTION RESULTS 2015'!F46</f>
        <v>PRISMA</v>
      </c>
      <c r="F46" t="str">
        <f>'CONGESTION RESULTS 2015'!G46</f>
        <v>Ellund</v>
      </c>
      <c r="G46" t="str">
        <f>'CONGESTION RESULTS 2015'!H46</f>
        <v>Exit</v>
      </c>
      <c r="H46" t="str">
        <f>'CONGESTION RESULTS 2015'!I46</f>
        <v>21Z000000000144V</v>
      </c>
      <c r="I46" t="str">
        <f>'CONGESTION RESULTS 2015'!J46</f>
        <v>Energinet.dk</v>
      </c>
      <c r="J46" t="str">
        <f>'CONGESTION RESULTS 2015'!K46</f>
        <v>10X1001A1001A248</v>
      </c>
      <c r="K46" t="str">
        <f>'CONGESTION RESULTS 2015'!L46</f>
        <v>DK</v>
      </c>
      <c r="L46" t="str">
        <f>'CONGESTION RESULTS 2015'!M46</f>
        <v>to</v>
      </c>
      <c r="M46" t="str">
        <f>'CONGESTION RESULTS 2015'!N46</f>
        <v>Gasunie Deutschland Transport Services</v>
      </c>
      <c r="N46" t="str">
        <f>'CONGESTION RESULTS 2015'!O46</f>
        <v>21X-DE-D-A0A0A-K</v>
      </c>
      <c r="O46" t="str">
        <f>'CONGESTION RESULTS 2015'!P46</f>
        <v>DE</v>
      </c>
      <c r="P46" t="str">
        <f>'CONGESTION RESULTS 2015'!Q46</f>
        <v>EDK only offers 1 year ahead, as there is no demand for longer term auctions in Denmark / GY 16/17 offered in 3/16</v>
      </c>
      <c r="Q46">
        <f>'CONGESTION RESULTS 2015'!BC46</f>
        <v>0</v>
      </c>
      <c r="S46" s="360">
        <f>'CONGESTION RESULTS 2015'!BJ46</f>
        <v>0</v>
      </c>
      <c r="T46">
        <f>'CONGESTION RESULTS 2015'!BX46</f>
        <v>0</v>
      </c>
      <c r="U46" t="str">
        <f>IF(ISBLANK('CONGESTION RESULTS 2015'!BK46), "no", "yes")</f>
        <v>no</v>
      </c>
      <c r="V46" s="357">
        <f>'CONGESTION RESULTS 2015'!CE46</f>
        <v>0</v>
      </c>
      <c r="W46">
        <f>'CONGESTION RESULTS 2015'!CF46</f>
        <v>0</v>
      </c>
      <c r="X46">
        <f>'CONGESTION RESULTS 2015'!CG46</f>
        <v>0</v>
      </c>
      <c r="Y46">
        <f>'CONGESTION RESULTS 2015'!CH46</f>
        <v>0</v>
      </c>
      <c r="AA46" s="375">
        <f>Table9[[#This Row],[offer/non-offer or premia in March 2016 auction? 
'[only considering GYs and M-4-16']]]</f>
        <v>0</v>
      </c>
      <c r="AB46" s="375" t="str">
        <f>Table9[[#This Row],[Further TSO remarks on congestion / data / proposed changes to IP list etc.]]</f>
        <v>GY 16/17 was offered in March 2016. We only offer capacity 1 year ahead, as there is no demand for longer term auctions in Denmark.</v>
      </c>
      <c r="AC46" s="375" t="str">
        <f>Table9[[#This Row],[Revised evaluation of congestion after TSO / NRA comments]]</f>
        <v>no (but only 1 GY ahead is offered)</v>
      </c>
      <c r="AD46" s="375">
        <f>Table9[[#This Row],[ACER comments / 
justification]]</f>
        <v>0</v>
      </c>
    </row>
    <row r="47" spans="1:30" ht="22.2" hidden="1" x14ac:dyDescent="0.45">
      <c r="A47" s="329" t="str">
        <f>'CONGESTION RESULTS 2015'!A47</f>
        <v>cross-border</v>
      </c>
      <c r="B47" t="str">
        <f>'CONGESTION RESULTS 2015'!B47</f>
        <v>no (but only 1 GY ahead is offered)</v>
      </c>
      <c r="C47" t="str">
        <f>'CONGESTION RESULTS 2015'!C47</f>
        <v>non-offer of GY 16/17</v>
      </c>
      <c r="D47" t="str">
        <f>'CONGESTION RESULTS 2015'!E47</f>
        <v>yes</v>
      </c>
      <c r="E47" t="str">
        <f>'CONGESTION RESULTS 2015'!F47</f>
        <v>PRISMA</v>
      </c>
      <c r="F47" t="str">
        <f>'CONGESTION RESULTS 2015'!G47</f>
        <v>Ellund</v>
      </c>
      <c r="G47" t="str">
        <f>'CONGESTION RESULTS 2015'!H47</f>
        <v>Exit</v>
      </c>
      <c r="H47" t="str">
        <f>'CONGESTION RESULTS 2015'!I47</f>
        <v>21Z0000000000260</v>
      </c>
      <c r="I47" t="str">
        <f>'CONGESTION RESULTS 2015'!J47</f>
        <v>Energinet.dk</v>
      </c>
      <c r="J47" t="str">
        <f>'CONGESTION RESULTS 2015'!K47</f>
        <v>10X1001A1001A248</v>
      </c>
      <c r="K47" t="str">
        <f>'CONGESTION RESULTS 2015'!L47</f>
        <v>DK</v>
      </c>
      <c r="L47" t="str">
        <f>'CONGESTION RESULTS 2015'!M47</f>
        <v>to</v>
      </c>
      <c r="M47" t="str">
        <f>'CONGESTION RESULTS 2015'!N47</f>
        <v>Open Grid Europe</v>
      </c>
      <c r="N47" t="str">
        <f>'CONGESTION RESULTS 2015'!O47</f>
        <v>21X-DE-C-A0A0A-T</v>
      </c>
      <c r="O47" t="str">
        <f>'CONGESTION RESULTS 2015'!P47</f>
        <v>DE</v>
      </c>
      <c r="P47" t="str">
        <f>'CONGESTION RESULTS 2015'!Q47</f>
        <v>EDK only offers 1 year ahead, as there is no demand for longer term auctions in Denmark / GY 16/17 offered in 3/16</v>
      </c>
      <c r="Q47">
        <f>'CONGESTION RESULTS 2015'!BC47</f>
        <v>0</v>
      </c>
      <c r="S47" s="360">
        <f>'CONGESTION RESULTS 2015'!BJ47</f>
        <v>0</v>
      </c>
      <c r="T47">
        <f>'CONGESTION RESULTS 2015'!BX47</f>
        <v>0</v>
      </c>
      <c r="U47" t="str">
        <f>IF(ISBLANK('CONGESTION RESULTS 2015'!BK47), "no", "yes")</f>
        <v>no</v>
      </c>
      <c r="V47" s="357">
        <f>'CONGESTION RESULTS 2015'!CE47</f>
        <v>0</v>
      </c>
      <c r="W47">
        <f>'CONGESTION RESULTS 2015'!CF47</f>
        <v>0</v>
      </c>
      <c r="X47">
        <f>'CONGESTION RESULTS 2015'!CG47</f>
        <v>0</v>
      </c>
      <c r="Y47">
        <f>'CONGESTION RESULTS 2015'!CH47</f>
        <v>0</v>
      </c>
      <c r="AA47" s="375">
        <f>Table9[[#This Row],[offer/non-offer or premia in March 2016 auction? 
'[only considering GYs and M-4-16']]]</f>
        <v>0</v>
      </c>
      <c r="AB47" s="375" t="str">
        <f>Table9[[#This Row],[Further TSO remarks on congestion / data / proposed changes to IP list etc.]]</f>
        <v>GY 16/17 was offered in March 2016. We only offer capacity 1 year ahead, as there is no demand for longer term auctions in Denmark.</v>
      </c>
      <c r="AC47" s="375" t="str">
        <f>Table9[[#This Row],[Revised evaluation of congestion after TSO / NRA comments]]</f>
        <v>no (but only 1 GY ahead is offered)</v>
      </c>
      <c r="AD47" s="375">
        <f>Table9[[#This Row],[ACER comments / 
justification]]</f>
        <v>0</v>
      </c>
    </row>
    <row r="48" spans="1:30" ht="22.2" hidden="1" x14ac:dyDescent="0.45">
      <c r="A48" s="329" t="str">
        <f>'CONGESTION RESULTS 2015'!A48</f>
        <v>VR</v>
      </c>
      <c r="B48">
        <f>'CONGESTION RESULTS 2015'!B48</f>
        <v>0</v>
      </c>
      <c r="C48">
        <f>'CONGESTION RESULTS 2015'!C48</f>
        <v>0</v>
      </c>
      <c r="D48" t="str">
        <f>'CONGESTION RESULTS 2015'!E48</f>
        <v>no</v>
      </c>
      <c r="E48" t="str">
        <f>'CONGESTION RESULTS 2015'!F48</f>
        <v>PRISMA</v>
      </c>
      <c r="F48" t="str">
        <f>'CONGESTION RESULTS 2015'!G48</f>
        <v>Emden (EPT1)</v>
      </c>
      <c r="G48" t="str">
        <f>'CONGESTION RESULTS 2015'!H48</f>
        <v>Exit</v>
      </c>
      <c r="H48" t="str">
        <f>'CONGESTION RESULTS 2015'!I48</f>
        <v>21Z0000000000503</v>
      </c>
      <c r="I48" t="str">
        <f>'CONGESTION RESULTS 2015'!J48</f>
        <v>Open Grid Europe</v>
      </c>
      <c r="J48" t="str">
        <f>'CONGESTION RESULTS 2015'!K48</f>
        <v>21X-DE-C-A0A0A-T</v>
      </c>
      <c r="K48" t="str">
        <f>'CONGESTION RESULTS 2015'!L48</f>
        <v>DE</v>
      </c>
      <c r="L48" t="str">
        <f>'CONGESTION RESULTS 2015'!M48</f>
        <v>to</v>
      </c>
      <c r="M48" t="str">
        <f>'CONGESTION RESULTS 2015'!N48</f>
        <v>Gassco</v>
      </c>
      <c r="N48" t="str">
        <f>'CONGESTION RESULTS 2015'!O48</f>
        <v>21X-NO-A-A0A0A-2</v>
      </c>
      <c r="O48" t="str">
        <f>'CONGESTION RESULTS 2015'!P48</f>
        <v>NO</v>
      </c>
      <c r="P48" t="str">
        <f>'CONGESTION RESULTS 2015'!Q48</f>
        <v>no firm technical</v>
      </c>
      <c r="Q48" t="str">
        <f>'CONGESTION RESULTS 2015'!BC48</f>
        <v>no</v>
      </c>
      <c r="S48" s="360">
        <f>'CONGESTION RESULTS 2015'!BJ48</f>
        <v>0</v>
      </c>
      <c r="T48">
        <f>'CONGESTION RESULTS 2015'!BX48</f>
        <v>0</v>
      </c>
      <c r="U48" t="str">
        <f>IF(ISBLANK('CONGESTION RESULTS 2015'!BK48), "no", "yes")</f>
        <v>no</v>
      </c>
      <c r="V48" s="357">
        <f>'CONGESTION RESULTS 2015'!CE48</f>
        <v>0</v>
      </c>
      <c r="W48">
        <f>'CONGESTION RESULTS 2015'!CF48</f>
        <v>0</v>
      </c>
      <c r="X48">
        <f>'CONGESTION RESULTS 2015'!CG48</f>
        <v>0</v>
      </c>
      <c r="Y48">
        <f>'CONGESTION RESULTS 2015'!CH48</f>
        <v>0</v>
      </c>
      <c r="AA48" s="375">
        <f>Table9[[#This Row],[offer/non-offer or premia in March 2016 auction? 
'[only considering GYs and M-4-16']]]</f>
        <v>0</v>
      </c>
      <c r="AB48" s="375">
        <f>Table9[[#This Row],[Further TSO remarks on congestion / data / proposed changes to IP list etc.]]</f>
        <v>0</v>
      </c>
      <c r="AC48" s="375">
        <f>Table9[[#This Row],[Revised evaluation of congestion after TSO / NRA comments]]</f>
        <v>0</v>
      </c>
      <c r="AD48" s="375">
        <f>Table9[[#This Row],[ACER comments / 
justification]]</f>
        <v>0</v>
      </c>
    </row>
    <row r="49" spans="1:30" ht="22.2" hidden="1" x14ac:dyDescent="0.45">
      <c r="A49" s="329" t="str">
        <f>'CONGESTION RESULTS 2015'!A49</f>
        <v>VR</v>
      </c>
      <c r="B49">
        <f>'CONGESTION RESULTS 2015'!B49</f>
        <v>0</v>
      </c>
      <c r="C49">
        <f>'CONGESTION RESULTS 2015'!C49</f>
        <v>0</v>
      </c>
      <c r="D49" t="str">
        <f>'CONGESTION RESULTS 2015'!E49</f>
        <v>no</v>
      </c>
      <c r="E49" t="str">
        <f>'CONGESTION RESULTS 2015'!F49</f>
        <v>PRISMA</v>
      </c>
      <c r="F49" t="str">
        <f>'CONGESTION RESULTS 2015'!G49</f>
        <v>Emden (EPT1)</v>
      </c>
      <c r="G49" t="str">
        <f>'CONGESTION RESULTS 2015'!H49</f>
        <v>Exit</v>
      </c>
      <c r="H49" t="str">
        <f>'CONGESTION RESULTS 2015'!I49</f>
        <v>21Z000000000055U</v>
      </c>
      <c r="I49" t="str">
        <f>'CONGESTION RESULTS 2015'!J49</f>
        <v>Gasunie Transport Services</v>
      </c>
      <c r="J49" t="str">
        <f>'CONGESTION RESULTS 2015'!K49</f>
        <v>21X-NL-A-A0A0A-Z</v>
      </c>
      <c r="K49" t="str">
        <f>'CONGESTION RESULTS 2015'!L49</f>
        <v>NL</v>
      </c>
      <c r="L49" t="str">
        <f>'CONGESTION RESULTS 2015'!M49</f>
        <v>to</v>
      </c>
      <c r="M49" t="str">
        <f>'CONGESTION RESULTS 2015'!N49</f>
        <v>Gassco</v>
      </c>
      <c r="N49" t="str">
        <f>'CONGESTION RESULTS 2015'!O49</f>
        <v>21X-NO-A-A0A0A-2</v>
      </c>
      <c r="O49" t="str">
        <f>'CONGESTION RESULTS 2015'!P49</f>
        <v>NO</v>
      </c>
      <c r="P49" t="str">
        <f>'CONGESTION RESULTS 2015'!Q49</f>
        <v>no technical firm</v>
      </c>
      <c r="Q49">
        <f>'CONGESTION RESULTS 2015'!BC49</f>
        <v>0</v>
      </c>
      <c r="S49" s="360">
        <f>'CONGESTION RESULTS 2015'!BJ49</f>
        <v>0</v>
      </c>
      <c r="T49">
        <f>'CONGESTION RESULTS 2015'!BX49</f>
        <v>0</v>
      </c>
      <c r="U49" t="str">
        <f>IF(ISBLANK('CONGESTION RESULTS 2015'!BK49), "no", "yes")</f>
        <v>no</v>
      </c>
      <c r="V49" s="357">
        <f>'CONGESTION RESULTS 2015'!CE49</f>
        <v>0</v>
      </c>
      <c r="W49">
        <f>'CONGESTION RESULTS 2015'!CF49</f>
        <v>0</v>
      </c>
      <c r="X49">
        <f>'CONGESTION RESULTS 2015'!CG49</f>
        <v>0</v>
      </c>
      <c r="Y49">
        <f>'CONGESTION RESULTS 2015'!CH49</f>
        <v>0</v>
      </c>
      <c r="AA49" s="375">
        <f>Table9[[#This Row],[offer/non-offer or premia in March 2016 auction? 
'[only considering GYs and M-4-16']]]</f>
        <v>0</v>
      </c>
      <c r="AB49" s="375">
        <f>Table9[[#This Row],[Further TSO remarks on congestion / data / proposed changes to IP list etc.]]</f>
        <v>0</v>
      </c>
      <c r="AC49" s="375">
        <f>Table9[[#This Row],[Revised evaluation of congestion after TSO / NRA comments]]</f>
        <v>0</v>
      </c>
      <c r="AD49" s="375">
        <f>Table9[[#This Row],[ACER comments / 
justification]]</f>
        <v>0</v>
      </c>
    </row>
    <row r="50" spans="1:30" ht="22.2" hidden="1" x14ac:dyDescent="0.45">
      <c r="A50" s="329" t="str">
        <f>'CONGESTION RESULTS 2015'!A50</f>
        <v>VR</v>
      </c>
      <c r="B50">
        <f>'CONGESTION RESULTS 2015'!B50</f>
        <v>0</v>
      </c>
      <c r="C50">
        <f>'CONGESTION RESULTS 2015'!C50</f>
        <v>0</v>
      </c>
      <c r="D50" t="str">
        <f>'CONGESTION RESULTS 2015'!E50</f>
        <v>no</v>
      </c>
      <c r="E50" t="str">
        <f>'CONGESTION RESULTS 2015'!F50</f>
        <v>PRISMA</v>
      </c>
      <c r="F50" t="str">
        <f>'CONGESTION RESULTS 2015'!G50</f>
        <v>Emden (NPT)</v>
      </c>
      <c r="G50" t="str">
        <f>'CONGESTION RESULTS 2015'!H50</f>
        <v>Exit</v>
      </c>
      <c r="H50" t="str">
        <f>'CONGESTION RESULTS 2015'!I50</f>
        <v>21Z000000000048R</v>
      </c>
      <c r="I50" t="str">
        <f>'CONGESTION RESULTS 2015'!J50</f>
        <v>Open Grid Europe</v>
      </c>
      <c r="J50" t="str">
        <f>'CONGESTION RESULTS 2015'!K50</f>
        <v>21X-DE-C-A0A0A-T</v>
      </c>
      <c r="K50" t="str">
        <f>'CONGESTION RESULTS 2015'!L50</f>
        <v>DE</v>
      </c>
      <c r="L50" t="str">
        <f>'CONGESTION RESULTS 2015'!M50</f>
        <v>to</v>
      </c>
      <c r="M50" t="str">
        <f>'CONGESTION RESULTS 2015'!N50</f>
        <v>Gassco</v>
      </c>
      <c r="N50" t="str">
        <f>'CONGESTION RESULTS 2015'!O50</f>
        <v>21X-NO-A-A0A0A-2</v>
      </c>
      <c r="O50" t="str">
        <f>'CONGESTION RESULTS 2015'!P50</f>
        <v>NO</v>
      </c>
      <c r="P50" t="str">
        <f>'CONGESTION RESULTS 2015'!Q50</f>
        <v>no firm technical</v>
      </c>
      <c r="Q50" t="str">
        <f>'CONGESTION RESULTS 2015'!BC50</f>
        <v>no data</v>
      </c>
      <c r="S50" s="360" t="str">
        <f>'CONGESTION RESULTS 2015'!BJ50</f>
        <v>no</v>
      </c>
      <c r="T50">
        <f>'CONGESTION RESULTS 2015'!BX50</f>
        <v>0</v>
      </c>
      <c r="U50" t="str">
        <f>IF(ISBLANK('CONGESTION RESULTS 2015'!BK50), "no", "yes")</f>
        <v>no</v>
      </c>
      <c r="V50" s="357">
        <f>'CONGESTION RESULTS 2015'!CE50</f>
        <v>0</v>
      </c>
      <c r="W50">
        <f>'CONGESTION RESULTS 2015'!CF50</f>
        <v>0</v>
      </c>
      <c r="X50">
        <f>'CONGESTION RESULTS 2015'!CG50</f>
        <v>0</v>
      </c>
      <c r="Y50">
        <f>'CONGESTION RESULTS 2015'!CH50</f>
        <v>0</v>
      </c>
      <c r="AA50" s="375">
        <f>Table9[[#This Row],[offer/non-offer or premia in March 2016 auction? 
'[only considering GYs and M-4-16']]]</f>
        <v>0</v>
      </c>
      <c r="AB50" s="375">
        <f>Table9[[#This Row],[Further TSO remarks on congestion / data / proposed changes to IP list etc.]]</f>
        <v>0</v>
      </c>
      <c r="AC50" s="375">
        <f>Table9[[#This Row],[Revised evaluation of congestion after TSO / NRA comments]]</f>
        <v>0</v>
      </c>
      <c r="AD50" s="375">
        <f>Table9[[#This Row],[ACER comments / 
justification]]</f>
        <v>0</v>
      </c>
    </row>
    <row r="51" spans="1:30" s="361" customFormat="1" ht="30" customHeight="1" x14ac:dyDescent="0.45">
      <c r="A51" s="357" t="str">
        <f>'CONGESTION RESULTS 2015'!A51</f>
        <v>in-country</v>
      </c>
      <c r="B51" s="324" t="str">
        <f>'CONGESTION RESULTS 2015'!B51</f>
        <v>yes</v>
      </c>
      <c r="C51" s="357" t="str">
        <f>'CONGESTION RESULTS 2015'!C51</f>
        <v>non-offer of any firm products at BP</v>
      </c>
      <c r="D51" s="357" t="str">
        <f>'CONGESTION RESULTS 2015'!E51</f>
        <v>yes</v>
      </c>
      <c r="E51" s="357" t="str">
        <f>'CONGESTION RESULTS 2015'!F51</f>
        <v>PRISMA</v>
      </c>
      <c r="F51" s="368" t="str">
        <f>'CONGESTION RESULTS 2015'!G51</f>
        <v>Emsbüren-Berge</v>
      </c>
      <c r="G51" s="357" t="str">
        <f>'CONGESTION RESULTS 2015'!H51</f>
        <v>Exit</v>
      </c>
      <c r="H51" s="358" t="str">
        <f>'CONGESTION RESULTS 2015'!I51</f>
        <v>37Z000000004972G</v>
      </c>
      <c r="I51" s="357" t="str">
        <f>'CONGESTION RESULTS 2015'!J51</f>
        <v>Gasunie Deutschland Transport Services</v>
      </c>
      <c r="J51" s="329" t="str">
        <f>'CONGESTION RESULTS 2015'!K51</f>
        <v>21X-DE-D-A0A0A-K</v>
      </c>
      <c r="K51" s="357" t="str">
        <f>'CONGESTION RESULTS 2015'!L51</f>
        <v>DE</v>
      </c>
      <c r="L51" s="359" t="str">
        <f>'CONGESTION RESULTS 2015'!M51</f>
        <v>to</v>
      </c>
      <c r="M51" s="359" t="str">
        <f>'CONGESTION RESULTS 2015'!N51</f>
        <v>Thyssengas</v>
      </c>
      <c r="N51" s="329" t="str">
        <f>'CONGESTION RESULTS 2015'!O51</f>
        <v>21X-DE-G-A0A0A-U</v>
      </c>
      <c r="O51" s="322" t="str">
        <f>'CONGESTION RESULTS 2015'!P51</f>
        <v>DE</v>
      </c>
      <c r="P51">
        <f>'CONGESTION RESULTS 2015'!Q51</f>
        <v>0</v>
      </c>
      <c r="Q51" s="357" t="str">
        <f>'CONGESTION RESULTS 2015'!BC51</f>
        <v>yes</v>
      </c>
      <c r="R51" s="357" t="s">
        <v>103</v>
      </c>
      <c r="S51" s="360" t="str">
        <f>'CONGESTION RESULTS 2015'!BJ51</f>
        <v>no</v>
      </c>
      <c r="T51" s="357" t="str">
        <f>'CONGESTION RESULTS 2015'!BX51</f>
        <v>yes</v>
      </c>
      <c r="U51" s="357" t="str">
        <f>IF(ISBLANK('CONGESTION RESULTS 2015'!BK51), "no", "yes")</f>
        <v>no</v>
      </c>
      <c r="V51" s="357" t="str">
        <f>Table9[[#This Row],[Number of concluded trades (T) and offers (O) on secondary markets in 2015 '[&gt;= 1 month']]]</f>
        <v>no</v>
      </c>
      <c r="W51" s="357" t="str">
        <f>'CONGESTION RESULTS 2015'!CF51</f>
        <v>yes</v>
      </c>
      <c r="X51" s="357" t="str">
        <f>'CONGESTION RESULTS 2015'!CG51</f>
        <v>yes</v>
      </c>
      <c r="Y51" s="357" t="str">
        <f>'CONGESTION RESULTS 2015'!CH51</f>
        <v>yes</v>
      </c>
      <c r="Z51" s="360" t="s">
        <v>101</v>
      </c>
      <c r="AA51" s="375" t="str">
        <f>Table9[[#This Row],[offer/non-offer or premia in March 2016 auction? 
'[only considering GYs and M-4-16']]]</f>
        <v>GYs 16-19 + 24-31 offered as bundeled, M-4-16 offered</v>
      </c>
      <c r="AB51" s="375" t="str">
        <f>Table9[[#This Row],[Further TSO remarks on congestion / data / proposed changes to IP list etc.]]</f>
        <v>Firm capacity was increased in 02/2016, longterm bookings are possible. Due to this there is no congestion anymore.</v>
      </c>
      <c r="AC51" s="375" t="str">
        <f>Table9[[#This Row],[Revised evaluation of congestion after TSO / NRA comments]]</f>
        <v>yes, but congestion resolved by cap. increase</v>
      </c>
      <c r="AD51" s="375" t="str">
        <f>Table9[[#This Row],[ACER comments / 
justification]]</f>
        <v>yes, but congestion resolved by cap. Increase</v>
      </c>
    </row>
    <row r="52" spans="1:30" ht="22.2" hidden="1" x14ac:dyDescent="0.45">
      <c r="A52" s="329" t="str">
        <f>'CONGESTION RESULTS 2015'!A52</f>
        <v>VR</v>
      </c>
      <c r="B52">
        <f>'CONGESTION RESULTS 2015'!B52</f>
        <v>0</v>
      </c>
      <c r="C52">
        <f>'CONGESTION RESULTS 2015'!C52</f>
        <v>0</v>
      </c>
      <c r="D52" t="str">
        <f>'CONGESTION RESULTS 2015'!E52</f>
        <v>no</v>
      </c>
      <c r="E52" t="str">
        <f>'CONGESTION RESULTS 2015'!F52</f>
        <v>PRISMA</v>
      </c>
      <c r="F52" t="str">
        <f>'CONGESTION RESULTS 2015'!G52</f>
        <v>Emsbüren-Berge</v>
      </c>
      <c r="G52" t="str">
        <f>'CONGESTION RESULTS 2015'!H52</f>
        <v>Exit</v>
      </c>
      <c r="H52" t="str">
        <f>'CONGESTION RESULTS 2015'!I52</f>
        <v>37Z000000004972G</v>
      </c>
      <c r="I52" t="str">
        <f>'CONGESTION RESULTS 2015'!J52</f>
        <v>Thyssengas</v>
      </c>
      <c r="J52" t="str">
        <f>'CONGESTION RESULTS 2015'!K52</f>
        <v>21X-DE-G-A0A0A-U</v>
      </c>
      <c r="K52" t="str">
        <f>'CONGESTION RESULTS 2015'!L52</f>
        <v>DE</v>
      </c>
      <c r="L52" t="str">
        <f>'CONGESTION RESULTS 2015'!M52</f>
        <v>to</v>
      </c>
      <c r="M52" t="str">
        <f>'CONGESTION RESULTS 2015'!N52</f>
        <v>Gasunie Deutschland Transport Services</v>
      </c>
      <c r="N52" t="str">
        <f>'CONGESTION RESULTS 2015'!O52</f>
        <v>21X-DE-D-A0A0A-K</v>
      </c>
      <c r="O52" t="str">
        <f>'CONGESTION RESULTS 2015'!P52</f>
        <v>DE</v>
      </c>
      <c r="P52" t="str">
        <f>'CONGESTION RESULTS 2015'!Q52</f>
        <v>no firm technical</v>
      </c>
      <c r="Q52" t="str">
        <f>'CONGESTION RESULTS 2015'!BC52</f>
        <v>yes</v>
      </c>
      <c r="S52" s="360" t="str">
        <f>'CONGESTION RESULTS 2015'!BJ52</f>
        <v>no</v>
      </c>
      <c r="T52">
        <f>'CONGESTION RESULTS 2015'!BX52</f>
        <v>0</v>
      </c>
      <c r="U52" t="str">
        <f>IF(ISBLANK('CONGESTION RESULTS 2015'!BK52), "no", "yes")</f>
        <v>no</v>
      </c>
      <c r="V52" s="357">
        <f>'CONGESTION RESULTS 2015'!CE52</f>
        <v>0</v>
      </c>
      <c r="W52">
        <f>'CONGESTION RESULTS 2015'!CF52</f>
        <v>0</v>
      </c>
      <c r="X52">
        <f>'CONGESTION RESULTS 2015'!CG52</f>
        <v>0</v>
      </c>
      <c r="Y52">
        <f>'CONGESTION RESULTS 2015'!CH52</f>
        <v>0</v>
      </c>
      <c r="AA52" s="375">
        <f>Table9[[#This Row],[offer/non-offer or premia in March 2016 auction? 
'[only considering GYs and M-4-16']]]</f>
        <v>0</v>
      </c>
      <c r="AB52" s="375">
        <f>Table9[[#This Row],[Further TSO remarks on congestion / data / proposed changes to IP list etc.]]</f>
        <v>0</v>
      </c>
      <c r="AC52" s="375">
        <f>Table9[[#This Row],[Revised evaluation of congestion after TSO / NRA comments]]</f>
        <v>0</v>
      </c>
      <c r="AD52" s="375">
        <f>Table9[[#This Row],[ACER comments / 
justification]]</f>
        <v>0</v>
      </c>
    </row>
    <row r="53" spans="1:30" ht="22.2" hidden="1" x14ac:dyDescent="0.45">
      <c r="A53" s="329" t="str">
        <f>'CONGESTION RESULTS 2015'!A53</f>
        <v>VR</v>
      </c>
      <c r="B53">
        <f>'CONGESTION RESULTS 2015'!B53</f>
        <v>0</v>
      </c>
      <c r="C53">
        <f>'CONGESTION RESULTS 2015'!C53</f>
        <v>0</v>
      </c>
      <c r="D53" t="str">
        <f>'CONGESTION RESULTS 2015'!E53</f>
        <v>no</v>
      </c>
      <c r="E53" t="str">
        <f>'CONGESTION RESULTS 2015'!F53</f>
        <v>PRISMA</v>
      </c>
      <c r="F53" t="str">
        <f>'CONGESTION RESULTS 2015'!G53</f>
        <v>Etzel</v>
      </c>
      <c r="G53" t="str">
        <f>'CONGESTION RESULTS 2015'!H53</f>
        <v>Exit</v>
      </c>
      <c r="H53" t="str">
        <f>'CONGESTION RESULTS 2015'!I53</f>
        <v>37Z000000006559E</v>
      </c>
      <c r="I53" t="str">
        <f>'CONGESTION RESULTS 2015'!J53</f>
        <v>Open Grid Europe</v>
      </c>
      <c r="J53" t="str">
        <f>'CONGESTION RESULTS 2015'!K53</f>
        <v>21X-DE-C-A0A0A-T</v>
      </c>
      <c r="K53" t="str">
        <f>'CONGESTION RESULTS 2015'!L53</f>
        <v>DE</v>
      </c>
      <c r="L53" t="str">
        <f>'CONGESTION RESULTS 2015'!M53</f>
        <v>to</v>
      </c>
      <c r="M53" t="str">
        <f>'CONGESTION RESULTS 2015'!N53</f>
        <v>jordgas Transport</v>
      </c>
      <c r="N53" t="str">
        <f>'CONGESTION RESULTS 2015'!O53</f>
        <v>21X000000001189W</v>
      </c>
      <c r="O53" t="str">
        <f>'CONGESTION RESULTS 2015'!P53</f>
        <v>DE</v>
      </c>
      <c r="P53" t="str">
        <f>'CONGESTION RESULTS 2015'!Q53</f>
        <v>no firm technical</v>
      </c>
      <c r="Q53" t="str">
        <f>'CONGESTION RESULTS 2015'!BC53</f>
        <v>yes</v>
      </c>
      <c r="S53" s="360" t="str">
        <f>'CONGESTION RESULTS 2015'!BJ53</f>
        <v>no</v>
      </c>
      <c r="T53">
        <f>'CONGESTION RESULTS 2015'!BX53</f>
        <v>0</v>
      </c>
      <c r="U53" t="str">
        <f>IF(ISBLANK('CONGESTION RESULTS 2015'!BK53), "no", "yes")</f>
        <v>no</v>
      </c>
      <c r="V53" s="357">
        <f>'CONGESTION RESULTS 2015'!CE53</f>
        <v>0</v>
      </c>
      <c r="W53">
        <f>'CONGESTION RESULTS 2015'!CF53</f>
        <v>0</v>
      </c>
      <c r="X53">
        <f>'CONGESTION RESULTS 2015'!CG53</f>
        <v>0</v>
      </c>
      <c r="Y53">
        <f>'CONGESTION RESULTS 2015'!CH53</f>
        <v>0</v>
      </c>
      <c r="AA53" s="375">
        <f>Table9[[#This Row],[offer/non-offer or premia in March 2016 auction? 
'[only considering GYs and M-4-16']]]</f>
        <v>0</v>
      </c>
      <c r="AB53" s="375">
        <f>Table9[[#This Row],[Further TSO remarks on congestion / data / proposed changes to IP list etc.]]</f>
        <v>0</v>
      </c>
      <c r="AC53" s="375">
        <f>Table9[[#This Row],[Revised evaluation of congestion after TSO / NRA comments]]</f>
        <v>0</v>
      </c>
      <c r="AD53" s="375">
        <f>Table9[[#This Row],[ACER comments / 
justification]]</f>
        <v>0</v>
      </c>
    </row>
    <row r="54" spans="1:30" ht="22.2" hidden="1" x14ac:dyDescent="0.45">
      <c r="A54" s="329" t="str">
        <f>'CONGESTION RESULTS 2015'!A54</f>
        <v>VR</v>
      </c>
      <c r="B54">
        <f>'CONGESTION RESULTS 2015'!B54</f>
        <v>0</v>
      </c>
      <c r="C54">
        <f>'CONGESTION RESULTS 2015'!C54</f>
        <v>0</v>
      </c>
      <c r="D54" t="str">
        <f>'CONGESTION RESULTS 2015'!E54</f>
        <v>no</v>
      </c>
      <c r="E54" t="str">
        <f>'CONGESTION RESULTS 2015'!F54</f>
        <v>PRISMA</v>
      </c>
      <c r="F54" t="str">
        <f>'CONGESTION RESULTS 2015'!G54</f>
        <v>Etzel</v>
      </c>
      <c r="G54" t="str">
        <f>'CONGESTION RESULTS 2015'!H54</f>
        <v>Exit</v>
      </c>
      <c r="H54" t="str">
        <f>'CONGESTION RESULTS 2015'!I54</f>
        <v>37Z000000006559E</v>
      </c>
      <c r="I54" t="str">
        <f>'CONGESTION RESULTS 2015'!J54</f>
        <v>jordgas Transport</v>
      </c>
      <c r="J54" t="str">
        <f>'CONGESTION RESULTS 2015'!K54</f>
        <v>21X000000001189W</v>
      </c>
      <c r="K54" t="str">
        <f>'CONGESTION RESULTS 2015'!L54</f>
        <v>DE</v>
      </c>
      <c r="L54" t="str">
        <f>'CONGESTION RESULTS 2015'!M54</f>
        <v>to</v>
      </c>
      <c r="M54" t="str">
        <f>'CONGESTION RESULTS 2015'!N54</f>
        <v>Open Grid Europe</v>
      </c>
      <c r="N54" t="str">
        <f>'CONGESTION RESULTS 2015'!O54</f>
        <v>21X-DE-C-A0A0A-T</v>
      </c>
      <c r="O54" t="str">
        <f>'CONGESTION RESULTS 2015'!P54</f>
        <v>DE</v>
      </c>
      <c r="P54" t="str">
        <f>'CONGESTION RESULTS 2015'!Q54</f>
        <v>no firm technical</v>
      </c>
      <c r="Q54" t="str">
        <f>'CONGESTION RESULTS 2015'!BC54</f>
        <v>yes</v>
      </c>
      <c r="S54" s="360" t="str">
        <f>'CONGESTION RESULTS 2015'!BJ54</f>
        <v>no</v>
      </c>
      <c r="T54">
        <f>'CONGESTION RESULTS 2015'!BX54</f>
        <v>0</v>
      </c>
      <c r="U54" t="str">
        <f>IF(ISBLANK('CONGESTION RESULTS 2015'!BK54), "no", "yes")</f>
        <v>no</v>
      </c>
      <c r="V54" s="357">
        <f>'CONGESTION RESULTS 2015'!CE54</f>
        <v>0</v>
      </c>
      <c r="W54">
        <f>'CONGESTION RESULTS 2015'!CF54</f>
        <v>0</v>
      </c>
      <c r="X54">
        <f>'CONGESTION RESULTS 2015'!CG54</f>
        <v>0</v>
      </c>
      <c r="Y54">
        <f>'CONGESTION RESULTS 2015'!CH54</f>
        <v>0</v>
      </c>
      <c r="AA54" s="375">
        <f>Table9[[#This Row],[offer/non-offer or premia in March 2016 auction? 
'[only considering GYs and M-4-16']]]</f>
        <v>0</v>
      </c>
      <c r="AB54" s="375">
        <f>Table9[[#This Row],[Further TSO remarks on congestion / data / proposed changes to IP list etc.]]</f>
        <v>0</v>
      </c>
      <c r="AC54" s="375">
        <f>Table9[[#This Row],[Revised evaluation of congestion after TSO / NRA comments]]</f>
        <v>0</v>
      </c>
      <c r="AD54" s="375">
        <f>Table9[[#This Row],[ACER comments / 
justification]]</f>
        <v>0</v>
      </c>
    </row>
    <row r="55" spans="1:30" ht="22.2" hidden="1" x14ac:dyDescent="0.45">
      <c r="A55" s="329" t="str">
        <f>'CONGESTION RESULTS 2015'!A55</f>
        <v>cross-border</v>
      </c>
      <c r="B55" t="str">
        <f>'CONGESTION RESULTS 2015'!B55</f>
        <v>close (due to quota)</v>
      </c>
      <c r="C55">
        <f>'CONGESTION RESULTS 2015'!C55</f>
        <v>0</v>
      </c>
      <c r="D55" t="str">
        <f>'CONGESTION RESULTS 2015'!E55</f>
        <v>yes</v>
      </c>
      <c r="E55" t="str">
        <f>'CONGESTION RESULTS 2015'!F55</f>
        <v>PRISMA</v>
      </c>
      <c r="F55" t="str">
        <f>'CONGESTION RESULTS 2015'!G55</f>
        <v>Eynatten 1 (BE) // Lichtenbusch / Raeren (DE)</v>
      </c>
      <c r="G55" t="str">
        <f>'CONGESTION RESULTS 2015'!H55</f>
        <v>Exit</v>
      </c>
      <c r="H55" t="str">
        <f>'CONGESTION RESULTS 2015'!I55</f>
        <v>21Z0000000000155</v>
      </c>
      <c r="I55" t="str">
        <f>'CONGESTION RESULTS 2015'!J55</f>
        <v>Fluxys Belgium</v>
      </c>
      <c r="J55" t="str">
        <f>'CONGESTION RESULTS 2015'!K55</f>
        <v>21X-BE-A-A0A0A-Y</v>
      </c>
      <c r="K55" t="str">
        <f>'CONGESTION RESULTS 2015'!L55</f>
        <v>BE</v>
      </c>
      <c r="L55" t="str">
        <f>'CONGESTION RESULTS 2015'!M55</f>
        <v>to</v>
      </c>
      <c r="M55" t="str">
        <f>'CONGESTION RESULTS 2015'!N55</f>
        <v>GASCADE Gastransport</v>
      </c>
      <c r="N55" t="str">
        <f>'CONGESTION RESULTS 2015'!O55</f>
        <v>21X-DE-H-A0A0A-L</v>
      </c>
      <c r="O55" t="str">
        <f>'CONGESTION RESULTS 2015'!P55</f>
        <v>DE</v>
      </c>
      <c r="P55">
        <f>'CONGESTION RESULTS 2015'!Q55</f>
        <v>0</v>
      </c>
      <c r="Q55">
        <f>'CONGESTION RESULTS 2015'!BC55</f>
        <v>0</v>
      </c>
      <c r="S55" s="360">
        <f>'CONGESTION RESULTS 2015'!BJ55</f>
        <v>0</v>
      </c>
      <c r="T55">
        <f>'CONGESTION RESULTS 2015'!BX55</f>
        <v>0</v>
      </c>
      <c r="U55" t="str">
        <f>IF(ISBLANK('CONGESTION RESULTS 2015'!BK55), "no", "yes")</f>
        <v>no</v>
      </c>
      <c r="V55" s="357">
        <f>'CONGESTION RESULTS 2015'!CE55</f>
        <v>0</v>
      </c>
      <c r="W55">
        <f>'CONGESTION RESULTS 2015'!CF55</f>
        <v>0</v>
      </c>
      <c r="X55">
        <f>'CONGESTION RESULTS 2015'!CG55</f>
        <v>0</v>
      </c>
      <c r="Y55">
        <f>'CONGESTION RESULTS 2015'!CH55</f>
        <v>0</v>
      </c>
      <c r="AA55" s="375">
        <f>Table9[[#This Row],[offer/non-offer or premia in March 2016 auction? 
'[only considering GYs and M-4-16']]]</f>
        <v>0</v>
      </c>
      <c r="AB55" s="375">
        <f>Table9[[#This Row],[Further TSO remarks on congestion / data / proposed changes to IP list etc.]]</f>
        <v>0</v>
      </c>
      <c r="AC55" s="375" t="str">
        <f>Table9[[#This Row],[Revised evaluation of congestion after TSO / NRA comments]]</f>
        <v>close (due to quota)</v>
      </c>
      <c r="AD55" s="375">
        <f>Table9[[#This Row],[ACER comments / 
justification]]</f>
        <v>0</v>
      </c>
    </row>
    <row r="56" spans="1:30" ht="22.2" hidden="1" x14ac:dyDescent="0.45">
      <c r="A56" s="329" t="str">
        <f>'CONGESTION RESULTS 2015'!A56</f>
        <v>cross-border</v>
      </c>
      <c r="B56" t="str">
        <f>'CONGESTION RESULTS 2015'!B56</f>
        <v>no</v>
      </c>
      <c r="C56">
        <f>'CONGESTION RESULTS 2015'!C56</f>
        <v>0</v>
      </c>
      <c r="D56" t="str">
        <f>'CONGESTION RESULTS 2015'!E56</f>
        <v>yes</v>
      </c>
      <c r="E56" t="str">
        <f>'CONGESTION RESULTS 2015'!F56</f>
        <v>PRISMA</v>
      </c>
      <c r="F56" t="str">
        <f>'CONGESTION RESULTS 2015'!G56</f>
        <v>Eynatten 1 (BE) // Lichtenbusch / Raeren (DE)</v>
      </c>
      <c r="G56" t="str">
        <f>'CONGESTION RESULTS 2015'!H56</f>
        <v>Exit</v>
      </c>
      <c r="H56" t="str">
        <f>'CONGESTION RESULTS 2015'!I56</f>
        <v>21Z0000000000155</v>
      </c>
      <c r="I56" t="str">
        <f>'CONGESTION RESULTS 2015'!J56</f>
        <v>GASCADE Gastransport</v>
      </c>
      <c r="J56" t="str">
        <f>'CONGESTION RESULTS 2015'!K56</f>
        <v>21X-DE-H-A0A0A-L</v>
      </c>
      <c r="K56" t="str">
        <f>'CONGESTION RESULTS 2015'!L56</f>
        <v>DE</v>
      </c>
      <c r="L56" t="str">
        <f>'CONGESTION RESULTS 2015'!M56</f>
        <v>to</v>
      </c>
      <c r="M56" t="str">
        <f>'CONGESTION RESULTS 2015'!N56</f>
        <v>Fluxys Belgium</v>
      </c>
      <c r="N56" t="str">
        <f>'CONGESTION RESULTS 2015'!O56</f>
        <v>21X-BE-A-A0A0A-Y</v>
      </c>
      <c r="O56" t="str">
        <f>'CONGESTION RESULTS 2015'!P56</f>
        <v>BE</v>
      </c>
      <c r="P56">
        <f>'CONGESTION RESULTS 2015'!Q56</f>
        <v>0</v>
      </c>
      <c r="Q56">
        <f>'CONGESTION RESULTS 2015'!BC56</f>
        <v>0</v>
      </c>
      <c r="S56" s="360">
        <f>'CONGESTION RESULTS 2015'!BJ56</f>
        <v>0</v>
      </c>
      <c r="T56">
        <f>'CONGESTION RESULTS 2015'!BX56</f>
        <v>0</v>
      </c>
      <c r="U56" t="str">
        <f>IF(ISBLANK('CONGESTION RESULTS 2015'!BK56), "no", "yes")</f>
        <v>no</v>
      </c>
      <c r="V56" s="357">
        <f>'CONGESTION RESULTS 2015'!CE56</f>
        <v>0</v>
      </c>
      <c r="W56">
        <f>'CONGESTION RESULTS 2015'!CF56</f>
        <v>0</v>
      </c>
      <c r="X56">
        <f>'CONGESTION RESULTS 2015'!CG56</f>
        <v>0</v>
      </c>
      <c r="Y56">
        <f>'CONGESTION RESULTS 2015'!CH56</f>
        <v>0</v>
      </c>
      <c r="AA56" s="375">
        <f>Table9[[#This Row],[offer/non-offer or premia in March 2016 auction? 
'[only considering GYs and M-4-16']]]</f>
        <v>0</v>
      </c>
      <c r="AB56" s="375">
        <f>Table9[[#This Row],[Further TSO remarks on congestion / data / proposed changes to IP list etc.]]</f>
        <v>0</v>
      </c>
      <c r="AC56" s="375">
        <f>Table9[[#This Row],[Revised evaluation of congestion after TSO / NRA comments]]</f>
        <v>0</v>
      </c>
      <c r="AD56" s="375">
        <f>Table9[[#This Row],[ACER comments / 
justification]]</f>
        <v>0</v>
      </c>
    </row>
    <row r="57" spans="1:30" ht="22.2" hidden="1" x14ac:dyDescent="0.45">
      <c r="A57" s="329" t="str">
        <f>'CONGESTION RESULTS 2015'!A57</f>
        <v>cross-border</v>
      </c>
      <c r="B57" t="str">
        <f>'CONGESTION RESULTS 2015'!B57</f>
        <v>likely not</v>
      </c>
      <c r="C57" t="str">
        <f>'CONGESTION RESULTS 2015'!C57</f>
        <v>non-offer of GYs 15/16 + 16/17 + 17/18</v>
      </c>
      <c r="D57" t="str">
        <f>'CONGESTION RESULTS 2015'!E57</f>
        <v>yes</v>
      </c>
      <c r="E57" t="str">
        <f>'CONGESTION RESULTS 2015'!F57</f>
        <v>PRISMA</v>
      </c>
      <c r="F57" t="str">
        <f>'CONGESTION RESULTS 2015'!G57</f>
        <v>Eynatten 2 (BE) // Lichtenbusch / Raeren (DE)</v>
      </c>
      <c r="G57" t="str">
        <f>'CONGESTION RESULTS 2015'!H57</f>
        <v>Exit</v>
      </c>
      <c r="H57" t="str">
        <f>'CONGESTION RESULTS 2015'!I57</f>
        <v>21Z000000000174M</v>
      </c>
      <c r="I57" t="str">
        <f>'CONGESTION RESULTS 2015'!J57</f>
        <v>Fluxys Belgium</v>
      </c>
      <c r="J57" t="str">
        <f>'CONGESTION RESULTS 2015'!K57</f>
        <v>21X-BE-A-A0A0A-Y</v>
      </c>
      <c r="K57" t="str">
        <f>'CONGESTION RESULTS 2015'!L57</f>
        <v>BE</v>
      </c>
      <c r="L57" t="str">
        <f>'CONGESTION RESULTS 2015'!M57</f>
        <v>to</v>
      </c>
      <c r="M57" t="str">
        <f>'CONGESTION RESULTS 2015'!N57</f>
        <v>Fluxys TENP</v>
      </c>
      <c r="N57" t="str">
        <f>'CONGESTION RESULTS 2015'!O57</f>
        <v>21X000000001133M</v>
      </c>
      <c r="O57" t="str">
        <f>'CONGESTION RESULTS 2015'!P57</f>
        <v>DE</v>
      </c>
      <c r="P57">
        <f>'CONGESTION RESULTS 2015'!Q57</f>
        <v>0</v>
      </c>
      <c r="Q57" t="str">
        <f>'CONGESTION RESULTS 2015'!BC57</f>
        <v>no</v>
      </c>
      <c r="S57" s="360">
        <f>'CONGESTION RESULTS 2015'!BJ57</f>
        <v>0</v>
      </c>
      <c r="T57" t="str">
        <f>'CONGESTION RESULTS 2015'!BX57</f>
        <v>no</v>
      </c>
      <c r="U57" t="str">
        <f>IF(ISBLANK('CONGESTION RESULTS 2015'!BK57), "no", "yes")</f>
        <v>no</v>
      </c>
      <c r="V57" s="357">
        <f>'CONGESTION RESULTS 2015'!CE57</f>
        <v>0</v>
      </c>
      <c r="W57" t="str">
        <f>'CONGESTION RESULTS 2015'!CF57</f>
        <v>no</v>
      </c>
      <c r="X57" t="str">
        <f>'CONGESTION RESULTS 2015'!CG57</f>
        <v>no</v>
      </c>
      <c r="Y57">
        <f>'CONGESTION RESULTS 2015'!CH57</f>
        <v>0</v>
      </c>
      <c r="AA57" s="375" t="str">
        <f>Table9[[#This Row],[offer/non-offer or premia in March 2016 auction? 
'[only considering GYs and M-4-16']]]</f>
        <v>only M-4-16 and GYs from 26/27 offered (bundled)</v>
      </c>
      <c r="AB57" s="375" t="str">
        <f>Table9[[#This Row],[Further TSO remarks on congestion / data / proposed changes to IP list etc.]]</f>
        <v xml:space="preserve">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v>
      </c>
      <c r="AC57" s="375" t="str">
        <f>Table9[[#This Row],[Revised evaluation of congestion after TSO / NRA comments]]</f>
        <v>no- potentially, but no FDA UIOLI required</v>
      </c>
      <c r="AD57" s="375" t="str">
        <f>Table9[[#This Row],[ACER comments / 
justification]]</f>
        <v>non-offer of GYs 15-18. although &gt;20% available cap.;
CREG: 4.5.16: competing auctions, capacity on Fluxys side for bundling offered; Fluxys will clarify</v>
      </c>
    </row>
    <row r="58" spans="1:30" ht="22.2" hidden="1" x14ac:dyDescent="0.45">
      <c r="A58" s="329" t="str">
        <f>'CONGESTION RESULTS 2015'!A58</f>
        <v>cross-border</v>
      </c>
      <c r="B58" t="str">
        <f>'CONGESTION RESULTS 2015'!B58</f>
        <v>no</v>
      </c>
      <c r="C58">
        <f>'CONGESTION RESULTS 2015'!C58</f>
        <v>0</v>
      </c>
      <c r="D58" t="str">
        <f>'CONGESTION RESULTS 2015'!E58</f>
        <v>yes</v>
      </c>
      <c r="E58" t="str">
        <f>'CONGESTION RESULTS 2015'!F58</f>
        <v>PRISMA</v>
      </c>
      <c r="F58" t="str">
        <f>'CONGESTION RESULTS 2015'!G58</f>
        <v>Eynatten 2 (BE) // Lichtenbusch / Raeren (DE)</v>
      </c>
      <c r="G58" t="str">
        <f>'CONGESTION RESULTS 2015'!H58</f>
        <v>Exit</v>
      </c>
      <c r="H58" t="str">
        <f>'CONGESTION RESULTS 2015'!I58</f>
        <v>21Z0000000000163</v>
      </c>
      <c r="I58" t="str">
        <f>'CONGESTION RESULTS 2015'!J58</f>
        <v>Fluxys Belgium</v>
      </c>
      <c r="J58" t="str">
        <f>'CONGESTION RESULTS 2015'!K58</f>
        <v>21X-BE-A-A0A0A-Y</v>
      </c>
      <c r="K58" t="str">
        <f>'CONGESTION RESULTS 2015'!L58</f>
        <v>BE</v>
      </c>
      <c r="L58" t="str">
        <f>'CONGESTION RESULTS 2015'!M58</f>
        <v>to</v>
      </c>
      <c r="M58" t="str">
        <f>'CONGESTION RESULTS 2015'!N58</f>
        <v>Open Grid Europe</v>
      </c>
      <c r="N58" t="str">
        <f>'CONGESTION RESULTS 2015'!O58</f>
        <v>21X-DE-C-A0A0A-T</v>
      </c>
      <c r="O58" t="str">
        <f>'CONGESTION RESULTS 2015'!P58</f>
        <v>DE</v>
      </c>
      <c r="P58">
        <f>'CONGESTION RESULTS 2015'!Q58</f>
        <v>0</v>
      </c>
      <c r="Q58">
        <f>'CONGESTION RESULTS 2015'!BC58</f>
        <v>0</v>
      </c>
      <c r="S58" s="360">
        <f>'CONGESTION RESULTS 2015'!BJ58</f>
        <v>0</v>
      </c>
      <c r="T58">
        <f>'CONGESTION RESULTS 2015'!BX58</f>
        <v>0</v>
      </c>
      <c r="U58" t="str">
        <f>IF(ISBLANK('CONGESTION RESULTS 2015'!BK58), "no", "yes")</f>
        <v>no</v>
      </c>
      <c r="V58" s="357">
        <f>'CONGESTION RESULTS 2015'!CE58</f>
        <v>0</v>
      </c>
      <c r="W58">
        <f>'CONGESTION RESULTS 2015'!CF58</f>
        <v>0</v>
      </c>
      <c r="X58">
        <f>'CONGESTION RESULTS 2015'!CG58</f>
        <v>0</v>
      </c>
      <c r="Y58">
        <f>'CONGESTION RESULTS 2015'!CH58</f>
        <v>0</v>
      </c>
      <c r="AA58" s="375">
        <f>Table9[[#This Row],[offer/non-offer or premia in March 2016 auction? 
'[only considering GYs and M-4-16']]]</f>
        <v>0</v>
      </c>
      <c r="AB58" s="375">
        <f>Table9[[#This Row],[Further TSO remarks on congestion / data / proposed changes to IP list etc.]]</f>
        <v>0</v>
      </c>
      <c r="AC58" s="375" t="str">
        <f>Table9[[#This Row],[Revised evaluation of congestion after TSO / NRA comments]]</f>
        <v>no</v>
      </c>
      <c r="AD58" s="375">
        <f>Table9[[#This Row],[ACER comments / 
justification]]</f>
        <v>0</v>
      </c>
    </row>
    <row r="59" spans="1:30" ht="22.2" hidden="1" x14ac:dyDescent="0.45">
      <c r="A59" s="329" t="str">
        <f>'CONGESTION RESULTS 2015'!A59</f>
        <v>cross-border</v>
      </c>
      <c r="B59" t="str">
        <f>'CONGESTION RESULTS 2015'!B59</f>
        <v>no</v>
      </c>
      <c r="C59">
        <f>'CONGESTION RESULTS 2015'!C59</f>
        <v>0</v>
      </c>
      <c r="D59" t="str">
        <f>'CONGESTION RESULTS 2015'!E59</f>
        <v>yes</v>
      </c>
      <c r="E59" t="str">
        <f>'CONGESTION RESULTS 2015'!F59</f>
        <v>PRISMA</v>
      </c>
      <c r="F59" t="str">
        <f>'CONGESTION RESULTS 2015'!G59</f>
        <v>Eynatten 2 (BE) // Lichtenbusch / Raeren (DE)</v>
      </c>
      <c r="G59" t="str">
        <f>'CONGESTION RESULTS 2015'!H59</f>
        <v>Exit</v>
      </c>
      <c r="H59" t="str">
        <f>'CONGESTION RESULTS 2015'!I59</f>
        <v>21Z000000000147P</v>
      </c>
      <c r="I59" t="str">
        <f>'CONGESTION RESULTS 2015'!J59</f>
        <v>Fluxys Belgium</v>
      </c>
      <c r="J59" t="str">
        <f>'CONGESTION RESULTS 2015'!K59</f>
        <v>21X-BE-A-A0A0A-Y</v>
      </c>
      <c r="K59" t="str">
        <f>'CONGESTION RESULTS 2015'!L59</f>
        <v>BE</v>
      </c>
      <c r="L59" t="str">
        <f>'CONGESTION RESULTS 2015'!M59</f>
        <v>to</v>
      </c>
      <c r="M59" t="str">
        <f>'CONGESTION RESULTS 2015'!N59</f>
        <v>Thyssengas</v>
      </c>
      <c r="N59" t="str">
        <f>'CONGESTION RESULTS 2015'!O59</f>
        <v>21X-DE-G-A0A0A-U</v>
      </c>
      <c r="O59" t="str">
        <f>'CONGESTION RESULTS 2015'!P59</f>
        <v>DE</v>
      </c>
      <c r="P59">
        <f>'CONGESTION RESULTS 2015'!Q59</f>
        <v>0</v>
      </c>
      <c r="Q59">
        <f>'CONGESTION RESULTS 2015'!BC59</f>
        <v>0</v>
      </c>
      <c r="S59" s="360">
        <f>'CONGESTION RESULTS 2015'!BJ59</f>
        <v>0</v>
      </c>
      <c r="T59">
        <f>'CONGESTION RESULTS 2015'!BX59</f>
        <v>0</v>
      </c>
      <c r="U59" t="str">
        <f>IF(ISBLANK('CONGESTION RESULTS 2015'!BK59), "no", "yes")</f>
        <v>no</v>
      </c>
      <c r="V59" s="357">
        <f>'CONGESTION RESULTS 2015'!CE59</f>
        <v>0</v>
      </c>
      <c r="W59">
        <f>'CONGESTION RESULTS 2015'!CF59</f>
        <v>0</v>
      </c>
      <c r="X59">
        <f>'CONGESTION RESULTS 2015'!CG59</f>
        <v>0</v>
      </c>
      <c r="Y59">
        <f>'CONGESTION RESULTS 2015'!CH59</f>
        <v>0</v>
      </c>
      <c r="AA59" s="375">
        <f>Table9[[#This Row],[offer/non-offer or premia in March 2016 auction? 
'[only considering GYs and M-4-16']]]</f>
        <v>0</v>
      </c>
      <c r="AB59" s="375">
        <f>Table9[[#This Row],[Further TSO remarks on congestion / data / proposed changes to IP list etc.]]</f>
        <v>0</v>
      </c>
      <c r="AC59" s="375" t="str">
        <f>Table9[[#This Row],[Revised evaluation of congestion after TSO / NRA comments]]</f>
        <v>no</v>
      </c>
      <c r="AD59" s="375">
        <f>Table9[[#This Row],[ACER comments / 
justification]]</f>
        <v>0</v>
      </c>
    </row>
    <row r="60" spans="1:30" s="361" customFormat="1" ht="30" customHeight="1" x14ac:dyDescent="0.45">
      <c r="A60" s="357" t="str">
        <f>'CONGESTION RESULTS 2015'!A60</f>
        <v>cross-border</v>
      </c>
      <c r="B60" s="324" t="str">
        <f>'CONGESTION RESULTS 2015'!B60</f>
        <v>yes</v>
      </c>
      <c r="C60" s="357" t="str">
        <f>'CONGESTION RESULTS 2015'!C60</f>
        <v>non-offer of Ms/Qs/GYs 15-18</v>
      </c>
      <c r="D60" s="357" t="str">
        <f>'CONGESTION RESULTS 2015'!E60</f>
        <v>yes</v>
      </c>
      <c r="E60" s="357" t="str">
        <f>'CONGESTION RESULTS 2015'!F60</f>
        <v>PRISMA</v>
      </c>
      <c r="F60" s="368" t="str">
        <f>'CONGESTION RESULTS 2015'!G60</f>
        <v>Eynatten 2 (BE) // Lichtenbusch / Raeren (DE)</v>
      </c>
      <c r="G60" s="357" t="str">
        <f>'CONGESTION RESULTS 2015'!H60</f>
        <v>Exit</v>
      </c>
      <c r="H60" s="358" t="str">
        <f>'CONGESTION RESULTS 2015'!I60</f>
        <v>21Z000000000174M</v>
      </c>
      <c r="I60" s="357" t="str">
        <f>'CONGESTION RESULTS 2015'!J60</f>
        <v>Fluxys TENP</v>
      </c>
      <c r="J60" s="329" t="str">
        <f>'CONGESTION RESULTS 2015'!K60</f>
        <v>21X000000001133M</v>
      </c>
      <c r="K60" s="357" t="str">
        <f>'CONGESTION RESULTS 2015'!L60</f>
        <v>DE</v>
      </c>
      <c r="L60" s="359" t="str">
        <f>'CONGESTION RESULTS 2015'!M60</f>
        <v>to</v>
      </c>
      <c r="M60" s="359" t="str">
        <f>'CONGESTION RESULTS 2015'!N60</f>
        <v>Fluxys Belgium</v>
      </c>
      <c r="N60" s="329" t="str">
        <f>'CONGESTION RESULTS 2015'!O60</f>
        <v>21X-BE-A-A0A0A-Y</v>
      </c>
      <c r="O60" s="322" t="str">
        <f>'CONGESTION RESULTS 2015'!P60</f>
        <v>BE</v>
      </c>
      <c r="P60">
        <f>'CONGESTION RESULTS 2015'!Q60</f>
        <v>0</v>
      </c>
      <c r="Q60" s="357" t="str">
        <f>'CONGESTION RESULTS 2015'!BC60</f>
        <v>yes</v>
      </c>
      <c r="R60" s="357" t="s">
        <v>103</v>
      </c>
      <c r="S60" s="360" t="str">
        <f>'CONGESTION RESULTS 2015'!BJ60</f>
        <v>no</v>
      </c>
      <c r="T60" s="357" t="str">
        <f>'CONGESTION RESULTS 2015'!BX60</f>
        <v>no</v>
      </c>
      <c r="U60" s="357" t="str">
        <f>IF(ISBLANK('CONGESTION RESULTS 2015'!BK60), "no", "yes")</f>
        <v>no</v>
      </c>
      <c r="V60" s="450" t="str">
        <f>Table9[[#This Row],[Number of concluded trades (T) and offers (O) on secondary markets in 2015 '[&gt;= 1 month']]]</f>
        <v>1 T</v>
      </c>
      <c r="W60" s="357" t="str">
        <f>'CONGESTION RESULTS 2015'!CF60</f>
        <v>yes</v>
      </c>
      <c r="X60" s="357" t="str">
        <f>'CONGESTION RESULTS 2015'!CG60</f>
        <v>no</v>
      </c>
      <c r="Y60" s="357" t="str">
        <f>'CONGESTION RESULTS 2015'!CH60</f>
        <v>yes</v>
      </c>
      <c r="Z60" s="357" t="s">
        <v>100</v>
      </c>
      <c r="AA60" s="375" t="str">
        <f>Table9[[#This Row],[offer/non-offer or premia in March 2016 auction? 
'[only considering GYs and M-4-16']]]</f>
        <v>only M-4-16 offered unbundled, interruptible and GYs 26-31 offered (bundled), no GY 16-18</v>
      </c>
      <c r="AB60" s="375" t="str">
        <f>Table9[[#This Row],[Further TSO remarks on congestion / data / proposed changes to IP list etc.]]</f>
        <v>until (incl.) October 2015 interruptible capacity was offered via FCFS</v>
      </c>
      <c r="AC60" s="375" t="str">
        <f>Table9[[#This Row],[Revised evaluation of congestion after TSO / NRA comments]]</f>
        <v>yes</v>
      </c>
      <c r="AD60" s="375" t="str">
        <f>Table9[[#This Row],[ACER comments / 
justification]]</f>
        <v>still congested in 3/16</v>
      </c>
    </row>
    <row r="61" spans="1:30" ht="22.2" hidden="1" x14ac:dyDescent="0.45">
      <c r="A61" s="329" t="str">
        <f>'CONGESTION RESULTS 2015'!A61</f>
        <v>cross-border</v>
      </c>
      <c r="B61" t="str">
        <f>'CONGESTION RESULTS 2015'!B61</f>
        <v>no</v>
      </c>
      <c r="C61">
        <f>'CONGESTION RESULTS 2015'!C61</f>
        <v>0</v>
      </c>
      <c r="D61" t="str">
        <f>'CONGESTION RESULTS 2015'!E61</f>
        <v>yes</v>
      </c>
      <c r="E61" t="str">
        <f>'CONGESTION RESULTS 2015'!F61</f>
        <v>PRISMA</v>
      </c>
      <c r="F61" t="str">
        <f>'CONGESTION RESULTS 2015'!G61</f>
        <v>Eynatten 2 (BE) // Lichtenbusch / Raeren (DE)</v>
      </c>
      <c r="G61" t="str">
        <f>'CONGESTION RESULTS 2015'!H61</f>
        <v>Exit</v>
      </c>
      <c r="H61" t="str">
        <f>'CONGESTION RESULTS 2015'!I61</f>
        <v>21Z0000000000163</v>
      </c>
      <c r="I61" t="str">
        <f>'CONGESTION RESULTS 2015'!J61</f>
        <v>Open Grid Europe</v>
      </c>
      <c r="J61" t="str">
        <f>'CONGESTION RESULTS 2015'!K61</f>
        <v>21X-DE-C-A0A0A-T</v>
      </c>
      <c r="K61" t="str">
        <f>'CONGESTION RESULTS 2015'!L61</f>
        <v>DE</v>
      </c>
      <c r="L61" t="str">
        <f>'CONGESTION RESULTS 2015'!M61</f>
        <v>to</v>
      </c>
      <c r="M61" t="str">
        <f>'CONGESTION RESULTS 2015'!N61</f>
        <v>Fluxys Belgium</v>
      </c>
      <c r="N61" t="str">
        <f>'CONGESTION RESULTS 2015'!O61</f>
        <v>21X-BE-A-A0A0A-Y</v>
      </c>
      <c r="O61" t="str">
        <f>'CONGESTION RESULTS 2015'!P61</f>
        <v>BE</v>
      </c>
      <c r="P61">
        <f>'CONGESTION RESULTS 2015'!Q61</f>
        <v>0</v>
      </c>
      <c r="Q61" t="str">
        <f>'CONGESTION RESULTS 2015'!BC61</f>
        <v>yes</v>
      </c>
      <c r="S61" s="360" t="str">
        <f>'CONGESTION RESULTS 2015'!BJ61</f>
        <v>no</v>
      </c>
      <c r="T61">
        <f>'CONGESTION RESULTS 2015'!BX61</f>
        <v>0</v>
      </c>
      <c r="U61" t="str">
        <f>IF(ISBLANK('CONGESTION RESULTS 2015'!BK61), "no", "yes")</f>
        <v>yes</v>
      </c>
      <c r="V61" s="357">
        <f>'CONGESTION RESULTS 2015'!CE61</f>
        <v>0</v>
      </c>
      <c r="W61">
        <f>'CONGESTION RESULTS 2015'!CF61</f>
        <v>0</v>
      </c>
      <c r="X61">
        <f>'CONGESTION RESULTS 2015'!CG61</f>
        <v>0</v>
      </c>
      <c r="Y61">
        <f>'CONGESTION RESULTS 2015'!CH61</f>
        <v>0</v>
      </c>
      <c r="AA61" s="375">
        <f>Table9[[#This Row],[offer/non-offer or premia in March 2016 auction? 
'[only considering GYs and M-4-16']]]</f>
        <v>0</v>
      </c>
      <c r="AB61" s="375">
        <f>Table9[[#This Row],[Further TSO remarks on congestion / data / proposed changes to IP list etc.]]</f>
        <v>0</v>
      </c>
      <c r="AC61" s="375">
        <f>Table9[[#This Row],[Revised evaluation of congestion after TSO / NRA comments]]</f>
        <v>0</v>
      </c>
      <c r="AD61" s="375">
        <f>Table9[[#This Row],[ACER comments / 
justification]]</f>
        <v>0</v>
      </c>
    </row>
    <row r="62" spans="1:30" ht="22.2" hidden="1" x14ac:dyDescent="0.45">
      <c r="A62" s="329" t="str">
        <f>'CONGESTION RESULTS 2015'!A62</f>
        <v>VR</v>
      </c>
      <c r="B62">
        <f>'CONGESTION RESULTS 2015'!B62</f>
        <v>0</v>
      </c>
      <c r="C62">
        <f>'CONGESTION RESULTS 2015'!C62</f>
        <v>0</v>
      </c>
      <c r="D62" t="str">
        <f>'CONGESTION RESULTS 2015'!E62</f>
        <v>no</v>
      </c>
      <c r="E62" t="str">
        <f>'CONGESTION RESULTS 2015'!F62</f>
        <v>PRISMA</v>
      </c>
      <c r="F62" t="str">
        <f>'CONGESTION RESULTS 2015'!G62</f>
        <v>Eynatten 2 (BE) // Lichtenbusch / Raeren (DE)</v>
      </c>
      <c r="G62" t="str">
        <f>'CONGESTION RESULTS 2015'!H62</f>
        <v>Exit</v>
      </c>
      <c r="H62" t="str">
        <f>'CONGESTION RESULTS 2015'!I62</f>
        <v>21Z000000000147P</v>
      </c>
      <c r="I62" t="str">
        <f>'CONGESTION RESULTS 2015'!J62</f>
        <v>Thyssengas</v>
      </c>
      <c r="J62" t="str">
        <f>'CONGESTION RESULTS 2015'!K62</f>
        <v>21X-DE-G-A0A0A-U</v>
      </c>
      <c r="K62" t="str">
        <f>'CONGESTION RESULTS 2015'!L62</f>
        <v>DE</v>
      </c>
      <c r="L62" t="str">
        <f>'CONGESTION RESULTS 2015'!M62</f>
        <v>to</v>
      </c>
      <c r="M62" t="str">
        <f>'CONGESTION RESULTS 2015'!N62</f>
        <v>Fluxys Belgium</v>
      </c>
      <c r="N62" t="str">
        <f>'CONGESTION RESULTS 2015'!O62</f>
        <v>21X-BE-A-A0A0A-Y</v>
      </c>
      <c r="O62" t="str">
        <f>'CONGESTION RESULTS 2015'!P62</f>
        <v>BE</v>
      </c>
      <c r="P62" t="str">
        <f>'CONGESTION RESULTS 2015'!Q62</f>
        <v>no firm technical</v>
      </c>
      <c r="Q62" t="str">
        <f>'CONGESTION RESULTS 2015'!BC62</f>
        <v>yes</v>
      </c>
      <c r="S62" s="360" t="str">
        <f>'CONGESTION RESULTS 2015'!BJ62</f>
        <v>no</v>
      </c>
      <c r="T62">
        <f>'CONGESTION RESULTS 2015'!BX62</f>
        <v>0</v>
      </c>
      <c r="U62" t="str">
        <f>IF(ISBLANK('CONGESTION RESULTS 2015'!BK62), "no", "yes")</f>
        <v>no</v>
      </c>
      <c r="V62" s="357">
        <f>'CONGESTION RESULTS 2015'!CE62</f>
        <v>0</v>
      </c>
      <c r="W62">
        <f>'CONGESTION RESULTS 2015'!CF62</f>
        <v>0</v>
      </c>
      <c r="X62">
        <f>'CONGESTION RESULTS 2015'!CG62</f>
        <v>0</v>
      </c>
      <c r="Y62">
        <f>'CONGESTION RESULTS 2015'!CH62</f>
        <v>0</v>
      </c>
      <c r="AA62" s="375">
        <f>Table9[[#This Row],[offer/non-offer or premia in March 2016 auction? 
'[only considering GYs and M-4-16']]]</f>
        <v>0</v>
      </c>
      <c r="AB62" s="375">
        <f>Table9[[#This Row],[Further TSO remarks on congestion / data / proposed changes to IP list etc.]]</f>
        <v>0</v>
      </c>
      <c r="AC62" s="375">
        <f>Table9[[#This Row],[Revised evaluation of congestion after TSO / NRA comments]]</f>
        <v>0</v>
      </c>
      <c r="AD62" s="375">
        <f>Table9[[#This Row],[ACER comments / 
justification]]</f>
        <v>0</v>
      </c>
    </row>
    <row r="63" spans="1:30" ht="22.2" hidden="1" x14ac:dyDescent="0.45">
      <c r="A63" s="329" t="str">
        <f>'CONGESTION RESULTS 2015'!A63</f>
        <v>in-country</v>
      </c>
      <c r="B63" t="str">
        <f>'CONGESTION RESULTS 2015'!B63</f>
        <v>no</v>
      </c>
      <c r="C63">
        <f>'CONGESTION RESULTS 2015'!C63</f>
        <v>0</v>
      </c>
      <c r="D63" t="str">
        <f>'CONGESTION RESULTS 2015'!E63</f>
        <v>yes</v>
      </c>
      <c r="E63" t="str">
        <f>'CONGESTION RESULTS 2015'!F63</f>
        <v>PRISMA</v>
      </c>
      <c r="F63" t="str">
        <f>'CONGESTION RESULTS 2015'!G63</f>
        <v>Gernsheim</v>
      </c>
      <c r="G63" t="str">
        <f>'CONGESTION RESULTS 2015'!H63</f>
        <v>Exit</v>
      </c>
      <c r="H63" t="str">
        <f>'CONGESTION RESULTS 2015'!I63</f>
        <v>37Z000000006481P</v>
      </c>
      <c r="I63" t="str">
        <f>'CONGESTION RESULTS 2015'!J63</f>
        <v>GASCADE Gastransport</v>
      </c>
      <c r="J63" t="str">
        <f>'CONGESTION RESULTS 2015'!K63</f>
        <v>21X-DE-H-A0A0A-L</v>
      </c>
      <c r="K63" t="str">
        <f>'CONGESTION RESULTS 2015'!L63</f>
        <v>DE</v>
      </c>
      <c r="L63" t="str">
        <f>'CONGESTION RESULTS 2015'!M63</f>
        <v>to</v>
      </c>
      <c r="M63" t="str">
        <f>'CONGESTION RESULTS 2015'!N63</f>
        <v>GRTgaz Deutschland</v>
      </c>
      <c r="N63" t="str">
        <f>'CONGESTION RESULTS 2015'!O63</f>
        <v>21X000000001008P</v>
      </c>
      <c r="O63" t="str">
        <f>'CONGESTION RESULTS 2015'!P63</f>
        <v>DE</v>
      </c>
      <c r="P63">
        <f>'CONGESTION RESULTS 2015'!Q63</f>
        <v>0</v>
      </c>
      <c r="Q63">
        <f>'CONGESTION RESULTS 2015'!BC63</f>
        <v>0</v>
      </c>
      <c r="S63" s="360">
        <f>'CONGESTION RESULTS 2015'!BJ63</f>
        <v>0</v>
      </c>
      <c r="T63">
        <f>'CONGESTION RESULTS 2015'!BX63</f>
        <v>0</v>
      </c>
      <c r="U63" t="str">
        <f>IF(ISBLANK('CONGESTION RESULTS 2015'!BK63), "no", "yes")</f>
        <v>no</v>
      </c>
      <c r="V63" s="357">
        <f>'CONGESTION RESULTS 2015'!CE63</f>
        <v>0</v>
      </c>
      <c r="W63">
        <f>'CONGESTION RESULTS 2015'!CF63</f>
        <v>0</v>
      </c>
      <c r="X63">
        <f>'CONGESTION RESULTS 2015'!CG63</f>
        <v>0</v>
      </c>
      <c r="Y63">
        <f>'CONGESTION RESULTS 2015'!CH63</f>
        <v>0</v>
      </c>
      <c r="AA63" s="375">
        <f>Table9[[#This Row],[offer/non-offer or premia in March 2016 auction? 
'[only considering GYs and M-4-16']]]</f>
        <v>0</v>
      </c>
      <c r="AB63" s="375">
        <f>Table9[[#This Row],[Further TSO remarks on congestion / data / proposed changes to IP list etc.]]</f>
        <v>0</v>
      </c>
      <c r="AC63" s="375">
        <f>Table9[[#This Row],[Revised evaluation of congestion after TSO / NRA comments]]</f>
        <v>0</v>
      </c>
      <c r="AD63" s="375">
        <f>Table9[[#This Row],[ACER comments / 
justification]]</f>
        <v>0</v>
      </c>
    </row>
    <row r="64" spans="1:30" ht="22.2" hidden="1" x14ac:dyDescent="0.45">
      <c r="A64" s="329" t="str">
        <f>'CONGESTION RESULTS 2015'!A64</f>
        <v>VR</v>
      </c>
      <c r="B64">
        <f>'CONGESTION RESULTS 2015'!B64</f>
        <v>0</v>
      </c>
      <c r="C64">
        <f>'CONGESTION RESULTS 2015'!C64</f>
        <v>0</v>
      </c>
      <c r="D64" t="str">
        <f>'CONGESTION RESULTS 2015'!E64</f>
        <v>no</v>
      </c>
      <c r="E64" t="str">
        <f>'CONGESTION RESULTS 2015'!F64</f>
        <v>PRISMA</v>
      </c>
      <c r="F64" t="str">
        <f>'CONGESTION RESULTS 2015'!G64</f>
        <v>Gernsheim</v>
      </c>
      <c r="G64" t="str">
        <f>'CONGESTION RESULTS 2015'!H64</f>
        <v>Exit</v>
      </c>
      <c r="H64" t="str">
        <f>'CONGESTION RESULTS 2015'!I64</f>
        <v>37Z000000006481P</v>
      </c>
      <c r="I64" t="str">
        <f>'CONGESTION RESULTS 2015'!J64</f>
        <v>GRTgaz Deutschland</v>
      </c>
      <c r="J64" t="str">
        <f>'CONGESTION RESULTS 2015'!K64</f>
        <v>21X000000001008P</v>
      </c>
      <c r="K64" t="str">
        <f>'CONGESTION RESULTS 2015'!L64</f>
        <v>DE</v>
      </c>
      <c r="L64" t="str">
        <f>'CONGESTION RESULTS 2015'!M64</f>
        <v>to</v>
      </c>
      <c r="M64" t="str">
        <f>'CONGESTION RESULTS 2015'!N64</f>
        <v>GASCADE Gastransport</v>
      </c>
      <c r="N64" t="str">
        <f>'CONGESTION RESULTS 2015'!O64</f>
        <v>21X-DE-H-A0A0A-L</v>
      </c>
      <c r="O64" t="str">
        <f>'CONGESTION RESULTS 2015'!P64</f>
        <v>DE</v>
      </c>
      <c r="P64" t="str">
        <f>'CONGESTION RESULTS 2015'!Q64</f>
        <v>no firm technical</v>
      </c>
      <c r="Q64" t="str">
        <f>'CONGESTION RESULTS 2015'!BC64</f>
        <v>yes</v>
      </c>
      <c r="S64" s="360" t="str">
        <f>'CONGESTION RESULTS 2015'!BJ64</f>
        <v>no data</v>
      </c>
      <c r="T64">
        <f>'CONGESTION RESULTS 2015'!BX64</f>
        <v>0</v>
      </c>
      <c r="U64" t="str">
        <f>IF(ISBLANK('CONGESTION RESULTS 2015'!BK64), "no", "yes")</f>
        <v>no</v>
      </c>
      <c r="V64" s="357">
        <f>'CONGESTION RESULTS 2015'!CE64</f>
        <v>0</v>
      </c>
      <c r="W64">
        <f>'CONGESTION RESULTS 2015'!CF64</f>
        <v>0</v>
      </c>
      <c r="X64">
        <f>'CONGESTION RESULTS 2015'!CG64</f>
        <v>0</v>
      </c>
      <c r="Y64">
        <f>'CONGESTION RESULTS 2015'!CH64</f>
        <v>0</v>
      </c>
      <c r="AA64" s="375">
        <f>Table9[[#This Row],[offer/non-offer or premia in March 2016 auction? 
'[only considering GYs and M-4-16']]]</f>
        <v>0</v>
      </c>
      <c r="AB64" s="375">
        <f>Table9[[#This Row],[Further TSO remarks on congestion / data / proposed changes to IP list etc.]]</f>
        <v>0</v>
      </c>
      <c r="AC64" s="375">
        <f>Table9[[#This Row],[Revised evaluation of congestion after TSO / NRA comments]]</f>
        <v>0</v>
      </c>
      <c r="AD64" s="375">
        <f>Table9[[#This Row],[ACER comments / 
justification]]</f>
        <v>0</v>
      </c>
    </row>
    <row r="65" spans="1:30" ht="22.2" hidden="1" x14ac:dyDescent="0.45">
      <c r="A65" s="329" t="str">
        <f>'CONGESTION RESULTS 2015'!A65</f>
        <v>cross-border</v>
      </c>
      <c r="B65" t="str">
        <f>'CONGESTION RESULTS 2015'!B65</f>
        <v>no</v>
      </c>
      <c r="C65">
        <f>'CONGESTION RESULTS 2015'!C65</f>
        <v>0</v>
      </c>
      <c r="D65" t="str">
        <f>'CONGESTION RESULTS 2015'!E65</f>
        <v>yes</v>
      </c>
      <c r="E65" t="str">
        <f>'CONGESTION RESULTS 2015'!F65</f>
        <v>PRISMA</v>
      </c>
      <c r="F65" t="str">
        <f>'CONGESTION RESULTS 2015'!G65</f>
        <v>Gorizia (IT) /Šempeter (SI)</v>
      </c>
      <c r="G65" t="str">
        <f>'CONGESTION RESULTS 2015'!H65</f>
        <v>Exit</v>
      </c>
      <c r="H65" t="str">
        <f>'CONGESTION RESULTS 2015'!I65</f>
        <v>21Z000000000044Z</v>
      </c>
      <c r="I65" t="str">
        <f>'CONGESTION RESULTS 2015'!J65</f>
        <v>Snam Rete Gas</v>
      </c>
      <c r="J65" t="str">
        <f>'CONGESTION RESULTS 2015'!K65</f>
        <v>21X-IT-A-A0A0A-7</v>
      </c>
      <c r="K65" t="str">
        <f>'CONGESTION RESULTS 2015'!L65</f>
        <v>IT</v>
      </c>
      <c r="L65" t="str">
        <f>'CONGESTION RESULTS 2015'!M65</f>
        <v>to</v>
      </c>
      <c r="M65" t="str">
        <f>'CONGESTION RESULTS 2015'!N65</f>
        <v>Plinovodi</v>
      </c>
      <c r="N65" t="str">
        <f>'CONGESTION RESULTS 2015'!O65</f>
        <v>21X-SI-A-A0A0A-8</v>
      </c>
      <c r="O65" t="str">
        <f>'CONGESTION RESULTS 2015'!P65</f>
        <v>SI</v>
      </c>
      <c r="P65">
        <f>'CONGESTION RESULTS 2015'!Q65</f>
        <v>0</v>
      </c>
      <c r="Q65">
        <f>'CONGESTION RESULTS 2015'!BC65</f>
        <v>0</v>
      </c>
      <c r="S65" s="360">
        <f>'CONGESTION RESULTS 2015'!BJ65</f>
        <v>0</v>
      </c>
      <c r="T65">
        <f>'CONGESTION RESULTS 2015'!BX65</f>
        <v>0</v>
      </c>
      <c r="U65" t="str">
        <f>IF(ISBLANK('CONGESTION RESULTS 2015'!BK65), "no", "yes")</f>
        <v>no</v>
      </c>
      <c r="V65" s="357">
        <f>'CONGESTION RESULTS 2015'!CE65</f>
        <v>0</v>
      </c>
      <c r="W65">
        <f>'CONGESTION RESULTS 2015'!CF65</f>
        <v>0</v>
      </c>
      <c r="X65">
        <f>'CONGESTION RESULTS 2015'!CG65</f>
        <v>0</v>
      </c>
      <c r="Y65">
        <f>'CONGESTION RESULTS 2015'!CH65</f>
        <v>0</v>
      </c>
      <c r="AA65" s="375">
        <f>Table9[[#This Row],[offer/non-offer or premia in March 2016 auction? 
'[only considering GYs and M-4-16']]]</f>
        <v>0</v>
      </c>
      <c r="AB65" s="375">
        <f>Table9[[#This Row],[Further TSO remarks on congestion / data / proposed changes to IP list etc.]]</f>
        <v>0</v>
      </c>
      <c r="AC65" s="375" t="str">
        <f>Table9[[#This Row],[Revised evaluation of congestion after TSO / NRA comments]]</f>
        <v>no</v>
      </c>
      <c r="AD65" s="375">
        <f>Table9[[#This Row],[ACER comments / 
justification]]</f>
        <v>0</v>
      </c>
    </row>
    <row r="66" spans="1:30" ht="22.2" hidden="1" x14ac:dyDescent="0.45">
      <c r="A66" s="329" t="str">
        <f>'CONGESTION RESULTS 2015'!A66</f>
        <v>cross-border</v>
      </c>
      <c r="B66" t="str">
        <f>'CONGESTION RESULTS 2015'!B66</f>
        <v>no</v>
      </c>
      <c r="C66">
        <f>'CONGESTION RESULTS 2015'!C66</f>
        <v>0</v>
      </c>
      <c r="D66" t="str">
        <f>'CONGESTION RESULTS 2015'!E66</f>
        <v>yes</v>
      </c>
      <c r="E66" t="str">
        <f>'CONGESTION RESULTS 2015'!F66</f>
        <v>PRISMA</v>
      </c>
      <c r="F66" t="str">
        <f>'CONGESTION RESULTS 2015'!G66</f>
        <v>Gorizia (IT) /Šempeter (SI)</v>
      </c>
      <c r="G66" t="str">
        <f>'CONGESTION RESULTS 2015'!H66</f>
        <v>Exit</v>
      </c>
      <c r="H66" t="str">
        <f>'CONGESTION RESULTS 2015'!I66</f>
        <v>21Z000000000044Z</v>
      </c>
      <c r="I66" t="str">
        <f>'CONGESTION RESULTS 2015'!J66</f>
        <v>Plinovodi</v>
      </c>
      <c r="J66" t="str">
        <f>'CONGESTION RESULTS 2015'!K66</f>
        <v>21X-SI-A-A0A0A-8</v>
      </c>
      <c r="K66" t="str">
        <f>'CONGESTION RESULTS 2015'!L66</f>
        <v>SI</v>
      </c>
      <c r="L66" t="str">
        <f>'CONGESTION RESULTS 2015'!M66</f>
        <v>to</v>
      </c>
      <c r="M66" t="str">
        <f>'CONGESTION RESULTS 2015'!N66</f>
        <v>Snam Rete Gas</v>
      </c>
      <c r="N66" t="str">
        <f>'CONGESTION RESULTS 2015'!O66</f>
        <v>21X-IT-A-A0A0A-7</v>
      </c>
      <c r="O66" t="str">
        <f>'CONGESTION RESULTS 2015'!P66</f>
        <v>IT</v>
      </c>
      <c r="P66">
        <f>'CONGESTION RESULTS 2015'!Q66</f>
        <v>0</v>
      </c>
      <c r="Q66" t="str">
        <f>'CONGESTION RESULTS 2015'!BC66</f>
        <v>yes</v>
      </c>
      <c r="S66" s="360" t="str">
        <f>'CONGESTION RESULTS 2015'!BJ66</f>
        <v>no</v>
      </c>
      <c r="T66">
        <f>'CONGESTION RESULTS 2015'!BX66</f>
        <v>0</v>
      </c>
      <c r="U66" t="str">
        <f>IF(ISBLANK('CONGESTION RESULTS 2015'!BK66), "no", "yes")</f>
        <v>no</v>
      </c>
      <c r="V66" s="357">
        <f>'CONGESTION RESULTS 2015'!CE66</f>
        <v>0</v>
      </c>
      <c r="W66">
        <f>'CONGESTION RESULTS 2015'!CF66</f>
        <v>0</v>
      </c>
      <c r="X66">
        <f>'CONGESTION RESULTS 2015'!CG66</f>
        <v>0</v>
      </c>
      <c r="Y66">
        <f>'CONGESTION RESULTS 2015'!CH66</f>
        <v>0</v>
      </c>
      <c r="AA66" s="375">
        <f>Table9[[#This Row],[offer/non-offer or premia in March 2016 auction? 
'[only considering GYs and M-4-16']]]</f>
        <v>0</v>
      </c>
      <c r="AB66" s="375">
        <f>Table9[[#This Row],[Further TSO remarks on congestion / data / proposed changes to IP list etc.]]</f>
        <v>0</v>
      </c>
      <c r="AC66" s="375">
        <f>Table9[[#This Row],[Revised evaluation of congestion after TSO / NRA comments]]</f>
        <v>0</v>
      </c>
      <c r="AD66" s="375">
        <f>Table9[[#This Row],[ACER comments / 
justification]]</f>
        <v>0</v>
      </c>
    </row>
    <row r="67" spans="1:30" ht="22.2" hidden="1" x14ac:dyDescent="0.45">
      <c r="A67" s="329" t="str">
        <f>'CONGESTION RESULTS 2015'!A67</f>
        <v>cross-border</v>
      </c>
      <c r="B67" t="str">
        <f>'CONGESTION RESULTS 2015'!B67</f>
        <v>no</v>
      </c>
      <c r="C67">
        <f>'CONGESTION RESULTS 2015'!C67</f>
        <v>0</v>
      </c>
      <c r="D67" t="str">
        <f>'CONGESTION RESULTS 2015'!E67</f>
        <v>yes</v>
      </c>
      <c r="E67" t="str">
        <f>'CONGESTION RESULTS 2015'!F67</f>
        <v>PRISMA</v>
      </c>
      <c r="F67" t="str">
        <f>'CONGESTION RESULTS 2015'!G67</f>
        <v>Gubin</v>
      </c>
      <c r="G67" t="str">
        <f>'CONGESTION RESULTS 2015'!H67</f>
        <v>Exit</v>
      </c>
      <c r="H67" t="str">
        <f>'CONGESTION RESULTS 2015'!I67</f>
        <v xml:space="preserve"> 21Z000000000089D</v>
      </c>
      <c r="I67" t="str">
        <f>'CONGESTION RESULTS 2015'!J67</f>
        <v>ONTRAS</v>
      </c>
      <c r="J67" t="str">
        <f>'CONGESTION RESULTS 2015'!K67</f>
        <v>21X-DE-F-A0A0A-2</v>
      </c>
      <c r="K67" t="str">
        <f>'CONGESTION RESULTS 2015'!L67</f>
        <v>DE</v>
      </c>
      <c r="L67" t="str">
        <f>'CONGESTION RESULTS 2015'!M67</f>
        <v>to</v>
      </c>
      <c r="M67" t="str">
        <f>'CONGESTION RESULTS 2015'!N67</f>
        <v>GAZ-SYSTEM</v>
      </c>
      <c r="N67" t="str">
        <f>'CONGESTION RESULTS 2015'!O67</f>
        <v>21X-PL-A-A0A0A-B</v>
      </c>
      <c r="O67" t="str">
        <f>'CONGESTION RESULTS 2015'!P67</f>
        <v>PL</v>
      </c>
      <c r="P67">
        <f>'CONGESTION RESULTS 2015'!Q67</f>
        <v>0</v>
      </c>
      <c r="Q67">
        <f>'CONGESTION RESULTS 2015'!BC67</f>
        <v>0</v>
      </c>
      <c r="S67" s="360">
        <f>'CONGESTION RESULTS 2015'!BJ67</f>
        <v>0</v>
      </c>
      <c r="T67">
        <f>'CONGESTION RESULTS 2015'!BX67</f>
        <v>0</v>
      </c>
      <c r="U67" t="str">
        <f>IF(ISBLANK('CONGESTION RESULTS 2015'!BK67), "no", "yes")</f>
        <v>no</v>
      </c>
      <c r="V67" s="357">
        <f>'CONGESTION RESULTS 2015'!CE67</f>
        <v>0</v>
      </c>
      <c r="W67">
        <f>'CONGESTION RESULTS 2015'!CF67</f>
        <v>0</v>
      </c>
      <c r="X67">
        <f>'CONGESTION RESULTS 2015'!CG67</f>
        <v>0</v>
      </c>
      <c r="Y67">
        <f>'CONGESTION RESULTS 2015'!CH67</f>
        <v>0</v>
      </c>
      <c r="AA67" s="375">
        <f>Table9[[#This Row],[offer/non-offer or premia in March 2016 auction? 
'[only considering GYs and M-4-16']]]</f>
        <v>0</v>
      </c>
      <c r="AB67" s="375">
        <f>Table9[[#This Row],[Further TSO remarks on congestion / data / proposed changes to IP list etc.]]</f>
        <v>0</v>
      </c>
      <c r="AC67" s="375">
        <f>Table9[[#This Row],[Revised evaluation of congestion after TSO / NRA comments]]</f>
        <v>0</v>
      </c>
      <c r="AD67" s="375">
        <f>Table9[[#This Row],[ACER comments / 
justification]]</f>
        <v>0</v>
      </c>
    </row>
    <row r="68" spans="1:30" ht="22.2" hidden="1" x14ac:dyDescent="0.45">
      <c r="A68" s="329" t="str">
        <f>'CONGESTION RESULTS 2015'!A68</f>
        <v>to be deleted from IP list</v>
      </c>
      <c r="B68">
        <f>'CONGESTION RESULTS 2015'!B68</f>
        <v>0</v>
      </c>
      <c r="C68">
        <f>'CONGESTION RESULTS 2015'!C68</f>
        <v>0</v>
      </c>
      <c r="D68" t="str">
        <f>'CONGESTION RESULTS 2015'!E68</f>
        <v>no</v>
      </c>
      <c r="E68" t="str">
        <f>'CONGESTION RESULTS 2015'!F68</f>
        <v>PRISMA</v>
      </c>
      <c r="F68" t="str">
        <f>'CONGESTION RESULTS 2015'!G68</f>
        <v>Haanrade</v>
      </c>
      <c r="G68" t="str">
        <f>'CONGESTION RESULTS 2015'!H68</f>
        <v>Exit</v>
      </c>
      <c r="H68" t="str">
        <f>'CONGESTION RESULTS 2015'!I68</f>
        <v>21Z000000000240Z</v>
      </c>
      <c r="I68" t="str">
        <f>'CONGESTION RESULTS 2015'!J68</f>
        <v>Gasunie Transport Services</v>
      </c>
      <c r="J68" t="str">
        <f>'CONGESTION RESULTS 2015'!K68</f>
        <v>21X-NL-A-A0A0A-Z</v>
      </c>
      <c r="K68" t="str">
        <f>'CONGESTION RESULTS 2015'!L68</f>
        <v>NL</v>
      </c>
      <c r="L68" t="str">
        <f>'CONGESTION RESULTS 2015'!M68</f>
        <v>to</v>
      </c>
      <c r="M68" t="str">
        <f>'CONGESTION RESULTS 2015'!N68</f>
        <v>Thyssengas</v>
      </c>
      <c r="N68" t="str">
        <f>'CONGESTION RESULTS 2015'!O68</f>
        <v>21X-DE-G-A0A0A-U</v>
      </c>
      <c r="O68" t="str">
        <f>'CONGESTION RESULTS 2015'!P68</f>
        <v>DE</v>
      </c>
      <c r="P68" t="str">
        <f>'CONGESTION RESULTS 2015'!Q68</f>
        <v>To be deleted - This is not an IP, for the connected system in Germany is not an entry-exit system, GTS confirmed</v>
      </c>
      <c r="Q68" t="str">
        <f>'CONGESTION RESULTS 2015'!BC68</f>
        <v>no</v>
      </c>
      <c r="S68" s="360">
        <f>'CONGESTION RESULTS 2015'!BJ68</f>
        <v>0</v>
      </c>
      <c r="T68">
        <f>'CONGESTION RESULTS 2015'!BX68</f>
        <v>0</v>
      </c>
      <c r="U68" t="str">
        <f>IF(ISBLANK('CONGESTION RESULTS 2015'!BK68), "no", "yes")</f>
        <v>no</v>
      </c>
      <c r="V68" s="357">
        <f>'CONGESTION RESULTS 2015'!CE68</f>
        <v>0</v>
      </c>
      <c r="W68">
        <f>'CONGESTION RESULTS 2015'!CF68</f>
        <v>0</v>
      </c>
      <c r="X68">
        <f>'CONGESTION RESULTS 2015'!CG68</f>
        <v>0</v>
      </c>
      <c r="Y68">
        <f>'CONGESTION RESULTS 2015'!CH68</f>
        <v>0</v>
      </c>
      <c r="AA68" s="375">
        <f>Table9[[#This Row],[offer/non-offer or premia in March 2016 auction? 
'[only considering GYs and M-4-16']]]</f>
        <v>0</v>
      </c>
      <c r="AB68" s="375" t="str">
        <f>Table9[[#This Row],[Further TSO remarks on congestion / data / proposed changes to IP list etc.]]</f>
        <v>Please Delete</v>
      </c>
      <c r="AC68" s="375">
        <f>Table9[[#This Row],[Revised evaluation of congestion after TSO / NRA comments]]</f>
        <v>0</v>
      </c>
      <c r="AD68" s="375">
        <f>Table9[[#This Row],[ACER comments / 
justification]]</f>
        <v>0</v>
      </c>
    </row>
    <row r="69" spans="1:30" ht="22.2" hidden="1" x14ac:dyDescent="0.45">
      <c r="A69" s="329" t="str">
        <f>'CONGESTION RESULTS 2015'!A69</f>
        <v>cross-border</v>
      </c>
      <c r="B69" t="str">
        <f>'CONGESTION RESULTS 2015'!B69</f>
        <v>no</v>
      </c>
      <c r="C69">
        <f>'CONGESTION RESULTS 2015'!C69</f>
        <v>0</v>
      </c>
      <c r="D69" t="str">
        <f>'CONGESTION RESULTS 2015'!E69</f>
        <v>yes</v>
      </c>
      <c r="E69" t="str">
        <f>'CONGESTION RESULTS 2015'!F69</f>
        <v>PRISMA</v>
      </c>
      <c r="F69" t="str">
        <f>'CONGESTION RESULTS 2015'!G69</f>
        <v>Hilvarenbeek (BE)// Hilvarenbeek/Zandvliet-L (NL)</v>
      </c>
      <c r="G69" t="str">
        <f>'CONGESTION RESULTS 2015'!H69</f>
        <v>Exit</v>
      </c>
      <c r="H69" t="str">
        <f>'CONGESTION RESULTS 2015'!I69</f>
        <v>21Z000000000243T</v>
      </c>
      <c r="I69" t="str">
        <f>'CONGESTION RESULTS 2015'!J69</f>
        <v>Gasunie Transport Services</v>
      </c>
      <c r="J69" t="str">
        <f>'CONGESTION RESULTS 2015'!K69</f>
        <v>21X-NL-A-A0A0A-Z</v>
      </c>
      <c r="K69" t="str">
        <f>'CONGESTION RESULTS 2015'!L69</f>
        <v>NL</v>
      </c>
      <c r="L69" t="str">
        <f>'CONGESTION RESULTS 2015'!M69</f>
        <v>to</v>
      </c>
      <c r="M69" t="str">
        <f>'CONGESTION RESULTS 2015'!N69</f>
        <v>Fluxys Belgium</v>
      </c>
      <c r="N69" t="str">
        <f>'CONGESTION RESULTS 2015'!O69</f>
        <v>21X-BE-A-A0A0A-Y</v>
      </c>
      <c r="O69" t="str">
        <f>'CONGESTION RESULTS 2015'!P69</f>
        <v>BE</v>
      </c>
      <c r="P69" t="str">
        <f>'CONGESTION RESULTS 2015'!Q69</f>
        <v>name on TP is "Hilvarenbeek"</v>
      </c>
      <c r="Q69">
        <f>'CONGESTION RESULTS 2015'!BC69</f>
        <v>0</v>
      </c>
      <c r="S69" s="360">
        <f>'CONGESTION RESULTS 2015'!BJ69</f>
        <v>0</v>
      </c>
      <c r="T69">
        <f>'CONGESTION RESULTS 2015'!BX69</f>
        <v>0</v>
      </c>
      <c r="U69" t="str">
        <f>IF(ISBLANK('CONGESTION RESULTS 2015'!BK69), "no", "yes")</f>
        <v>no</v>
      </c>
      <c r="V69" s="357">
        <f>'CONGESTION RESULTS 2015'!CE69</f>
        <v>0</v>
      </c>
      <c r="W69">
        <f>'CONGESTION RESULTS 2015'!CF69</f>
        <v>0</v>
      </c>
      <c r="X69">
        <f>'CONGESTION RESULTS 2015'!CG69</f>
        <v>0</v>
      </c>
      <c r="Y69">
        <f>'CONGESTION RESULTS 2015'!CH69</f>
        <v>0</v>
      </c>
      <c r="AA69" s="375">
        <f>Table9[[#This Row],[offer/non-offer or premia in March 2016 auction? 
'[only considering GYs and M-4-16']]]</f>
        <v>0</v>
      </c>
      <c r="AB69" s="375">
        <f>Table9[[#This Row],[Further TSO remarks on congestion / data / proposed changes to IP list etc.]]</f>
        <v>0</v>
      </c>
      <c r="AC69" s="375" t="str">
        <f>Table9[[#This Row],[Revised evaluation of congestion after TSO / NRA comments]]</f>
        <v>no</v>
      </c>
      <c r="AD69" s="375">
        <f>Table9[[#This Row],[ACER comments / 
justification]]</f>
        <v>0</v>
      </c>
    </row>
    <row r="70" spans="1:30" s="361" customFormat="1" ht="30" hidden="1" customHeight="1" x14ac:dyDescent="0.45">
      <c r="A70" s="357" t="str">
        <f>'CONGESTION RESULTS 2015'!A70</f>
        <v>VR</v>
      </c>
      <c r="B70" s="324" t="str">
        <f>'CONGESTION RESULTS 2015'!B70</f>
        <v>yes</v>
      </c>
      <c r="C70" s="357" t="str">
        <f>'CONGESTION RESULTS 2015'!C70</f>
        <v>non-offer of any firm products at BP</v>
      </c>
      <c r="D70" s="357" t="str">
        <f>'CONGESTION RESULTS 2015'!E70</f>
        <v>no</v>
      </c>
      <c r="E70" s="357" t="str">
        <f>'CONGESTION RESULTS 2015'!F70</f>
        <v>PRISMA</v>
      </c>
      <c r="F70" s="368" t="str">
        <f>'CONGESTION RESULTS 2015'!G70</f>
        <v>Hilvarenbeek/Zandvliet-L (NL) [New name: Hilvarenbeek/Zandvliet-L (NL) / Hilvarenbeek (BE)]</v>
      </c>
      <c r="G70" s="357" t="str">
        <f>'CONGESTION RESULTS 2015'!H70</f>
        <v>Exit</v>
      </c>
      <c r="H70" s="358" t="str">
        <f>'CONGESTION RESULTS 2015'!I70</f>
        <v>21Z000000000243T</v>
      </c>
      <c r="I70" s="357" t="str">
        <f>'CONGESTION RESULTS 2015'!J70</f>
        <v>Fluxys Belgium</v>
      </c>
      <c r="J70" s="329" t="str">
        <f>'CONGESTION RESULTS 2015'!K70</f>
        <v>21X-BE-A-A0A0A-Y</v>
      </c>
      <c r="K70" s="357" t="str">
        <f>'CONGESTION RESULTS 2015'!L70</f>
        <v>BE</v>
      </c>
      <c r="L70" s="359" t="str">
        <f>'CONGESTION RESULTS 2015'!M70</f>
        <v>to</v>
      </c>
      <c r="M70" s="359" t="str">
        <f>'CONGESTION RESULTS 2015'!N70</f>
        <v>Gasunie Transport Services</v>
      </c>
      <c r="N70" s="329" t="str">
        <f>'CONGESTION RESULTS 2015'!O70</f>
        <v>21X-NL-A-A0A0A-Z</v>
      </c>
      <c r="O70" s="330" t="str">
        <f>'CONGESTION RESULTS 2015'!P70</f>
        <v>NL</v>
      </c>
      <c r="P70" t="str">
        <f>'CONGESTION RESULTS 2015'!Q70</f>
        <v xml:space="preserve">Change name to "Hilvarenbeek/Zandvliet-L (NL) / Hilvarenbeek (BE)" </v>
      </c>
      <c r="Q70" s="357" t="str">
        <f>'CONGESTION RESULTS 2015'!BC70</f>
        <v>no</v>
      </c>
      <c r="R70" s="357" t="s">
        <v>358</v>
      </c>
      <c r="S70" s="360">
        <f>'CONGESTION RESULTS 2015'!BJ70</f>
        <v>0</v>
      </c>
      <c r="T70" s="357" t="str">
        <f>'CONGESTION RESULTS 2015'!BX70</f>
        <v>no</v>
      </c>
      <c r="U70" s="357" t="str">
        <f>IF(ISBLANK('CONGESTION RESULTS 2015'!BK70), "no", "yes")</f>
        <v>no</v>
      </c>
      <c r="V70" s="366">
        <f>'CONGESTION RESULTS 2015'!CA70</f>
        <v>0</v>
      </c>
      <c r="W70" s="357" t="str">
        <f>'CONGESTION RESULTS 2015'!CF70</f>
        <v>no</v>
      </c>
      <c r="X70" s="357" t="str">
        <f>'CONGESTION RESULTS 2015'!CG70</f>
        <v>no</v>
      </c>
      <c r="Y70" s="357">
        <f>'CONGESTION RESULTS 2015'!CH70</f>
        <v>0</v>
      </c>
      <c r="Z70" s="366" t="str">
        <f>Table9[[#This Row],[offer/non-offer or premia in March 2016 auction? 
'[only considering GYs and M-4-16']]]</f>
        <v>M-4-16 offered bundled/unbundled, GY16/17 offered unbundled AS BACKHAUL</v>
      </c>
      <c r="AA70" s="375" t="str">
        <f>Table9[[#This Row],[offer/non-offer or premia in March 2016 auction? 
'[only considering GYs and M-4-16']]]</f>
        <v>M-4-16 offered bundled/unbundled, GY16/17 offered unbundled AS BACKHAUL</v>
      </c>
      <c r="AB70" s="375" t="str">
        <f>Table9[[#This Row],[Further TSO remarks on congestion / data / proposed changes to IP list etc.]]</f>
        <v xml:space="preserve">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v>
      </c>
      <c r="AC70" s="375" t="str">
        <f>Table9[[#This Row],[Revised evaluation of congestion after TSO / NRA comments]]</f>
        <v>n/a</v>
      </c>
      <c r="AD70" s="375" t="str">
        <f>Table9[[#This Row],[ACER comments / 
justification]]</f>
        <v>Fluxys/CREG 4.5.16: Virtual Reverse IP side, but firm technical on TP (on TP as "Poppel (BE) // Hilvarenbeek/Zandvliet-L (NL)", in PRISMA only as "Hilvarenbeek")</v>
      </c>
    </row>
    <row r="71" spans="1:30" ht="22.2" hidden="1" x14ac:dyDescent="0.45">
      <c r="A71" s="329" t="str">
        <f>'CONGESTION RESULTS 2015'!A71</f>
        <v>cross-border</v>
      </c>
      <c r="B71" t="str">
        <f>'CONGESTION RESULTS 2015'!B71</f>
        <v>likely not</v>
      </c>
      <c r="C71" t="str">
        <f>'CONGESTION RESULTS 2015'!C71</f>
        <v>non-offer of GYs 15/16 + 16/17</v>
      </c>
      <c r="D71" t="str">
        <f>'CONGESTION RESULTS 2015'!E71</f>
        <v>yes</v>
      </c>
      <c r="E71" t="str">
        <f>'CONGESTION RESULTS 2015'!F71</f>
        <v>PRISMA</v>
      </c>
      <c r="F71" t="str">
        <f>'CONGESTION RESULTS 2015'!G71</f>
        <v>Hora Svaté Kateřiny (CZ) / Deutschneudorf (Sayda) (DE)</v>
      </c>
      <c r="G71" t="str">
        <f>'CONGESTION RESULTS 2015'!H71</f>
        <v>Exit</v>
      </c>
      <c r="H71" t="str">
        <f>'CONGESTION RESULTS 2015'!I71</f>
        <v>21Z0000000000228</v>
      </c>
      <c r="I71" t="str">
        <f>'CONGESTION RESULTS 2015'!J71</f>
        <v>NET4GAS</v>
      </c>
      <c r="J71" t="str">
        <f>'CONGESTION RESULTS 2015'!K71</f>
        <v>21X000000001304L</v>
      </c>
      <c r="K71" t="str">
        <f>'CONGESTION RESULTS 2015'!L71</f>
        <v>CZ</v>
      </c>
      <c r="L71" t="str">
        <f>'CONGESTION RESULTS 2015'!M71</f>
        <v>to</v>
      </c>
      <c r="M71" t="str">
        <f>'CONGESTION RESULTS 2015'!N71</f>
        <v>ONTRAS</v>
      </c>
      <c r="N71" t="str">
        <f>'CONGESTION RESULTS 2015'!O71</f>
        <v>21X-DE-F-A0A0A-2</v>
      </c>
      <c r="O71" t="str">
        <f>'CONGESTION RESULTS 2015'!P71</f>
        <v>DE</v>
      </c>
      <c r="P71">
        <f>'CONGESTION RESULTS 2015'!Q71</f>
        <v>0</v>
      </c>
      <c r="Q71" t="str">
        <f>'CONGESTION RESULTS 2015'!BC71</f>
        <v>yes</v>
      </c>
      <c r="S71" s="360" t="str">
        <f>'CONGESTION RESULTS 2015'!BJ71</f>
        <v>no</v>
      </c>
      <c r="T71" t="str">
        <f>'CONGESTION RESULTS 2015'!BX71</f>
        <v>no</v>
      </c>
      <c r="U71" t="str">
        <f>IF(ISBLANK('CONGESTION RESULTS 2015'!BK71), "no", "yes")</f>
        <v>no</v>
      </c>
      <c r="V71" s="357" t="str">
        <f>'CONGESTION RESULTS 2015'!CE71</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71" t="str">
        <f>'CONGESTION RESULTS 2015'!CF71</f>
        <v>no</v>
      </c>
      <c r="X71" t="str">
        <f>'CONGESTION RESULTS 2015'!CG71</f>
        <v>no</v>
      </c>
      <c r="Y71">
        <f>'CONGESTION RESULTS 2015'!CH71</f>
        <v>0</v>
      </c>
      <c r="AA71" s="375" t="str">
        <f>Table9[[#This Row],[offer/non-offer or premia in March 2016 auction? 
'[only considering GYs and M-4-16']]]</f>
        <v>yes- all offered</v>
      </c>
      <c r="AB71" s="375" t="str">
        <f>Table9[[#This Row],[Further TSO remarks on congestion / data / proposed changes to IP list etc.]]</f>
        <v>FCFS until 31.8.15, standard cap. of 1 to 60 months or LT cap. of &gt;=5yrs (offered in Jan. 15 at all CZ IP sides), auctions at PRISMA &amp; GSA from 1.11.15 on</v>
      </c>
      <c r="AC71" s="375" t="str">
        <f>Table9[[#This Row],[Revised evaluation of congestion after TSO / NRA comments]]</f>
        <v>no</v>
      </c>
      <c r="AD71" s="375">
        <f>Table9[[#This Row],[ACER comments / 
justification]]</f>
        <v>0</v>
      </c>
    </row>
    <row r="72" spans="1:30" s="361" customFormat="1" ht="30" customHeight="1" x14ac:dyDescent="0.45">
      <c r="A72" s="357" t="str">
        <f>'CONGESTION RESULTS 2015'!A72</f>
        <v>cross-border</v>
      </c>
      <c r="B72" s="324" t="str">
        <f>'CONGESTION RESULTS 2015'!B72</f>
        <v>yes</v>
      </c>
      <c r="C72" s="368" t="str">
        <f>'CONGESTION RESULTS 2015'!C72</f>
        <v>auction premia (a) [&gt;2 M] and non-offer of GYs + Qs</v>
      </c>
      <c r="D72" s="357" t="str">
        <f>'CONGESTION RESULTS 2015'!E72</f>
        <v>yes</v>
      </c>
      <c r="E72" s="357" t="str">
        <f>'CONGESTION RESULTS 2015'!F72</f>
        <v>PRISMA</v>
      </c>
      <c r="F72" s="368" t="str">
        <f>'CONGESTION RESULTS 2015'!G72</f>
        <v>Hora Svaté Kateřiny (CZ) / Deutschneudorf (Sayda) (DE)</v>
      </c>
      <c r="G72" s="357" t="str">
        <f>'CONGESTION RESULTS 2015'!H72</f>
        <v>Exit</v>
      </c>
      <c r="H72" s="358" t="str">
        <f>'CONGESTION RESULTS 2015'!I72</f>
        <v>21Z0000000000228</v>
      </c>
      <c r="I72" s="357" t="str">
        <f>'CONGESTION RESULTS 2015'!J72</f>
        <v>ONTRAS</v>
      </c>
      <c r="J72" s="329" t="str">
        <f>'CONGESTION RESULTS 2015'!K72</f>
        <v>21X-DE-F-A0A0A-2</v>
      </c>
      <c r="K72" s="357" t="str">
        <f>'CONGESTION RESULTS 2015'!L72</f>
        <v>DE</v>
      </c>
      <c r="L72" s="359" t="str">
        <f>'CONGESTION RESULTS 2015'!M72</f>
        <v>to</v>
      </c>
      <c r="M72" s="359" t="str">
        <f>'CONGESTION RESULTS 2015'!N72</f>
        <v>NET4GAS</v>
      </c>
      <c r="N72" s="329" t="str">
        <f>'CONGESTION RESULTS 2015'!O72</f>
        <v>21X000000001304L</v>
      </c>
      <c r="O72" s="322" t="str">
        <f>'CONGESTION RESULTS 2015'!P72</f>
        <v>CZ</v>
      </c>
      <c r="P72">
        <f>'CONGESTION RESULTS 2015'!Q72</f>
        <v>0</v>
      </c>
      <c r="Q72" s="357" t="str">
        <f>'CONGESTION RESULTS 2015'!BC72</f>
        <v>yes</v>
      </c>
      <c r="R72" s="360" t="s">
        <v>103</v>
      </c>
      <c r="S72" s="447" t="str">
        <f>'CONGESTION RESULTS 2015'!BJ72</f>
        <v>yes (1 day, 7.8.15)</v>
      </c>
      <c r="T72" s="357" t="str">
        <f>'CONGESTION RESULTS 2015'!BX72</f>
        <v>yes</v>
      </c>
      <c r="U72" s="357" t="str">
        <f>IF(ISBLANK('CONGESTION RESULTS 2015'!BK72), "no", "yes")</f>
        <v>yes</v>
      </c>
      <c r="V72" s="450" t="str">
        <f>Table9[[#This Row],[Number of concluded trades (T) and offers (O) on secondary markets in 2015 '[&gt;= 1 month']]]</f>
        <v>3 T</v>
      </c>
      <c r="W72" s="357" t="str">
        <f>'CONGESTION RESULTS 2015'!CF72</f>
        <v>no</v>
      </c>
      <c r="X72" s="357" t="str">
        <f>'CONGESTION RESULTS 2015'!CG72</f>
        <v>yes</v>
      </c>
      <c r="Y72" s="357" t="str">
        <f>'CONGESTION RESULTS 2015'!CH72</f>
        <v>yes</v>
      </c>
      <c r="Z72" s="360" t="s">
        <v>101</v>
      </c>
      <c r="AA72" s="375" t="str">
        <f>Table9[[#This Row],[offer/non-offer or premia in March 2016 auction? 
'[only considering GYs and M-4-16']]]</f>
        <v>GYs 16-30 offered (bundled), M-4-16 offered (bundled)</v>
      </c>
      <c r="AB72" s="375" t="str">
        <f>Table9[[#This Row],[Further TSO remarks on congestion / data / proposed changes to IP list etc.]]</f>
        <v xml:space="preserve">All Quarterly products were offered on 1.06.2015 (for the upcoming 4 quarters) and all yearly products (for the upcoming 15 GBYs) on 2.03.2016 unbundled. </v>
      </c>
      <c r="AC72" s="375" t="str">
        <f>Table9[[#This Row],[Revised evaluation of congestion after TSO / NRA comments]]</f>
        <v>yes, but congestion no longer existent</v>
      </c>
      <c r="AD72" s="375">
        <f>Table9[[#This Row],[ACER comments / 
justification]]</f>
        <v>0</v>
      </c>
    </row>
    <row r="73" spans="1:30" ht="22.2" hidden="1" x14ac:dyDescent="0.45">
      <c r="A73" s="329" t="str">
        <f>'CONGESTION RESULTS 2015'!A73</f>
        <v>in-country (IC)</v>
      </c>
      <c r="B73" t="str">
        <f>'CONGESTION RESULTS 2015'!B73</f>
        <v>no</v>
      </c>
      <c r="C73">
        <f>'CONGESTION RESULTS 2015'!C73</f>
        <v>0</v>
      </c>
      <c r="D73" t="str">
        <f>'CONGESTION RESULTS 2015'!E73</f>
        <v>yes</v>
      </c>
      <c r="E73" t="str">
        <f>'CONGESTION RESULTS 2015'!F73</f>
        <v>PRISMA</v>
      </c>
      <c r="F73" t="str">
        <f>'CONGESTION RESULTS 2015'!G73</f>
        <v>Julianadorp (GTS) /Balgzand (BBL)</v>
      </c>
      <c r="G73" t="str">
        <f>'CONGESTION RESULTS 2015'!H73</f>
        <v>Exit</v>
      </c>
      <c r="H73" t="str">
        <f>'CONGESTION RESULTS 2015'!I73</f>
        <v>21Z000000000087H</v>
      </c>
      <c r="I73" t="str">
        <f>'CONGESTION RESULTS 2015'!J73</f>
        <v>Gasunie Transport Services</v>
      </c>
      <c r="J73" t="str">
        <f>'CONGESTION RESULTS 2015'!K73</f>
        <v>21X-NL-A-A0A0A-Z</v>
      </c>
      <c r="K73" t="str">
        <f>'CONGESTION RESULTS 2015'!L73</f>
        <v>NL</v>
      </c>
      <c r="L73" t="str">
        <f>'CONGESTION RESULTS 2015'!M73</f>
        <v>to</v>
      </c>
      <c r="M73" t="str">
        <f>'CONGESTION RESULTS 2015'!N73</f>
        <v>BBL company</v>
      </c>
      <c r="N73" t="str">
        <f>'CONGESTION RESULTS 2015'!O73</f>
        <v>21X-NL-B-A0A0A-Q</v>
      </c>
      <c r="O73" t="str">
        <f>'CONGESTION RESULTS 2015'!P73</f>
        <v>NL</v>
      </c>
      <c r="P73">
        <f>'CONGESTION RESULTS 2015'!Q73</f>
        <v>0</v>
      </c>
      <c r="Q73">
        <f>'CONGESTION RESULTS 2015'!BC73</f>
        <v>0</v>
      </c>
      <c r="S73" s="360" t="str">
        <f>'CONGESTION RESULTS 2015'!BJ73</f>
        <v>no</v>
      </c>
      <c r="T73">
        <f>'CONGESTION RESULTS 2015'!BX73</f>
        <v>0</v>
      </c>
      <c r="U73" t="str">
        <f>IF(ISBLANK('CONGESTION RESULTS 2015'!BK73), "no", "yes")</f>
        <v>no</v>
      </c>
      <c r="V73" s="357">
        <f>'CONGESTION RESULTS 2015'!CE73</f>
        <v>0</v>
      </c>
      <c r="W73">
        <f>'CONGESTION RESULTS 2015'!CF73</f>
        <v>0</v>
      </c>
      <c r="X73">
        <f>'CONGESTION RESULTS 2015'!CG73</f>
        <v>0</v>
      </c>
      <c r="Y73">
        <f>'CONGESTION RESULTS 2015'!CH73</f>
        <v>0</v>
      </c>
      <c r="AA73" s="375">
        <f>Table9[[#This Row],[offer/non-offer or premia in March 2016 auction? 
'[only considering GYs and M-4-16']]]</f>
        <v>0</v>
      </c>
      <c r="AB73" s="375">
        <f>Table9[[#This Row],[Further TSO remarks on congestion / data / proposed changes to IP list etc.]]</f>
        <v>0</v>
      </c>
      <c r="AC73" s="375" t="str">
        <f>Table9[[#This Row],[Revised evaluation of congestion after TSO / NRA comments]]</f>
        <v>no</v>
      </c>
      <c r="AD73" s="375">
        <f>Table9[[#This Row],[ACER comments / 
justification]]</f>
        <v>0</v>
      </c>
    </row>
    <row r="74" spans="1:30" ht="22.2" hidden="1" x14ac:dyDescent="0.45">
      <c r="A74" s="329" t="str">
        <f>'CONGESTION RESULTS 2015'!A74</f>
        <v>VR</v>
      </c>
      <c r="B74">
        <f>'CONGESTION RESULTS 2015'!B74</f>
        <v>0</v>
      </c>
      <c r="C74">
        <f>'CONGESTION RESULTS 2015'!C74</f>
        <v>0</v>
      </c>
      <c r="D74" t="str">
        <f>'CONGESTION RESULTS 2015'!E74</f>
        <v>no</v>
      </c>
      <c r="E74" t="str">
        <f>'CONGESTION RESULTS 2015'!F74</f>
        <v>PRISMA</v>
      </c>
      <c r="F74" t="str">
        <f>'CONGESTION RESULTS 2015'!G74</f>
        <v>Julianadorp (GTS) /Balgzand (BBL)</v>
      </c>
      <c r="G74" t="str">
        <f>'CONGESTION RESULTS 2015'!H74</f>
        <v>Exit</v>
      </c>
      <c r="H74" t="str">
        <f>'CONGESTION RESULTS 2015'!I74</f>
        <v>21Z000000000087H</v>
      </c>
      <c r="I74" t="str">
        <f>'CONGESTION RESULTS 2015'!J74</f>
        <v>BBL company</v>
      </c>
      <c r="J74" t="str">
        <f>'CONGESTION RESULTS 2015'!K74</f>
        <v>21X-NL-B-A0A0A-Q</v>
      </c>
      <c r="K74" t="str">
        <f>'CONGESTION RESULTS 2015'!L74</f>
        <v>NL</v>
      </c>
      <c r="L74" t="str">
        <f>'CONGESTION RESULTS 2015'!M74</f>
        <v>to</v>
      </c>
      <c r="M74" t="str">
        <f>'CONGESTION RESULTS 2015'!N74</f>
        <v>Gasunie Transport Services</v>
      </c>
      <c r="N74" t="str">
        <f>'CONGESTION RESULTS 2015'!O74</f>
        <v>21X-NL-A-A0A0A-Z</v>
      </c>
      <c r="O74" t="str">
        <f>'CONGESTION RESULTS 2015'!P74</f>
        <v>NL</v>
      </c>
      <c r="P74" t="str">
        <f>'CONGESTION RESULTS 2015'!Q74</f>
        <v>not on TP</v>
      </c>
      <c r="Q74">
        <f>'CONGESTION RESULTS 2015'!BC74</f>
        <v>0</v>
      </c>
      <c r="S74" s="360">
        <f>'CONGESTION RESULTS 2015'!BJ74</f>
        <v>0</v>
      </c>
      <c r="T74">
        <f>'CONGESTION RESULTS 2015'!BX74</f>
        <v>0</v>
      </c>
      <c r="U74" t="str">
        <f>IF(ISBLANK('CONGESTION RESULTS 2015'!BK74), "no", "yes")</f>
        <v>no</v>
      </c>
      <c r="V74" s="357">
        <f>'CONGESTION RESULTS 2015'!CE74</f>
        <v>0</v>
      </c>
      <c r="W74">
        <f>'CONGESTION RESULTS 2015'!CF74</f>
        <v>0</v>
      </c>
      <c r="X74">
        <f>'CONGESTION RESULTS 2015'!CG74</f>
        <v>0</v>
      </c>
      <c r="Y74">
        <f>'CONGESTION RESULTS 2015'!CH74</f>
        <v>0</v>
      </c>
      <c r="AA74" s="375">
        <f>Table9[[#This Row],[offer/non-offer or premia in March 2016 auction? 
'[only considering GYs and M-4-16']]]</f>
        <v>0</v>
      </c>
      <c r="AB74" s="375">
        <f>Table9[[#This Row],[Further TSO remarks on congestion / data / proposed changes to IP list etc.]]</f>
        <v>0</v>
      </c>
      <c r="AC74" s="375">
        <f>Table9[[#This Row],[Revised evaluation of congestion after TSO / NRA comments]]</f>
        <v>0</v>
      </c>
      <c r="AD74" s="375">
        <f>Table9[[#This Row],[ACER comments / 
justification]]</f>
        <v>0</v>
      </c>
    </row>
    <row r="75" spans="1:30" s="361" customFormat="1" ht="30" hidden="1" customHeight="1" x14ac:dyDescent="0.45">
      <c r="A75" s="357" t="str">
        <f>'CONGESTION RESULTS 2015'!A75</f>
        <v>3rd country</v>
      </c>
      <c r="B75" s="324" t="str">
        <f>'CONGESTION RESULTS 2015'!B75</f>
        <v>yes</v>
      </c>
      <c r="C75" s="357" t="str">
        <f>'CONGESTION RESULTS 2015'!C75</f>
        <v>non-offer</v>
      </c>
      <c r="D75" s="357" t="str">
        <f>'CONGESTION RESULTS 2015'!E75</f>
        <v>na</v>
      </c>
      <c r="E75" s="357" t="str">
        <f>'CONGESTION RESULTS 2015'!F75</f>
        <v>PRISMA</v>
      </c>
      <c r="F75" s="357" t="str">
        <f>'CONGESTION RESULTS 2015'!G75</f>
        <v>Jura</v>
      </c>
      <c r="G75" s="357" t="str">
        <f>'CONGESTION RESULTS 2015'!H75</f>
        <v>Exit</v>
      </c>
      <c r="H75" s="358" t="str">
        <f>'CONGESTION RESULTS 2015'!I75</f>
        <v>21Z0000000000031</v>
      </c>
      <c r="I75" s="357" t="str">
        <f>'CONGESTION RESULTS 2015'!J75</f>
        <v>GRTgaz</v>
      </c>
      <c r="J75" s="329" t="str">
        <f>'CONGESTION RESULTS 2015'!K75</f>
        <v>21X-FR-A-A0A0A-S</v>
      </c>
      <c r="K75" s="357" t="str">
        <f>'CONGESTION RESULTS 2015'!L75</f>
        <v>FR</v>
      </c>
      <c r="L75" s="359" t="str">
        <f>'CONGESTION RESULTS 2015'!M75</f>
        <v>to</v>
      </c>
      <c r="M75" s="359" t="str">
        <f>'CONGESTION RESULTS 2015'!N75</f>
        <v>Gaznat</v>
      </c>
      <c r="N75" s="329" t="str">
        <f>'CONGESTION RESULTS 2015'!O75</f>
        <v>21X000000001230O</v>
      </c>
      <c r="O75" s="322" t="str">
        <f>'CONGESTION RESULTS 2015'!P75</f>
        <v>CH</v>
      </c>
      <c r="P75" t="str">
        <f>'CONGESTION RESULTS 2015'!Q75</f>
        <v>IP with 3rd country</v>
      </c>
      <c r="Q75" s="357" t="str">
        <f>'CONGESTION RESULTS 2015'!BC75</f>
        <v>no</v>
      </c>
      <c r="R75" s="360" t="s">
        <v>358</v>
      </c>
      <c r="S75" s="360">
        <f>'CONGESTION RESULTS 2015'!BJ75</f>
        <v>0</v>
      </c>
      <c r="T75" s="357" t="str">
        <f>'CONGESTION RESULTS 2015'!BX75</f>
        <v>no</v>
      </c>
      <c r="U75" s="357" t="str">
        <f>IF(ISBLANK('CONGESTION RESULTS 2015'!BK75), "no", "yes")</f>
        <v>no</v>
      </c>
      <c r="V75" s="357">
        <f>'CONGESTION RESULTS 2015'!CE75</f>
        <v>0</v>
      </c>
      <c r="W75" s="357" t="str">
        <f>'CONGESTION RESULTS 2015'!CF75</f>
        <v>no</v>
      </c>
      <c r="X75" s="357" t="str">
        <f>'CONGESTION RESULTS 2015'!CG75</f>
        <v>yes</v>
      </c>
      <c r="Y75" s="357">
        <f>'CONGESTION RESULTS 2015'!CH75</f>
        <v>0</v>
      </c>
      <c r="Z75" s="357" t="str">
        <f>Table9[[#This Row],[offer/non-offer or premia in March 2016 auction? 
'[only considering GYs and M-4-16']]]</f>
        <v>no auction information for the IP on PRISMA March-16</v>
      </c>
      <c r="AA75" s="375" t="str">
        <f>Table9[[#This Row],[offer/non-offer or premia in March 2016 auction? 
'[only considering GYs and M-4-16']]]</f>
        <v>no auction information for the IP on PRISMA March-16</v>
      </c>
      <c r="AB75" s="375">
        <f>Table9[[#This Row],[Further TSO remarks on congestion / data / proposed changes to IP list etc.]]</f>
        <v>0</v>
      </c>
      <c r="AC75" s="375" t="str">
        <f>Table9[[#This Row],[Revised evaluation of congestion after TSO / NRA comments]]</f>
        <v>potentially (no data)</v>
      </c>
      <c r="AD75" s="375" t="str">
        <f>Table9[[#This Row],[ACER comments / 
justification]]</f>
        <v>out of scope of CMP (also out of scope of CAM?) NRA has not decided to apply CMP at this IP side</v>
      </c>
    </row>
    <row r="76" spans="1:30" ht="22.2" hidden="1" x14ac:dyDescent="0.45">
      <c r="A76" s="329" t="str">
        <f>'CONGESTION RESULTS 2015'!A76</f>
        <v>cross-border</v>
      </c>
      <c r="B76" t="str">
        <f>'CONGESTION RESULTS 2015'!B76</f>
        <v>no</v>
      </c>
      <c r="C76">
        <f>'CONGESTION RESULTS 2015'!C76</f>
        <v>0</v>
      </c>
      <c r="D76" t="str">
        <f>'CONGESTION RESULTS 2015'!E76</f>
        <v>yes</v>
      </c>
      <c r="E76" t="str">
        <f>'CONGESTION RESULTS 2015'!F76</f>
        <v>GSA</v>
      </c>
      <c r="F76" t="str">
        <f>'CONGESTION RESULTS 2015'!G76</f>
        <v>Kamminke</v>
      </c>
      <c r="G76" t="str">
        <f>'CONGESTION RESULTS 2015'!H76</f>
        <v>Exit</v>
      </c>
      <c r="H76" t="str">
        <f>'CONGESTION RESULTS 2015'!I76</f>
        <v xml:space="preserve">21Z000000000090S </v>
      </c>
      <c r="I76" t="str">
        <f>'CONGESTION RESULTS 2015'!J76</f>
        <v>GAZ-SYSTEM</v>
      </c>
      <c r="J76" t="str">
        <f>'CONGESTION RESULTS 2015'!K76</f>
        <v>21X-PL-A-A0A0A-B</v>
      </c>
      <c r="K76" t="str">
        <f>'CONGESTION RESULTS 2015'!L76</f>
        <v>PL</v>
      </c>
      <c r="L76" t="str">
        <f>'CONGESTION RESULTS 2015'!M76</f>
        <v>to</v>
      </c>
      <c r="M76" t="str">
        <f>'CONGESTION RESULTS 2015'!N76</f>
        <v>ONTRAS</v>
      </c>
      <c r="N76" t="str">
        <f>'CONGESTION RESULTS 2015'!O76</f>
        <v>21X-DE-F-A0A0A-2</v>
      </c>
      <c r="O76" t="str">
        <f>'CONGESTION RESULTS 2015'!P76</f>
        <v>DE</v>
      </c>
      <c r="P76" t="str">
        <f>'CONGESTION RESULTS 2015'!Q76</f>
        <v>Comment from GazSystem im CAM IM survey: Grid Connection Point GAZ-SYSTEM/ONTRAS (GCP GAZ-SYSTEM/ONTRAS ) EIC 21Z000000000456C, joined Gubin, Kamminke and Lasów IP is being planned to established from 1 April 2016.</v>
      </c>
      <c r="Q76" t="str">
        <f>'CONGESTION RESULTS 2015'!BC76</f>
        <v>no</v>
      </c>
      <c r="S76" s="360">
        <f>'CONGESTION RESULTS 2015'!BJ76</f>
        <v>0</v>
      </c>
      <c r="T76">
        <f>'CONGESTION RESULTS 2015'!BX76</f>
        <v>0</v>
      </c>
      <c r="U76" t="str">
        <f>IF(ISBLANK('CONGESTION RESULTS 2015'!BK76), "no", "yes")</f>
        <v>no</v>
      </c>
      <c r="V76" s="357">
        <f>'CONGESTION RESULTS 2015'!CE76</f>
        <v>0</v>
      </c>
      <c r="W76">
        <f>'CONGESTION RESULTS 2015'!CF76</f>
        <v>0</v>
      </c>
      <c r="X76">
        <f>'CONGESTION RESULTS 2015'!CG76</f>
        <v>0</v>
      </c>
      <c r="Y76">
        <f>'CONGESTION RESULTS 2015'!CH76</f>
        <v>0</v>
      </c>
      <c r="AA76" s="375">
        <f>Table9[[#This Row],[offer/non-offer or premia in March 2016 auction? 
'[only considering GYs and M-4-16']]]</f>
        <v>0</v>
      </c>
      <c r="AB76" s="375" t="str">
        <f>Table9[[#This Row],[Further TSO remarks on congestion / data / proposed changes to IP list etc.]]</f>
        <v>There is no available capacity as of April 2016 because points Kamminke, Lasów and Gubin are bieng merged in GCP GAZ-SYSTEM/ONTRAS exit  and entry point and starting from that month, the capacity is available on GCP GAZ-SYSTEM/ONTRAS points.
According to the Polish NC there has to be at least 90% of the firm cap. sold on a given IP to start offering the interruptible cap. - in this case, this obligation wasn't met and that's why there is "no" in BC column.</v>
      </c>
      <c r="AC76" s="375" t="str">
        <f>Table9[[#This Row],[Revised evaluation of congestion after TSO / NRA comments]]</f>
        <v>no</v>
      </c>
      <c r="AD76" s="375">
        <f>Table9[[#This Row],[ACER comments / 
justification]]</f>
        <v>0</v>
      </c>
    </row>
    <row r="77" spans="1:30" ht="22.2" hidden="1" x14ac:dyDescent="0.45">
      <c r="A77" s="329" t="str">
        <f>'CONGESTION RESULTS 2015'!A77</f>
        <v>VR</v>
      </c>
      <c r="B77">
        <f>'CONGESTION RESULTS 2015'!B77</f>
        <v>0</v>
      </c>
      <c r="C77">
        <f>'CONGESTION RESULTS 2015'!C77</f>
        <v>0</v>
      </c>
      <c r="D77" t="str">
        <f>'CONGESTION RESULTS 2015'!E77</f>
        <v>no</v>
      </c>
      <c r="E77" t="str">
        <f>'CONGESTION RESULTS 2015'!F77</f>
        <v>PRISMA</v>
      </c>
      <c r="F77" t="str">
        <f>'CONGESTION RESULTS 2015'!G77</f>
        <v>Kiefersfelden-Kufstein</v>
      </c>
      <c r="G77" t="str">
        <f>'CONGESTION RESULTS 2015'!H77</f>
        <v>Exit</v>
      </c>
      <c r="H77" t="str">
        <f>'CONGESTION RESULTS 2015'!I77</f>
        <v>21Z000000000038U</v>
      </c>
      <c r="I77" t="str">
        <f>'CONGESTION RESULTS 2015'!J77</f>
        <v>Open Grid Europe</v>
      </c>
      <c r="J77" t="str">
        <f>'CONGESTION RESULTS 2015'!K77</f>
        <v>21X-DE-C-A0A0A-T</v>
      </c>
      <c r="K77" t="str">
        <f>'CONGESTION RESULTS 2015'!L77</f>
        <v>DE</v>
      </c>
      <c r="L77" t="str">
        <f>'CONGESTION RESULTS 2015'!M77</f>
        <v>to</v>
      </c>
      <c r="M77" t="str">
        <f>'CONGESTION RESULTS 2015'!N77</f>
        <v>TIGAS</v>
      </c>
      <c r="N77" t="str">
        <f>'CONGESTION RESULTS 2015'!O77</f>
        <v>--</v>
      </c>
      <c r="O77" t="str">
        <f>'CONGESTION RESULTS 2015'!P77</f>
        <v>AT</v>
      </c>
      <c r="P77" t="str">
        <f>'CONGESTION RESULTS 2015'!Q77</f>
        <v>no firm technical</v>
      </c>
      <c r="Q77" t="str">
        <f>'CONGESTION RESULTS 2015'!BC77</f>
        <v>yes</v>
      </c>
      <c r="S77" s="360" t="str">
        <f>'CONGESTION RESULTS 2015'!BJ77</f>
        <v>no</v>
      </c>
      <c r="T77">
        <f>'CONGESTION RESULTS 2015'!BX77</f>
        <v>0</v>
      </c>
      <c r="U77" t="str">
        <f>IF(ISBLANK('CONGESTION RESULTS 2015'!BK77), "no", "yes")</f>
        <v>no</v>
      </c>
      <c r="V77" s="357">
        <f>'CONGESTION RESULTS 2015'!CE77</f>
        <v>0</v>
      </c>
      <c r="W77">
        <f>'CONGESTION RESULTS 2015'!CF77</f>
        <v>0</v>
      </c>
      <c r="X77">
        <f>'CONGESTION RESULTS 2015'!CG77</f>
        <v>0</v>
      </c>
      <c r="Y77">
        <f>'CONGESTION RESULTS 2015'!CH77</f>
        <v>0</v>
      </c>
      <c r="AA77" s="375">
        <f>Table9[[#This Row],[offer/non-offer or premia in March 2016 auction? 
'[only considering GYs and M-4-16']]]</f>
        <v>0</v>
      </c>
      <c r="AB77" s="375">
        <f>Table9[[#This Row],[Further TSO remarks on congestion / data / proposed changes to IP list etc.]]</f>
        <v>0</v>
      </c>
      <c r="AC77" s="375">
        <f>Table9[[#This Row],[Revised evaluation of congestion after TSO / NRA comments]]</f>
        <v>0</v>
      </c>
      <c r="AD77" s="375">
        <f>Table9[[#This Row],[ACER comments / 
justification]]</f>
        <v>0</v>
      </c>
    </row>
    <row r="78" spans="1:30" s="361" customFormat="1" ht="30" customHeight="1" x14ac:dyDescent="0.45">
      <c r="A78" s="357" t="str">
        <f>'CONGESTION RESULTS 2015'!A78</f>
        <v>in-country</v>
      </c>
      <c r="B78" s="324" t="str">
        <f>'CONGESTION RESULTS 2015'!B78</f>
        <v>yes</v>
      </c>
      <c r="C78" s="357" t="str">
        <f>'CONGESTION RESULTS 2015'!C78</f>
        <v>non-offer of any firm product at BP</v>
      </c>
      <c r="D78" s="357" t="str">
        <f>'CONGESTION RESULTS 2015'!E78</f>
        <v>yes</v>
      </c>
      <c r="E78" s="357" t="str">
        <f>'CONGESTION RESULTS 2015'!F78</f>
        <v>PRISMA</v>
      </c>
      <c r="F78" s="368" t="str">
        <f>'CONGESTION RESULTS 2015'!G78</f>
        <v>Kienbaum</v>
      </c>
      <c r="G78" s="357" t="str">
        <f>'CONGESTION RESULTS 2015'!H78</f>
        <v>Exit</v>
      </c>
      <c r="H78" s="358" t="str">
        <f>'CONGESTION RESULTS 2015'!I78</f>
        <v>37Z000000001078I</v>
      </c>
      <c r="I78" s="357" t="str">
        <f>'CONGESTION RESULTS 2015'!J78</f>
        <v>GASCADE Gastransport</v>
      </c>
      <c r="J78" s="329" t="str">
        <f>'CONGESTION RESULTS 2015'!K78</f>
        <v>21X-DE-H-A0A0A-L</v>
      </c>
      <c r="K78" s="357" t="str">
        <f>'CONGESTION RESULTS 2015'!L78</f>
        <v>DE</v>
      </c>
      <c r="L78" s="359" t="str">
        <f>'CONGESTION RESULTS 2015'!M78</f>
        <v>to</v>
      </c>
      <c r="M78" s="359" t="str">
        <f>'CONGESTION RESULTS 2015'!N78</f>
        <v>Open Grid Europe</v>
      </c>
      <c r="N78" s="329" t="str">
        <f>'CONGESTION RESULTS 2015'!O78</f>
        <v>21X-DE-C-A0A0A-T</v>
      </c>
      <c r="O78" s="322" t="str">
        <f>'CONGESTION RESULTS 2015'!P78</f>
        <v>DE</v>
      </c>
      <c r="P78">
        <f>'CONGESTION RESULTS 2015'!Q78</f>
        <v>0</v>
      </c>
      <c r="Q78" s="357" t="str">
        <f>'CONGESTION RESULTS 2015'!BC78</f>
        <v>yes</v>
      </c>
      <c r="R78" s="360" t="s">
        <v>101</v>
      </c>
      <c r="S78" s="448" t="s">
        <v>121</v>
      </c>
      <c r="T78" s="357" t="str">
        <f>'CONGESTION RESULTS 2015'!BX78</f>
        <v>yes</v>
      </c>
      <c r="U78" s="357" t="str">
        <f>IF(ISBLANK('CONGESTION RESULTS 2015'!BK78), "no", "yes")</f>
        <v>no</v>
      </c>
      <c r="V78" s="357" t="str">
        <f>Table9[[#This Row],[Number of concluded trades (T) and offers (O) on secondary markets in 2015 '[&gt;= 1 month']]]</f>
        <v>no</v>
      </c>
      <c r="W78" s="357" t="str">
        <f>'CONGESTION RESULTS 2015'!CF78</f>
        <v>no</v>
      </c>
      <c r="X78" s="357" t="str">
        <f>'CONGESTION RESULTS 2015'!CG78</f>
        <v>yes</v>
      </c>
      <c r="Y78" s="357" t="str">
        <f>'CONGESTION RESULTS 2015'!CH78</f>
        <v>yes</v>
      </c>
      <c r="Z78" s="357" t="s">
        <v>100</v>
      </c>
      <c r="AA78" s="375" t="str">
        <f>Table9[[#This Row],[offer/non-offer or premia in March 2016 auction? 
'[only considering GYs and M-4-16']]]</f>
        <v>M-4-16 offered unbundled, No yearly products offered</v>
      </c>
      <c r="AB78" s="375" t="str">
        <f>Table9[[#This Row],[Further TSO remarks on congestion / data / proposed changes to IP list etc.]]</f>
        <v>no unsuccessful requests</v>
      </c>
      <c r="AC78" s="375" t="str">
        <f>Table9[[#This Row],[Revised evaluation of congestion after TSO / NRA comments]]</f>
        <v>yes</v>
      </c>
      <c r="AD78" s="375" t="str">
        <f>Table9[[#This Row],[ACER comments / 
justification]]</f>
        <v>unsuccessful requests cannot be seen even in auction regimes, if the respective (yearly) product wasn't offered!</v>
      </c>
    </row>
    <row r="79" spans="1:30" ht="22.2" hidden="1" x14ac:dyDescent="0.45">
      <c r="A79" s="329" t="str">
        <f>'CONGESTION RESULTS 2015'!A79</f>
        <v>VR</v>
      </c>
      <c r="B79">
        <f>'CONGESTION RESULTS 2015'!B79</f>
        <v>0</v>
      </c>
      <c r="C79">
        <f>'CONGESTION RESULTS 2015'!C79</f>
        <v>0</v>
      </c>
      <c r="D79" t="str">
        <f>'CONGESTION RESULTS 2015'!E79</f>
        <v>no</v>
      </c>
      <c r="E79" t="str">
        <f>'CONGESTION RESULTS 2015'!F79</f>
        <v>PRISMA</v>
      </c>
      <c r="F79" t="str">
        <f>'CONGESTION RESULTS 2015'!G79</f>
        <v>Kienbaum</v>
      </c>
      <c r="G79" t="str">
        <f>'CONGESTION RESULTS 2015'!H79</f>
        <v>Exit</v>
      </c>
      <c r="H79" t="str">
        <f>'CONGESTION RESULTS 2015'!I79</f>
        <v>37Z000000001078I</v>
      </c>
      <c r="I79" t="str">
        <f>'CONGESTION RESULTS 2015'!J79</f>
        <v>Open Grid Europe</v>
      </c>
      <c r="J79" t="str">
        <f>'CONGESTION RESULTS 2015'!K79</f>
        <v>21X-DE-C-A0A0A-T</v>
      </c>
      <c r="K79" t="str">
        <f>'CONGESTION RESULTS 2015'!L79</f>
        <v>DE</v>
      </c>
      <c r="L79" t="str">
        <f>'CONGESTION RESULTS 2015'!M79</f>
        <v>to</v>
      </c>
      <c r="M79" t="str">
        <f>'CONGESTION RESULTS 2015'!N79</f>
        <v>GASCADE Gastransport</v>
      </c>
      <c r="N79" t="str">
        <f>'CONGESTION RESULTS 2015'!O79</f>
        <v>21X-DE-H-A0A0A-L</v>
      </c>
      <c r="O79" t="str">
        <f>'CONGESTION RESULTS 2015'!P79</f>
        <v>DE</v>
      </c>
      <c r="P79" t="str">
        <f>'CONGESTION RESULTS 2015'!Q79</f>
        <v>no firm technical</v>
      </c>
      <c r="Q79" t="str">
        <f>'CONGESTION RESULTS 2015'!BC79</f>
        <v>yes</v>
      </c>
      <c r="S79" s="360" t="str">
        <f>'CONGESTION RESULTS 2015'!BJ79</f>
        <v>no</v>
      </c>
      <c r="T79">
        <f>'CONGESTION RESULTS 2015'!BX79</f>
        <v>0</v>
      </c>
      <c r="U79" t="str">
        <f>IF(ISBLANK('CONGESTION RESULTS 2015'!BK79), "no", "yes")</f>
        <v>no</v>
      </c>
      <c r="V79" s="357">
        <f>'CONGESTION RESULTS 2015'!CE79</f>
        <v>0</v>
      </c>
      <c r="W79">
        <f>'CONGESTION RESULTS 2015'!CF79</f>
        <v>0</v>
      </c>
      <c r="X79">
        <f>'CONGESTION RESULTS 2015'!CG79</f>
        <v>0</v>
      </c>
      <c r="Y79">
        <f>'CONGESTION RESULTS 2015'!CH79</f>
        <v>0</v>
      </c>
      <c r="AA79" s="375">
        <f>Table9[[#This Row],[offer/non-offer or premia in March 2016 auction? 
'[only considering GYs and M-4-16']]]</f>
        <v>0</v>
      </c>
      <c r="AB79" s="375">
        <f>Table9[[#This Row],[Further TSO remarks on congestion / data / proposed changes to IP list etc.]]</f>
        <v>0</v>
      </c>
      <c r="AC79" s="375">
        <f>Table9[[#This Row],[Revised evaluation of congestion after TSO / NRA comments]]</f>
        <v>0</v>
      </c>
      <c r="AD79" s="375">
        <f>Table9[[#This Row],[ACER comments / 
justification]]</f>
        <v>0</v>
      </c>
    </row>
    <row r="80" spans="1:30" ht="22.2" hidden="1" x14ac:dyDescent="0.45">
      <c r="A80" s="329" t="str">
        <f>'CONGESTION RESULTS 2015'!A80</f>
        <v>3rd country</v>
      </c>
      <c r="B80" t="str">
        <f>'CONGESTION RESULTS 2015'!B80</f>
        <v>no</v>
      </c>
      <c r="C80">
        <f>'CONGESTION RESULTS 2015'!C80</f>
        <v>0</v>
      </c>
      <c r="D80" t="str">
        <f>'CONGESTION RESULTS 2015'!E80</f>
        <v>na</v>
      </c>
      <c r="E80" t="str">
        <f>'CONGESTION RESULTS 2015'!F80</f>
        <v>RBP</v>
      </c>
      <c r="F80" t="str">
        <f>'CONGESTION RESULTS 2015'!G80</f>
        <v>Kiskundorozsma</v>
      </c>
      <c r="G80" t="str">
        <f>'CONGESTION RESULTS 2015'!H80</f>
        <v>Exit</v>
      </c>
      <c r="H80" t="str">
        <f>'CONGESTION RESULTS 2015'!I80</f>
        <v>21Z000000000154S</v>
      </c>
      <c r="I80" t="str">
        <f>'CONGESTION RESULTS 2015'!J80</f>
        <v>FGSZ</v>
      </c>
      <c r="J80" t="str">
        <f>'CONGESTION RESULTS 2015'!K80</f>
        <v>21X-HU-A-A0A0A-8</v>
      </c>
      <c r="K80" t="str">
        <f>'CONGESTION RESULTS 2015'!L80</f>
        <v>HU</v>
      </c>
      <c r="L80" t="str">
        <f>'CONGESTION RESULTS 2015'!M80</f>
        <v>to</v>
      </c>
      <c r="M80" t="str">
        <f>'CONGESTION RESULTS 2015'!N80</f>
        <v>Srbijagas</v>
      </c>
      <c r="N80" t="str">
        <f>'CONGESTION RESULTS 2015'!O80</f>
        <v>21X-RS-A-A0A0A-L</v>
      </c>
      <c r="O80" t="str">
        <f>'CONGESTION RESULTS 2015'!P80</f>
        <v>RS</v>
      </c>
      <c r="P80" t="str">
        <f>'CONGESTION RESULTS 2015'!Q80</f>
        <v>IP with 3rd country</v>
      </c>
      <c r="Q80">
        <f>'CONGESTION RESULTS 2015'!BC80</f>
        <v>0</v>
      </c>
      <c r="S80" s="360">
        <f>'CONGESTION RESULTS 2015'!BJ80</f>
        <v>0</v>
      </c>
      <c r="T80">
        <f>'CONGESTION RESULTS 2015'!BX80</f>
        <v>0</v>
      </c>
      <c r="U80" t="str">
        <f>IF(ISBLANK('CONGESTION RESULTS 2015'!BK80), "no", "yes")</f>
        <v>no</v>
      </c>
      <c r="V80" s="357">
        <f>'CONGESTION RESULTS 2015'!CE80</f>
        <v>0</v>
      </c>
      <c r="W80">
        <f>'CONGESTION RESULTS 2015'!CF80</f>
        <v>0</v>
      </c>
      <c r="X80">
        <f>'CONGESTION RESULTS 2015'!CG80</f>
        <v>0</v>
      </c>
      <c r="Y80">
        <f>'CONGESTION RESULTS 2015'!CH80</f>
        <v>0</v>
      </c>
      <c r="AA80" s="375">
        <f>Table9[[#This Row],[offer/non-offer or premia in March 2016 auction? 
'[only considering GYs and M-4-16']]]</f>
        <v>0</v>
      </c>
      <c r="AB80" s="375">
        <f>Table9[[#This Row],[Further TSO remarks on congestion / data / proposed changes to IP list etc.]]</f>
        <v>0</v>
      </c>
      <c r="AC80" s="375" t="str">
        <f>Table9[[#This Row],[Revised evaluation of congestion after TSO / NRA comments]]</f>
        <v>no</v>
      </c>
      <c r="AD80" s="375">
        <f>Table9[[#This Row],[ACER comments / 
justification]]</f>
        <v>0</v>
      </c>
    </row>
    <row r="81" spans="1:30" s="361" customFormat="1" ht="30" customHeight="1" x14ac:dyDescent="0.45">
      <c r="A81" s="357" t="str">
        <f>'CONGESTION RESULTS 2015'!A81</f>
        <v>cross-border</v>
      </c>
      <c r="B81" s="324" t="str">
        <f>'CONGESTION RESULTS 2015'!B81</f>
        <v>yes</v>
      </c>
      <c r="C81" s="357" t="str">
        <f>'CONGESTION RESULTS 2015'!C81</f>
        <v>non-offer of any capacity at BP + no cap. available</v>
      </c>
      <c r="D81" s="357" t="str">
        <f>'CONGESTION RESULTS 2015'!E81</f>
        <v>yes</v>
      </c>
      <c r="E81" s="357" t="str">
        <f>'CONGESTION RESULTS 2015'!F81</f>
        <v>undecided on BG side (likely RBP)</v>
      </c>
      <c r="F81" s="368" t="str">
        <f>'CONGESTION RESULTS 2015'!G81</f>
        <v>Kulata (BG) / Sidirokastron (GR)</v>
      </c>
      <c r="G81" s="357" t="str">
        <f>'CONGESTION RESULTS 2015'!H81</f>
        <v>Exit</v>
      </c>
      <c r="H81" s="358" t="str">
        <f>'CONGESTION RESULTS 2015'!I81</f>
        <v>21Z000000000020C</v>
      </c>
      <c r="I81" s="357" t="str">
        <f>'CONGESTION RESULTS 2015'!J81</f>
        <v>Bulgartransgaz</v>
      </c>
      <c r="J81" s="329" t="str">
        <f>'CONGESTION RESULTS 2015'!K81</f>
        <v>21X-BG-A-A0A0A-C</v>
      </c>
      <c r="K81" s="357" t="str">
        <f>'CONGESTION RESULTS 2015'!L81</f>
        <v>BG</v>
      </c>
      <c r="L81" s="359" t="str">
        <f>'CONGESTION RESULTS 2015'!M81</f>
        <v>to</v>
      </c>
      <c r="M81" s="359" t="str">
        <f>'CONGESTION RESULTS 2015'!N81</f>
        <v>DESFA</v>
      </c>
      <c r="N81" s="329" t="str">
        <f>'CONGESTION RESULTS 2015'!O81</f>
        <v>21X-GR-A-A0A0A-G</v>
      </c>
      <c r="O81" s="332" t="str">
        <f>'CONGESTION RESULTS 2015'!P81</f>
        <v>GR</v>
      </c>
      <c r="P81">
        <f>'CONGESTION RESULTS 2015'!Q81</f>
        <v>0</v>
      </c>
      <c r="Q81" s="357" t="str">
        <f>'CONGESTION RESULTS 2015'!BC81</f>
        <v>yes</v>
      </c>
      <c r="R81" s="360" t="s">
        <v>101</v>
      </c>
      <c r="S81" s="447" t="str">
        <f>'CONGESTION RESULTS 2015'!BJ81</f>
        <v>yes (May + June + 1 day in August 15)</v>
      </c>
      <c r="T81" s="357" t="str">
        <f>'CONGESTION RESULTS 2015'!BX81</f>
        <v>no</v>
      </c>
      <c r="U81" s="357" t="str">
        <f>IF(ISBLANK('CONGESTION RESULTS 2015'!BK81), "no", "yes")</f>
        <v>no</v>
      </c>
      <c r="V81" s="357" t="str">
        <f>Table9[[#This Row],[Number of concluded trades (T) and offers (O) on secondary markets in 2015 '[&gt;= 1 month']]]</f>
        <v>no</v>
      </c>
      <c r="W81" s="357" t="str">
        <f>'CONGESTION RESULTS 2015'!CF81</f>
        <v>yes</v>
      </c>
      <c r="X81" s="357" t="str">
        <f>'CONGESTION RESULTS 2015'!CG81</f>
        <v>yes</v>
      </c>
      <c r="Y81" s="357">
        <f>'CONGESTION RESULTS 2015'!CH81</f>
        <v>0</v>
      </c>
      <c r="Z81" s="357" t="s">
        <v>100</v>
      </c>
      <c r="AA81" s="375" t="str">
        <f>Table9[[#This Row],[offer/non-offer or premia in March 2016 auction? 
'[only considering GYs and M-4-16']]]</f>
        <v>no auction for Bulgartransgaz in any platform reports</v>
      </c>
      <c r="AB81" s="375" t="str">
        <f>Table9[[#This Row],[Further TSO remarks on congestion / data / proposed changes to IP list etc.]]</f>
        <v>Technical capacity = 109 GWh/d, entire capacity is contracted under a long-term contract. 
No unsuccessful capacity request within the legally valid and official capacity allocation procedure, therefore no demand &gt; offer;
Booking platform by 2 Sept. 2016</v>
      </c>
      <c r="AC81" s="375" t="str">
        <f>Table9[[#This Row],[Revised evaluation of congestion after TSO / NRA comments]]</f>
        <v xml:space="preserve">yes, but no need to enforce FDA UIOLI </v>
      </c>
      <c r="AD81" s="375" t="str">
        <f>Table9[[#This Row],[ACER comments / 
justification]]</f>
        <v>absent unsuccessful requests, no int. Cap bookings, no demand &gt; offer, but formally no firm offer</v>
      </c>
    </row>
    <row r="82" spans="1:30" s="361" customFormat="1" ht="30" hidden="1" customHeight="1" x14ac:dyDescent="0.45">
      <c r="A82" s="357" t="str">
        <f>'CONGESTION RESULTS 2015'!A82</f>
        <v>? VR ?</v>
      </c>
      <c r="B82" s="324" t="str">
        <f>'CONGESTION RESULTS 2015'!B82</f>
        <v>yes</v>
      </c>
      <c r="C82" s="357" t="str">
        <f>'CONGESTION RESULTS 2015'!C82</f>
        <v>non-offer of any capacity at BP + no cap. available</v>
      </c>
      <c r="D82" s="357" t="str">
        <f>'CONGESTION RESULTS 2015'!E82</f>
        <v>no (temporarily / no firm technical, yet)</v>
      </c>
      <c r="E82" s="357" t="str">
        <f>'CONGESTION RESULTS 2015'!F82</f>
        <v>undecided on BG side (likely RBP)</v>
      </c>
      <c r="F82" s="368" t="str">
        <f>'CONGESTION RESULTS 2015'!G82</f>
        <v>Kulata (BG) / Sidirokastron (GR)</v>
      </c>
      <c r="G82" s="357" t="str">
        <f>'CONGESTION RESULTS 2015'!H82</f>
        <v>Exit</v>
      </c>
      <c r="H82" s="358" t="str">
        <f>'CONGESTION RESULTS 2015'!I82</f>
        <v>21Z000000000020C</v>
      </c>
      <c r="I82" s="357" t="str">
        <f>'CONGESTION RESULTS 2015'!J82</f>
        <v>DESFA</v>
      </c>
      <c r="J82" s="329" t="str">
        <f>'CONGESTION RESULTS 2015'!K82</f>
        <v>21X-GR-A-A0A0A-G</v>
      </c>
      <c r="K82" s="357" t="str">
        <f>'CONGESTION RESULTS 2015'!L82</f>
        <v>GR</v>
      </c>
      <c r="L82" s="359" t="str">
        <f>'CONGESTION RESULTS 2015'!M82</f>
        <v>to</v>
      </c>
      <c r="M82" s="359" t="str">
        <f>'CONGESTION RESULTS 2015'!N82</f>
        <v>Bulgartransgaz</v>
      </c>
      <c r="N82" s="329" t="str">
        <f>'CONGESTION RESULTS 2015'!O82</f>
        <v>21X-BG-A-A0A0A-C</v>
      </c>
      <c r="O82" s="333" t="str">
        <f>'CONGESTION RESULTS 2015'!P82</f>
        <v>BG</v>
      </c>
      <c r="P82" t="str">
        <f>'CONGESTION RESULTS 2015'!Q82</f>
        <v>no technical firm (but according to ENTSOG map - bidirectional IP)</v>
      </c>
      <c r="Q82" s="357" t="str">
        <f>'CONGESTION RESULTS 2015'!BC82</f>
        <v>yes</v>
      </c>
      <c r="R82" s="360" t="s">
        <v>101</v>
      </c>
      <c r="S82" s="360" t="str">
        <f>'CONGESTION RESULTS 2015'!BJ82</f>
        <v>no</v>
      </c>
      <c r="T82" s="357" t="str">
        <f>'CONGESTION RESULTS 2015'!BX82</f>
        <v>no</v>
      </c>
      <c r="U82" s="357" t="str">
        <f>IF(ISBLANK('CONGESTION RESULTS 2015'!BK82), "no", "yes")</f>
        <v>no</v>
      </c>
      <c r="V82" s="366" t="str">
        <f>'CONGESTION RESULTS 2015'!CA82</f>
        <v>no</v>
      </c>
      <c r="W82" s="357" t="str">
        <f>'CONGESTION RESULTS 2015'!CF82</f>
        <v>no</v>
      </c>
      <c r="X82" s="357" t="str">
        <f>'CONGESTION RESULTS 2015'!CG82</f>
        <v>no</v>
      </c>
      <c r="Y82" s="357">
        <f>'CONGESTION RESULTS 2015'!CH82</f>
        <v>0</v>
      </c>
      <c r="Z82" s="366" t="str">
        <f>Table9[[#This Row],[offer/non-offer or premia in March 2016 auction? 
'[only considering GYs and M-4-16']]]</f>
        <v>no auction for Bulgartransgaz in any platform reports</v>
      </c>
      <c r="AA82" s="375" t="str">
        <f>Table9[[#This Row],[offer/non-offer or premia in March 2016 auction? 
'[only considering GYs and M-4-16']]]</f>
        <v>no auction for Bulgartransgaz in any platform reports</v>
      </c>
      <c r="AB82" s="375" t="str">
        <f>Table9[[#This Row],[Further TSO remarks on congestion / data / proposed changes to IP list etc.]]</f>
        <v>no technical firm yet</v>
      </c>
      <c r="AC82" s="375" t="str">
        <f>Table9[[#This Row],[Revised evaluation of congestion after TSO / NRA comments]]</f>
        <v>potentially, but no FDA UIOLI required</v>
      </c>
      <c r="AD82" s="375" t="str">
        <f>Table9[[#This Row],[ACER comments / 
justification]]</f>
        <v>no firm technical capacity, yet</v>
      </c>
    </row>
    <row r="83" spans="1:30" ht="22.2" hidden="1" x14ac:dyDescent="0.45">
      <c r="A83" s="329" t="str">
        <f>'CONGESTION RESULTS 2015'!A83</f>
        <v>in-country</v>
      </c>
      <c r="B83" t="str">
        <f>'CONGESTION RESULTS 2015'!B83</f>
        <v>potentially</v>
      </c>
      <c r="C83" t="str">
        <f>'CONGESTION RESULTS 2015'!C83</f>
        <v>non-offer of GYs 15-18</v>
      </c>
      <c r="D83" t="str">
        <f>'CONGESTION RESULTS 2015'!E83</f>
        <v>yes</v>
      </c>
      <c r="E83" t="str">
        <f>'CONGESTION RESULTS 2015'!F83</f>
        <v>PRISMA</v>
      </c>
      <c r="F83" t="str">
        <f>'CONGESTION RESULTS 2015'!G83</f>
        <v>Lampertheim I</v>
      </c>
      <c r="G83" t="str">
        <f>'CONGESTION RESULTS 2015'!H83</f>
        <v>Exit</v>
      </c>
      <c r="H83" t="str">
        <f>'CONGESTION RESULTS 2015'!I83</f>
        <v>37Z0000000007905</v>
      </c>
      <c r="I83" t="str">
        <f>'CONGESTION RESULTS 2015'!J83</f>
        <v>GASCADE Gastransport</v>
      </c>
      <c r="J83" t="str">
        <f>'CONGESTION RESULTS 2015'!K83</f>
        <v>21X-DE-H-A0A0A-L</v>
      </c>
      <c r="K83" t="str">
        <f>'CONGESTION RESULTS 2015'!L83</f>
        <v>DE</v>
      </c>
      <c r="L83" t="str">
        <f>'CONGESTION RESULTS 2015'!M83</f>
        <v>to</v>
      </c>
      <c r="M83" t="str">
        <f>'CONGESTION RESULTS 2015'!N83</f>
        <v>Open Grid Europe</v>
      </c>
      <c r="N83" t="str">
        <f>'CONGESTION RESULTS 2015'!O83</f>
        <v>21X-DE-C-A0A0A-T</v>
      </c>
      <c r="O83" t="str">
        <f>'CONGESTION RESULTS 2015'!P83</f>
        <v>DE</v>
      </c>
      <c r="P83">
        <f>'CONGESTION RESULTS 2015'!Q83</f>
        <v>0</v>
      </c>
      <c r="Q83" t="str">
        <f>'CONGESTION RESULTS 2015'!BC83</f>
        <v>yes</v>
      </c>
      <c r="S83" s="360" t="str">
        <f>'CONGESTION RESULTS 2015'!BJ83</f>
        <v>no data</v>
      </c>
      <c r="T83" t="str">
        <f>'CONGESTION RESULTS 2015'!BX83</f>
        <v>yes</v>
      </c>
      <c r="V83" s="357">
        <f>'CONGESTION RESULTS 2015'!CE83</f>
        <v>0</v>
      </c>
      <c r="W83" t="str">
        <f>'CONGESTION RESULTS 2015'!CF83</f>
        <v>no</v>
      </c>
      <c r="X83" t="str">
        <f>'CONGESTION RESULTS 2015'!CG83</f>
        <v>close</v>
      </c>
      <c r="Y83" t="str">
        <f>'CONGESTION RESULTS 2015'!CH83</f>
        <v>yes</v>
      </c>
      <c r="AA83" s="375" t="str">
        <f>Table9[[#This Row],[offer/non-offer or premia in March 2016 auction? 
'[only considering GYs and M-4-16']]]</f>
        <v>GY 16/17 + 17/18 offered, M-4-16 offered</v>
      </c>
      <c r="AB83" s="375">
        <f>Table9[[#This Row],[Further TSO remarks on congestion / data / proposed changes to IP list etc.]]</f>
        <v>0</v>
      </c>
      <c r="AC83" s="375" t="str">
        <f>Table9[[#This Row],[Revised evaluation of congestion after TSO / NRA comments]]</f>
        <v>no</v>
      </c>
      <c r="AD83" s="375" t="str">
        <f>Table9[[#This Row],[ACER comments / 
justification]]</f>
        <v>monthly products offered in 2015, GYs offered in 3/2016</v>
      </c>
    </row>
    <row r="84" spans="1:30" ht="22.2" hidden="1" x14ac:dyDescent="0.45">
      <c r="A84" s="329" t="str">
        <f>'CONGESTION RESULTS 2015'!A84</f>
        <v>VR</v>
      </c>
      <c r="B84">
        <f>'CONGESTION RESULTS 2015'!B84</f>
        <v>0</v>
      </c>
      <c r="C84">
        <f>'CONGESTION RESULTS 2015'!C84</f>
        <v>0</v>
      </c>
      <c r="D84" t="str">
        <f>'CONGESTION RESULTS 2015'!E84</f>
        <v>no</v>
      </c>
      <c r="E84" t="str">
        <f>'CONGESTION RESULTS 2015'!F84</f>
        <v>PRISMA</v>
      </c>
      <c r="F84" t="str">
        <f>'CONGESTION RESULTS 2015'!G84</f>
        <v>Lampertheim I</v>
      </c>
      <c r="G84" t="str">
        <f>'CONGESTION RESULTS 2015'!H84</f>
        <v>Exit</v>
      </c>
      <c r="H84" t="str">
        <f>'CONGESTION RESULTS 2015'!I84</f>
        <v>37Z0000000007905</v>
      </c>
      <c r="I84" t="str">
        <f>'CONGESTION RESULTS 2015'!J84</f>
        <v>Open Grid Europe</v>
      </c>
      <c r="J84" t="str">
        <f>'CONGESTION RESULTS 2015'!K84</f>
        <v>21X-DE-C-A0A0A-T</v>
      </c>
      <c r="K84" t="str">
        <f>'CONGESTION RESULTS 2015'!L84</f>
        <v>DE</v>
      </c>
      <c r="L84" t="str">
        <f>'CONGESTION RESULTS 2015'!M84</f>
        <v>to</v>
      </c>
      <c r="M84" t="str">
        <f>'CONGESTION RESULTS 2015'!N84</f>
        <v>GASCADE Gastransport</v>
      </c>
      <c r="N84" t="str">
        <f>'CONGESTION RESULTS 2015'!O84</f>
        <v>21X-DE-H-A0A0A-L</v>
      </c>
      <c r="O84" t="str">
        <f>'CONGESTION RESULTS 2015'!P84</f>
        <v>DE</v>
      </c>
      <c r="P84" t="str">
        <f>'CONGESTION RESULTS 2015'!Q84</f>
        <v>no firm technical</v>
      </c>
      <c r="Q84" t="str">
        <f>'CONGESTION RESULTS 2015'!BC84</f>
        <v>yes</v>
      </c>
      <c r="S84" s="360" t="str">
        <f>'CONGESTION RESULTS 2015'!BJ84</f>
        <v>no</v>
      </c>
      <c r="T84">
        <f>'CONGESTION RESULTS 2015'!BX84</f>
        <v>0</v>
      </c>
      <c r="U84" t="str">
        <f>IF(ISBLANK('CONGESTION RESULTS 2015'!BK84), "no", "yes")</f>
        <v>no</v>
      </c>
      <c r="V84" s="357">
        <f>'CONGESTION RESULTS 2015'!CE84</f>
        <v>0</v>
      </c>
      <c r="W84">
        <f>'CONGESTION RESULTS 2015'!CF84</f>
        <v>0</v>
      </c>
      <c r="X84">
        <f>'CONGESTION RESULTS 2015'!CG84</f>
        <v>0</v>
      </c>
      <c r="Y84">
        <f>'CONGESTION RESULTS 2015'!CH84</f>
        <v>0</v>
      </c>
      <c r="AA84" s="375">
        <f>Table9[[#This Row],[offer/non-offer or premia in March 2016 auction? 
'[only considering GYs and M-4-16']]]</f>
        <v>0</v>
      </c>
      <c r="AB84" s="375">
        <f>Table9[[#This Row],[Further TSO remarks on congestion / data / proposed changes to IP list etc.]]</f>
        <v>0</v>
      </c>
      <c r="AC84" s="375">
        <f>Table9[[#This Row],[Revised evaluation of congestion after TSO / NRA comments]]</f>
        <v>0</v>
      </c>
      <c r="AD84" s="375">
        <f>Table9[[#This Row],[ACER comments / 
justification]]</f>
        <v>0</v>
      </c>
    </row>
    <row r="85" spans="1:30" ht="22.2" hidden="1" x14ac:dyDescent="0.45">
      <c r="A85" s="329" t="str">
        <f>'CONGESTION RESULTS 2015'!A85</f>
        <v>in-country</v>
      </c>
      <c r="B85" t="str">
        <f>'CONGESTION RESULTS 2015'!B85</f>
        <v>close</v>
      </c>
      <c r="C85" t="str">
        <f>'CONGESTION RESULTS 2015'!C85</f>
        <v>auction premia (M-1/16)</v>
      </c>
      <c r="D85" t="str">
        <f>'CONGESTION RESULTS 2015'!E85</f>
        <v>yes</v>
      </c>
      <c r="E85" t="str">
        <f>'CONGESTION RESULTS 2015'!F85</f>
        <v>PRISMA</v>
      </c>
      <c r="F85" t="str">
        <f>'CONGESTION RESULTS 2015'!G85</f>
        <v>Lampertheim IV</v>
      </c>
      <c r="G85" t="str">
        <f>'CONGESTION RESULTS 2015'!H85</f>
        <v>Exit</v>
      </c>
      <c r="H85" t="str">
        <f>'CONGESTION RESULTS 2015'!I85</f>
        <v>37Z000000001442N</v>
      </c>
      <c r="I85" t="str">
        <f>'CONGESTION RESULTS 2015'!J85</f>
        <v>GASCADE Gastransport</v>
      </c>
      <c r="J85" t="str">
        <f>'CONGESTION RESULTS 2015'!K85</f>
        <v>21X-DE-H-A0A0A-L</v>
      </c>
      <c r="K85" t="str">
        <f>'CONGESTION RESULTS 2015'!L85</f>
        <v>DE</v>
      </c>
      <c r="L85" t="str">
        <f>'CONGESTION RESULTS 2015'!M85</f>
        <v>to</v>
      </c>
      <c r="M85" t="str">
        <f>'CONGESTION RESULTS 2015'!N85</f>
        <v>terranets bw</v>
      </c>
      <c r="N85" t="str">
        <f>'CONGESTION RESULTS 2015'!O85</f>
        <v>21X000000001163D</v>
      </c>
      <c r="O85" t="str">
        <f>'CONGESTION RESULTS 2015'!P85</f>
        <v>DE</v>
      </c>
      <c r="P85">
        <f>'CONGESTION RESULTS 2015'!Q85</f>
        <v>0</v>
      </c>
      <c r="Q85" t="str">
        <f>'CONGESTION RESULTS 2015'!BC85</f>
        <v>yes</v>
      </c>
      <c r="S85" s="360" t="str">
        <f>'CONGESTION RESULTS 2015'!BJ85</f>
        <v>no</v>
      </c>
      <c r="T85" t="str">
        <f>'CONGESTION RESULTS 2015'!BX85</f>
        <v>yes</v>
      </c>
      <c r="V85" s="357">
        <f>'CONGESTION RESULTS 2015'!CE85</f>
        <v>0</v>
      </c>
      <c r="W85" t="str">
        <f>'CONGESTION RESULTS 2015'!CF85</f>
        <v>yes</v>
      </c>
      <c r="X85" t="str">
        <f>'CONGESTION RESULTS 2015'!CG85</f>
        <v>no</v>
      </c>
      <c r="Y85" t="str">
        <f>'CONGESTION RESULTS 2015'!CH85</f>
        <v>yes</v>
      </c>
      <c r="AA85" s="375" t="str">
        <f>Table9[[#This Row],[offer/non-offer or premia in March 2016 auction? 
'[only considering GYs and M-4-16']]]</f>
        <v>GYs and M-4-16 offered</v>
      </c>
      <c r="AB85" s="375">
        <f>Table9[[#This Row],[Further TSO remarks on congestion / data / proposed changes to IP list etc.]]</f>
        <v>0</v>
      </c>
      <c r="AC85" s="375" t="str">
        <f>Table9[[#This Row],[Revised evaluation of congestion after TSO / NRA comments]]</f>
        <v>close (few auction premia)</v>
      </c>
      <c r="AD85" s="375">
        <f>Table9[[#This Row],[ACER comments / 
justification]]</f>
        <v>0</v>
      </c>
    </row>
    <row r="86" spans="1:30" ht="22.2" hidden="1" x14ac:dyDescent="0.45">
      <c r="A86" s="329" t="str">
        <f>'CONGESTION RESULTS 2015'!A86</f>
        <v>VR</v>
      </c>
      <c r="B86">
        <f>'CONGESTION RESULTS 2015'!B86</f>
        <v>0</v>
      </c>
      <c r="C86">
        <f>'CONGESTION RESULTS 2015'!C86</f>
        <v>0</v>
      </c>
      <c r="D86" t="str">
        <f>'CONGESTION RESULTS 2015'!E86</f>
        <v>no</v>
      </c>
      <c r="E86" t="str">
        <f>'CONGESTION RESULTS 2015'!F86</f>
        <v>PRISMA</v>
      </c>
      <c r="F86" t="str">
        <f>'CONGESTION RESULTS 2015'!G86</f>
        <v>Lampertheim IV</v>
      </c>
      <c r="G86" t="str">
        <f>'CONGESTION RESULTS 2015'!H86</f>
        <v>Exit</v>
      </c>
      <c r="H86" t="str">
        <f>'CONGESTION RESULTS 2015'!I86</f>
        <v>37Z000000001442N</v>
      </c>
      <c r="I86" t="str">
        <f>'CONGESTION RESULTS 2015'!J86</f>
        <v>terranets bw</v>
      </c>
      <c r="J86" t="str">
        <f>'CONGESTION RESULTS 2015'!K86</f>
        <v>21X000000001163D</v>
      </c>
      <c r="K86" t="str">
        <f>'CONGESTION RESULTS 2015'!L86</f>
        <v>DE</v>
      </c>
      <c r="L86" t="str">
        <f>'CONGESTION RESULTS 2015'!M86</f>
        <v>to</v>
      </c>
      <c r="M86" t="str">
        <f>'CONGESTION RESULTS 2015'!N86</f>
        <v>GASCADE Gastransport</v>
      </c>
      <c r="N86" t="str">
        <f>'CONGESTION RESULTS 2015'!O86</f>
        <v>21X-DE-H-A0A0A-L</v>
      </c>
      <c r="O86" t="str">
        <f>'CONGESTION RESULTS 2015'!P86</f>
        <v>DE</v>
      </c>
      <c r="P86" t="str">
        <f>'CONGESTION RESULTS 2015'!Q86</f>
        <v>mostly no firm technical</v>
      </c>
      <c r="Q86" t="str">
        <f>'CONGESTION RESULTS 2015'!BC86</f>
        <v>yes</v>
      </c>
      <c r="S86" s="360" t="str">
        <f>'CONGESTION RESULTS 2015'!BJ86</f>
        <v>no</v>
      </c>
      <c r="T86">
        <f>'CONGESTION RESULTS 2015'!BX86</f>
        <v>0</v>
      </c>
      <c r="U86" t="str">
        <f>IF(ISBLANK('CONGESTION RESULTS 2015'!BK86), "no", "yes")</f>
        <v>no</v>
      </c>
      <c r="V86" s="357">
        <f>'CONGESTION RESULTS 2015'!CE86</f>
        <v>0</v>
      </c>
      <c r="W86">
        <f>'CONGESTION RESULTS 2015'!CF86</f>
        <v>0</v>
      </c>
      <c r="X86">
        <f>'CONGESTION RESULTS 2015'!CG86</f>
        <v>0</v>
      </c>
      <c r="Y86">
        <f>'CONGESTION RESULTS 2015'!CH86</f>
        <v>0</v>
      </c>
      <c r="AA86" s="375">
        <f>Table9[[#This Row],[offer/non-offer or premia in March 2016 auction? 
'[only considering GYs and M-4-16']]]</f>
        <v>0</v>
      </c>
      <c r="AB86" s="375" t="str">
        <f>Table9[[#This Row],[Further TSO remarks on congestion / data / proposed changes to IP list etc.]]</f>
        <v>On a VR there is no firm capacity available.
Firm capacities results out of the "congestion mechanism" in germany, called renomination limitation (FDA UIOLI)</v>
      </c>
      <c r="AC86" s="375">
        <f>Table9[[#This Row],[Revised evaluation of congestion after TSO / NRA comments]]</f>
        <v>0</v>
      </c>
      <c r="AD86" s="375">
        <f>Table9[[#This Row],[ACER comments / 
justification]]</f>
        <v>0</v>
      </c>
    </row>
    <row r="87" spans="1:30" ht="22.2" hidden="1" x14ac:dyDescent="0.45">
      <c r="A87" s="329" t="str">
        <f>'CONGESTION RESULTS 2015'!A87</f>
        <v>cross-border</v>
      </c>
      <c r="B87" t="str">
        <f>'CONGESTION RESULTS 2015'!B87</f>
        <v>likely not</v>
      </c>
      <c r="C87" t="str">
        <f>'CONGESTION RESULTS 2015'!C87</f>
        <v>non-offer of GYs &amp; Qs</v>
      </c>
      <c r="D87" t="str">
        <f>'CONGESTION RESULTS 2015'!E87</f>
        <v>yes</v>
      </c>
      <c r="E87" t="str">
        <f>'CONGESTION RESULTS 2015'!F87</f>
        <v>PRISMA</v>
      </c>
      <c r="F87" t="str">
        <f>'CONGESTION RESULTS 2015'!G87</f>
        <v>Lanžhot</v>
      </c>
      <c r="G87" t="str">
        <f>'CONGESTION RESULTS 2015'!H87</f>
        <v>Exit</v>
      </c>
      <c r="H87" t="str">
        <f>'CONGESTION RESULTS 2015'!I87</f>
        <v>21Z000000000061Z</v>
      </c>
      <c r="I87" t="str">
        <f>'CONGESTION RESULTS 2015'!J87</f>
        <v>NET4GAS</v>
      </c>
      <c r="J87" t="str">
        <f>'CONGESTION RESULTS 2015'!K87</f>
        <v>21X000000001304L</v>
      </c>
      <c r="K87" t="str">
        <f>'CONGESTION RESULTS 2015'!L87</f>
        <v>CZ</v>
      </c>
      <c r="L87" t="str">
        <f>'CONGESTION RESULTS 2015'!M87</f>
        <v>to</v>
      </c>
      <c r="M87" t="str">
        <f>'CONGESTION RESULTS 2015'!N87</f>
        <v>eustream</v>
      </c>
      <c r="N87" t="str">
        <f>'CONGESTION RESULTS 2015'!O87</f>
        <v>21X-SK-A-A0A0A-N</v>
      </c>
      <c r="O87" t="str">
        <f>'CONGESTION RESULTS 2015'!P87</f>
        <v>SK</v>
      </c>
      <c r="P87">
        <f>'CONGESTION RESULTS 2015'!Q87</f>
        <v>0</v>
      </c>
      <c r="Q87" t="str">
        <f>'CONGESTION RESULTS 2015'!BC87</f>
        <v>no</v>
      </c>
      <c r="S87" s="360" t="str">
        <f>'CONGESTION RESULTS 2015'!BJ87</f>
        <v>no</v>
      </c>
      <c r="T87" t="str">
        <f>'CONGESTION RESULTS 2015'!BX87</f>
        <v>no</v>
      </c>
      <c r="U87" t="str">
        <f>IF(ISBLANK('CONGESTION RESULTS 2015'!BK87), "no", "yes")</f>
        <v>no</v>
      </c>
      <c r="V87" s="357" t="str">
        <f>'CONGESTION RESULTS 2015'!CE87</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87" t="str">
        <f>'CONGESTION RESULTS 2015'!CF87</f>
        <v>no</v>
      </c>
      <c r="X87" t="str">
        <f>'CONGESTION RESULTS 2015'!CG87</f>
        <v>no</v>
      </c>
      <c r="Y87">
        <f>'CONGESTION RESULTS 2015'!CH87</f>
        <v>0</v>
      </c>
      <c r="AA87" s="375" t="str">
        <f>Table9[[#This Row],[offer/non-offer or premia in March 2016 auction? 
'[only considering GYs and M-4-16']]]</f>
        <v>yes-all offered</v>
      </c>
      <c r="AB87" s="375" t="str">
        <f>Table9[[#This Row],[Further TSO remarks on congestion / data / proposed changes to IP list etc.]]</f>
        <v>FCFS until 31.8.15, standard cap. of 1 to 60 months or LT cap. of &gt;=5yrs (offered in Jan. 15 at all CZ IP sides), auctions at PRISMA &amp; GSA from 1.11.15 on</v>
      </c>
      <c r="AC87" s="375" t="str">
        <f>Table9[[#This Row],[Revised evaluation of congestion after TSO / NRA comments]]</f>
        <v>no</v>
      </c>
      <c r="AD87" s="375">
        <f>Table9[[#This Row],[ACER comments / 
justification]]</f>
        <v>0</v>
      </c>
    </row>
    <row r="88" spans="1:30" ht="22.2" hidden="1" x14ac:dyDescent="0.45">
      <c r="A88" s="329" t="str">
        <f>'CONGESTION RESULTS 2015'!A88</f>
        <v>cross-border</v>
      </c>
      <c r="B88" t="str">
        <f>'CONGESTION RESULTS 2015'!B88</f>
        <v>close (due to quota)</v>
      </c>
      <c r="C88" t="str">
        <f>'CONGESTION RESULTS 2015'!C88</f>
        <v>non-offer of GYs &amp; Qs</v>
      </c>
      <c r="D88" t="str">
        <f>'CONGESTION RESULTS 2015'!E88</f>
        <v>yes</v>
      </c>
      <c r="E88" t="str">
        <f>'CONGESTION RESULTS 2015'!F88</f>
        <v>PRISMA</v>
      </c>
      <c r="F88" t="str">
        <f>'CONGESTION RESULTS 2015'!G88</f>
        <v>Lanžhot</v>
      </c>
      <c r="G88" t="str">
        <f>'CONGESTION RESULTS 2015'!H88</f>
        <v>Exit</v>
      </c>
      <c r="H88" t="str">
        <f>'CONGESTION RESULTS 2015'!I88</f>
        <v>21Z000000000061Z</v>
      </c>
      <c r="I88" t="str">
        <f>'CONGESTION RESULTS 2015'!J88</f>
        <v>eustream</v>
      </c>
      <c r="J88" t="str">
        <f>'CONGESTION RESULTS 2015'!K88</f>
        <v>21X-SK-A-A0A0A-N</v>
      </c>
      <c r="K88" t="str">
        <f>'CONGESTION RESULTS 2015'!L88</f>
        <v>SK</v>
      </c>
      <c r="L88" t="str">
        <f>'CONGESTION RESULTS 2015'!M88</f>
        <v>to</v>
      </c>
      <c r="M88" t="str">
        <f>'CONGESTION RESULTS 2015'!N88</f>
        <v>NET4GAS</v>
      </c>
      <c r="N88" t="str">
        <f>'CONGESTION RESULTS 2015'!O88</f>
        <v>21X000000001304L</v>
      </c>
      <c r="O88" t="str">
        <f>'CONGESTION RESULTS 2015'!P88</f>
        <v>CZ</v>
      </c>
      <c r="P88">
        <f>'CONGESTION RESULTS 2015'!Q88</f>
        <v>0</v>
      </c>
      <c r="Q88" t="str">
        <f>'CONGESTION RESULTS 2015'!BC88</f>
        <v>yes</v>
      </c>
      <c r="S88" s="360" t="str">
        <f>'CONGESTION RESULTS 2015'!BJ88</f>
        <v>no data</v>
      </c>
      <c r="T88" t="str">
        <f>'CONGESTION RESULTS 2015'!BX88</f>
        <v>no</v>
      </c>
      <c r="U88" t="str">
        <f>IF(ISBLANK('CONGESTION RESULTS 2015'!BK88), "no", "yes")</f>
        <v>no</v>
      </c>
      <c r="V88" s="357">
        <f>'CONGESTION RESULTS 2015'!CE88</f>
        <v>0</v>
      </c>
      <c r="W88" t="str">
        <f>'CONGESTION RESULTS 2015'!CF88</f>
        <v>no</v>
      </c>
      <c r="X88" t="str">
        <f>'CONGESTION RESULTS 2015'!CG88</f>
        <v>close</v>
      </c>
      <c r="Y88">
        <f>'CONGESTION RESULTS 2015'!CH88</f>
        <v>0</v>
      </c>
      <c r="AA88" s="375" t="str">
        <f>Table9[[#This Row],[offer/non-offer or premia in March 2016 auction? 
'[only considering GYs and M-4-16']]]</f>
        <v>M-4-16 offered bundled, Gys offered only from 2021 onwards</v>
      </c>
      <c r="AB88" s="375" t="str">
        <f>Table9[[#This Row],[Further TSO remarks on congestion / data / proposed changes to IP list etc.]]</f>
        <v>AC is absorbed by high quotas (art.8 CAM NC)</v>
      </c>
      <c r="AC88" s="375" t="str">
        <f>Table9[[#This Row],[Revised evaluation of congestion after TSO / NRA comments]]</f>
        <v>close (due to quota)</v>
      </c>
      <c r="AD88" s="375">
        <f>Table9[[#This Row],[ACER comments / 
justification]]</f>
        <v>0</v>
      </c>
    </row>
    <row r="89" spans="1:30" ht="22.2" hidden="1" x14ac:dyDescent="0.45">
      <c r="A89" s="329" t="str">
        <f>'CONGESTION RESULTS 2015'!A89</f>
        <v>cross-border</v>
      </c>
      <c r="B89" t="str">
        <f>'CONGESTION RESULTS 2015'!B89</f>
        <v>no</v>
      </c>
      <c r="C89">
        <f>'CONGESTION RESULTS 2015'!C89</f>
        <v>0</v>
      </c>
      <c r="D89" t="str">
        <f>'CONGESTION RESULTS 2015'!E89</f>
        <v>yes</v>
      </c>
      <c r="E89" t="str">
        <f>'CONGESTION RESULTS 2015'!F89</f>
        <v>PRISMA</v>
      </c>
      <c r="F89" t="str">
        <f>'CONGESTION RESULTS 2015'!G89</f>
        <v>Lasów</v>
      </c>
      <c r="G89" t="str">
        <f>'CONGESTION RESULTS 2015'!H89</f>
        <v>Exit</v>
      </c>
      <c r="H89" t="str">
        <f>'CONGESTION RESULTS 2015'!I89</f>
        <v>21Z000000000057Q</v>
      </c>
      <c r="I89" t="str">
        <f>'CONGESTION RESULTS 2015'!J89</f>
        <v>ONTRAS</v>
      </c>
      <c r="J89" t="str">
        <f>'CONGESTION RESULTS 2015'!K89</f>
        <v>21X-DE-F-A0A0A-2</v>
      </c>
      <c r="K89" t="str">
        <f>'CONGESTION RESULTS 2015'!L89</f>
        <v>DE</v>
      </c>
      <c r="L89" t="str">
        <f>'CONGESTION RESULTS 2015'!M89</f>
        <v>to</v>
      </c>
      <c r="M89" t="str">
        <f>'CONGESTION RESULTS 2015'!N89</f>
        <v>GAZ-SYSTEM</v>
      </c>
      <c r="N89" t="str">
        <f>'CONGESTION RESULTS 2015'!O89</f>
        <v>21X-PL-A-A0A0A-B</v>
      </c>
      <c r="O89" t="str">
        <f>'CONGESTION RESULTS 2015'!P89</f>
        <v>PL</v>
      </c>
      <c r="P89">
        <f>'CONGESTION RESULTS 2015'!Q89</f>
        <v>0</v>
      </c>
      <c r="Q89">
        <f>'CONGESTION RESULTS 2015'!BC89</f>
        <v>0</v>
      </c>
      <c r="S89" s="360">
        <f>'CONGESTION RESULTS 2015'!BJ89</f>
        <v>0</v>
      </c>
      <c r="T89">
        <f>'CONGESTION RESULTS 2015'!BX89</f>
        <v>0</v>
      </c>
      <c r="U89" t="str">
        <f>IF(ISBLANK('CONGESTION RESULTS 2015'!BK89), "no", "yes")</f>
        <v>yes</v>
      </c>
      <c r="V89" s="357">
        <f>'CONGESTION RESULTS 2015'!CE89</f>
        <v>0</v>
      </c>
      <c r="W89">
        <f>'CONGESTION RESULTS 2015'!CF89</f>
        <v>0</v>
      </c>
      <c r="X89">
        <f>'CONGESTION RESULTS 2015'!CG89</f>
        <v>0</v>
      </c>
      <c r="Y89">
        <f>'CONGESTION RESULTS 2015'!CH89</f>
        <v>0</v>
      </c>
      <c r="AA89" s="375">
        <f>Table9[[#This Row],[offer/non-offer or premia in March 2016 auction? 
'[only considering GYs and M-4-16']]]</f>
        <v>0</v>
      </c>
      <c r="AB89" s="375">
        <f>Table9[[#This Row],[Further TSO remarks on congestion / data / proposed changes to IP list etc.]]</f>
        <v>0</v>
      </c>
      <c r="AC89" s="375">
        <f>Table9[[#This Row],[Revised evaluation of congestion after TSO / NRA comments]]</f>
        <v>0</v>
      </c>
      <c r="AD89" s="375">
        <f>Table9[[#This Row],[ACER comments / 
justification]]</f>
        <v>0</v>
      </c>
    </row>
    <row r="90" spans="1:30" s="361" customFormat="1" ht="30" customHeight="1" x14ac:dyDescent="0.45">
      <c r="A90" s="357" t="str">
        <f>'CONGESTION RESULTS 2015'!A90</f>
        <v>in-country</v>
      </c>
      <c r="B90" s="324" t="str">
        <f>'CONGESTION RESULTS 2015'!B90</f>
        <v>yes</v>
      </c>
      <c r="C90" s="368" t="str">
        <f>'CONGESTION RESULTS 2015'!C90</f>
        <v>auction premia (c) [&gt;0 GY]</v>
      </c>
      <c r="D90" s="357" t="str">
        <f>'CONGESTION RESULTS 2015'!E90</f>
        <v>yes</v>
      </c>
      <c r="E90" s="357" t="str">
        <f>'CONGESTION RESULTS 2015'!F90</f>
        <v>PRISMA</v>
      </c>
      <c r="F90" s="368" t="str">
        <f>'CONGESTION RESULTS 2015'!G90</f>
        <v>Liaison Nord Sud (N--&gt;S)</v>
      </c>
      <c r="G90" s="357" t="str">
        <f>'CONGESTION RESULTS 2015'!H90</f>
        <v>Exit</v>
      </c>
      <c r="H90" s="358" t="str">
        <f>'CONGESTION RESULTS 2015'!I90</f>
        <v>21Z000000000166L</v>
      </c>
      <c r="I90" s="357" t="str">
        <f>'CONGESTION RESULTS 2015'!J90</f>
        <v>GRTgaz</v>
      </c>
      <c r="J90" s="329" t="str">
        <f>'CONGESTION RESULTS 2015'!K90</f>
        <v>21X-FR-A-A0A0A-S</v>
      </c>
      <c r="K90" s="357" t="str">
        <f>'CONGESTION RESULTS 2015'!L90</f>
        <v>FR</v>
      </c>
      <c r="L90" s="359" t="str">
        <f>'CONGESTION RESULTS 2015'!M90</f>
        <v>to</v>
      </c>
      <c r="M90" s="359" t="str">
        <f>'CONGESTION RESULTS 2015'!N90</f>
        <v>GRTgaz</v>
      </c>
      <c r="N90" s="329" t="str">
        <f>'CONGESTION RESULTS 2015'!O90</f>
        <v>21X-FR-A-A0A0A-S</v>
      </c>
      <c r="O90" s="330" t="str">
        <f>'CONGESTION RESULTS 2015'!P90</f>
        <v>FR</v>
      </c>
      <c r="P90" t="str">
        <f>'CONGESTION RESULTS 2015'!Q90</f>
        <v>no flow data on TP</v>
      </c>
      <c r="Q90" s="357" t="str">
        <f>'CONGESTION RESULTS 2015'!BC90</f>
        <v>yes</v>
      </c>
      <c r="R90" s="360" t="s">
        <v>100</v>
      </c>
      <c r="S90" s="447" t="str">
        <f>'CONGESTION RESULTS 2015'!BJ90</f>
        <v>yes (up to 100% on 56 days in  Nov.&amp; full Dec.2015)</v>
      </c>
      <c r="T90" s="357" t="str">
        <f>'CONGESTION RESULTS 2015'!BX90</f>
        <v>no</v>
      </c>
      <c r="U90" s="357" t="str">
        <f>IF(ISBLANK('CONGESTION RESULTS 2015'!BK90), "no", "yes")</f>
        <v>yes</v>
      </c>
      <c r="V90" s="449" t="str">
        <f>Table9[[#This Row],[Number of concluded trades (T) and offers (O) on secondary markets in 2015 '[&gt;= 1 month']]]</f>
        <v>11 T</v>
      </c>
      <c r="W90" s="357" t="str">
        <f>'CONGESTION RESULTS 2015'!CF90</f>
        <v>yes</v>
      </c>
      <c r="X90" s="357" t="str">
        <f>'CONGESTION RESULTS 2015'!CG90</f>
        <v>yes</v>
      </c>
      <c r="Y90" s="357">
        <f>'CONGESTION RESULTS 2015'!CH90</f>
        <v>0</v>
      </c>
      <c r="Z90" s="360" t="s">
        <v>101</v>
      </c>
      <c r="AA90" s="375" t="str">
        <f>Table9[[#This Row],[offer/non-offer or premia in March 2016 auction? 
'[only considering GYs and M-4-16']]]</f>
        <v>GY 16-19 offered bundled, M-4-16 offered also as bundled</v>
      </c>
      <c r="AB90" s="375">
        <f>Table9[[#This Row],[Further TSO remarks on congestion / data / proposed changes to IP list etc.]]</f>
        <v>0</v>
      </c>
      <c r="AC90" s="375" t="str">
        <f>Table9[[#This Row],[Revised evaluation of congestion after TSO / NRA comments]]</f>
        <v>yes, but congestion no longer existent</v>
      </c>
      <c r="AD90" s="375">
        <f>Table9[[#This Row],[ACER comments / 
justification]]</f>
        <v>0</v>
      </c>
    </row>
    <row r="91" spans="1:30" ht="22.2" hidden="1" x14ac:dyDescent="0.45">
      <c r="A91" s="329" t="str">
        <f>'CONGESTION RESULTS 2015'!A91</f>
        <v>in-country</v>
      </c>
      <c r="B91" t="str">
        <f>'CONGESTION RESULTS 2015'!B91</f>
        <v>no</v>
      </c>
      <c r="C91">
        <f>'CONGESTION RESULTS 2015'!C91</f>
        <v>0</v>
      </c>
      <c r="D91" t="str">
        <f>'CONGESTION RESULTS 2015'!E91</f>
        <v>yes</v>
      </c>
      <c r="E91" t="str">
        <f>'CONGESTION RESULTS 2015'!F91</f>
        <v>PRISMA</v>
      </c>
      <c r="F91" t="str">
        <f>'CONGESTION RESULTS 2015'!G91</f>
        <v>Liaison Nord Sud (S--&gt;N)</v>
      </c>
      <c r="G91" t="str">
        <f>'CONGESTION RESULTS 2015'!H91</f>
        <v>Exit</v>
      </c>
      <c r="H91" t="str">
        <f>'CONGESTION RESULTS 2015'!I91</f>
        <v>21Z000000000165L</v>
      </c>
      <c r="I91" t="str">
        <f>'CONGESTION RESULTS 2015'!J91</f>
        <v>GRTgaz</v>
      </c>
      <c r="J91" t="str">
        <f>'CONGESTION RESULTS 2015'!K91</f>
        <v>21X-FR-A-A0A0A-S</v>
      </c>
      <c r="K91" t="str">
        <f>'CONGESTION RESULTS 2015'!L91</f>
        <v>FR</v>
      </c>
      <c r="L91" t="str">
        <f>'CONGESTION RESULTS 2015'!M91</f>
        <v>to</v>
      </c>
      <c r="M91" t="str">
        <f>'CONGESTION RESULTS 2015'!N91</f>
        <v>GRTgaz</v>
      </c>
      <c r="N91" t="str">
        <f>'CONGESTION RESULTS 2015'!O91</f>
        <v>21X-FR-A-A0A0A-S</v>
      </c>
      <c r="O91" t="str">
        <f>'CONGESTION RESULTS 2015'!P91</f>
        <v>FR</v>
      </c>
      <c r="P91" t="str">
        <f>'CONGESTION RESULTS 2015'!Q91</f>
        <v>same TP data as for Liaison Nord Sud (S--&gt;N), Entry GRTgaz), ...166L in TP (165L does not exist), no flow data</v>
      </c>
      <c r="Q91" t="str">
        <f>'CONGESTION RESULTS 2015'!BC91</f>
        <v>yes</v>
      </c>
      <c r="S91" s="360" t="str">
        <f>'CONGESTION RESULTS 2015'!BJ91</f>
        <v>no data</v>
      </c>
      <c r="T91">
        <f>'CONGESTION RESULTS 2015'!BX91</f>
        <v>0</v>
      </c>
      <c r="U91" t="str">
        <f>IF(ISBLANK('CONGESTION RESULTS 2015'!BK91), "no", "yes")</f>
        <v>no</v>
      </c>
      <c r="V91" s="357">
        <f>'CONGESTION RESULTS 2015'!CE91</f>
        <v>0</v>
      </c>
      <c r="W91">
        <f>'CONGESTION RESULTS 2015'!CF91</f>
        <v>0</v>
      </c>
      <c r="X91">
        <f>'CONGESTION RESULTS 2015'!CG91</f>
        <v>0</v>
      </c>
      <c r="Y91">
        <f>'CONGESTION RESULTS 2015'!CH91</f>
        <v>0</v>
      </c>
      <c r="AA91" s="375">
        <f>Table9[[#This Row],[offer/non-offer or premia in March 2016 auction? 
'[only considering GYs and M-4-16']]]</f>
        <v>0</v>
      </c>
      <c r="AB91" s="375">
        <f>Table9[[#This Row],[Further TSO remarks on congestion / data / proposed changes to IP list etc.]]</f>
        <v>0</v>
      </c>
      <c r="AC91" s="375">
        <f>Table9[[#This Row],[Revised evaluation of congestion after TSO / NRA comments]]</f>
        <v>0</v>
      </c>
      <c r="AD91" s="375">
        <f>Table9[[#This Row],[ACER comments / 
justification]]</f>
        <v>0</v>
      </c>
    </row>
    <row r="92" spans="1:30" ht="22.2" hidden="1" x14ac:dyDescent="0.45">
      <c r="A92" s="329" t="str">
        <f>'CONGESTION RESULTS 2015'!A92</f>
        <v>cross-border</v>
      </c>
      <c r="B92" t="str">
        <f>'CONGESTION RESULTS 2015'!B92</f>
        <v>no</v>
      </c>
      <c r="C92">
        <f>'CONGESTION RESULTS 2015'!C92</f>
        <v>0</v>
      </c>
      <c r="D92" t="str">
        <f>'CONGESTION RESULTS 2015'!E92</f>
        <v>yes</v>
      </c>
      <c r="E92" t="str">
        <f>'CONGESTION RESULTS 2015'!F92</f>
        <v>PRISMA</v>
      </c>
      <c r="F92" t="str">
        <f>'CONGESTION RESULTS 2015'!G92</f>
        <v>Mallnow</v>
      </c>
      <c r="G92" t="str">
        <f>'CONGESTION RESULTS 2015'!H92</f>
        <v>Exit</v>
      </c>
      <c r="H92" t="str">
        <f>'CONGESTION RESULTS 2015'!I92</f>
        <v>21Z000000000056S</v>
      </c>
      <c r="I92" t="str">
        <f>'CONGESTION RESULTS 2015'!J92</f>
        <v>GASCADE Gastransport</v>
      </c>
      <c r="J92" t="str">
        <f>'CONGESTION RESULTS 2015'!K92</f>
        <v>21X-DE-H-A0A0A-L</v>
      </c>
      <c r="K92" t="str">
        <f>'CONGESTION RESULTS 2015'!L92</f>
        <v>DE</v>
      </c>
      <c r="L92" t="str">
        <f>'CONGESTION RESULTS 2015'!M92</f>
        <v>to</v>
      </c>
      <c r="M92" t="str">
        <f>'CONGESTION RESULTS 2015'!N92</f>
        <v>GAZ-SYSTEM (ISO)</v>
      </c>
      <c r="N92" t="str">
        <f>'CONGESTION RESULTS 2015'!O92</f>
        <v>21X-PL-A-A0A0A-B</v>
      </c>
      <c r="O92" t="str">
        <f>'CONGESTION RESULTS 2015'!P92</f>
        <v>PL</v>
      </c>
      <c r="P92">
        <f>'CONGESTION RESULTS 2015'!Q92</f>
        <v>0</v>
      </c>
      <c r="Q92">
        <f>'CONGESTION RESULTS 2015'!BC92</f>
        <v>0</v>
      </c>
      <c r="S92" s="360">
        <f>'CONGESTION RESULTS 2015'!BJ92</f>
        <v>0</v>
      </c>
      <c r="T92">
        <f>'CONGESTION RESULTS 2015'!BX92</f>
        <v>0</v>
      </c>
      <c r="U92" t="str">
        <f>IF(ISBLANK('CONGESTION RESULTS 2015'!BK92), "no", "yes")</f>
        <v>no</v>
      </c>
      <c r="V92" s="357" t="str">
        <f>'CONGESTION RESULTS 2015'!CE92</f>
        <v>assignment
assignment
assignment</v>
      </c>
      <c r="W92">
        <f>'CONGESTION RESULTS 2015'!CF92</f>
        <v>0</v>
      </c>
      <c r="X92">
        <f>'CONGESTION RESULTS 2015'!CG92</f>
        <v>0</v>
      </c>
      <c r="Y92">
        <f>'CONGESTION RESULTS 2015'!CH92</f>
        <v>0</v>
      </c>
      <c r="AA92" s="375" t="str">
        <f>Table9[[#This Row],[offer/non-offer or premia in March 2016 auction? 
'[only considering GYs and M-4-16']]]</f>
        <v>GY 15/16 offered</v>
      </c>
      <c r="AB92" s="375">
        <f>Table9[[#This Row],[Further TSO remarks on congestion / data / proposed changes to IP list etc.]]</f>
        <v>0</v>
      </c>
      <c r="AC92" s="375">
        <f>Table9[[#This Row],[Revised evaluation of congestion after TSO / NRA comments]]</f>
        <v>0</v>
      </c>
      <c r="AD92" s="375">
        <f>Table9[[#This Row],[ACER comments / 
justification]]</f>
        <v>0</v>
      </c>
    </row>
    <row r="93" spans="1:30" s="361" customFormat="1" ht="30" customHeight="1" x14ac:dyDescent="0.45">
      <c r="A93" s="357" t="str">
        <f>'CONGESTION RESULTS 2015'!A93</f>
        <v>cross-border</v>
      </c>
      <c r="B93" s="324" t="str">
        <f>'CONGESTION RESULTS 2015'!B93</f>
        <v>yes</v>
      </c>
      <c r="C93" s="357" t="str">
        <f>'CONGESTION RESULTS 2015'!C93</f>
        <v>non-offer for 2015</v>
      </c>
      <c r="D93" s="357" t="str">
        <f>'CONGESTION RESULTS 2015'!E93</f>
        <v>yes</v>
      </c>
      <c r="E93" s="357" t="str">
        <f>'CONGESTION RESULTS 2015'!F93</f>
        <v>GSA</v>
      </c>
      <c r="F93" s="368" t="str">
        <f>'CONGESTION RESULTS 2015'!G93</f>
        <v>Mallnow</v>
      </c>
      <c r="G93" s="357" t="str">
        <f>'CONGESTION RESULTS 2015'!H93</f>
        <v>Exit</v>
      </c>
      <c r="H93" s="358" t="str">
        <f>'CONGESTION RESULTS 2015'!I93</f>
        <v>21Z000000000056S</v>
      </c>
      <c r="I93" s="357" t="str">
        <f>'CONGESTION RESULTS 2015'!J93</f>
        <v>GAZ-SYSTEM (ISO)</v>
      </c>
      <c r="J93" s="329" t="str">
        <f>'CONGESTION RESULTS 2015'!K93</f>
        <v>21X-PL-A-A0A0A-B</v>
      </c>
      <c r="K93" s="357" t="str">
        <f>'CONGESTION RESULTS 2015'!L93</f>
        <v>PL</v>
      </c>
      <c r="L93" s="359" t="str">
        <f>'CONGESTION RESULTS 2015'!M93</f>
        <v>to</v>
      </c>
      <c r="M93" s="359" t="str">
        <f>'CONGESTION RESULTS 2015'!N93</f>
        <v>GASCADE Gastransport</v>
      </c>
      <c r="N93" s="329" t="str">
        <f>'CONGESTION RESULTS 2015'!O93</f>
        <v>21X-DE-H-A0A0A-L</v>
      </c>
      <c r="O93" s="330" t="str">
        <f>'CONGESTION RESULTS 2015'!P93</f>
        <v>DE</v>
      </c>
      <c r="P93">
        <f>'CONGESTION RESULTS 2015'!Q93</f>
        <v>0</v>
      </c>
      <c r="Q93" s="357" t="str">
        <f>'CONGESTION RESULTS 2015'!BC93</f>
        <v>yes</v>
      </c>
      <c r="R93" s="360" t="s">
        <v>103</v>
      </c>
      <c r="S93" s="360" t="str">
        <f>'CONGESTION RESULTS 2015'!BJ93</f>
        <v>no</v>
      </c>
      <c r="T93" s="357" t="str">
        <f>'CONGESTION RESULTS 2015'!BX93</f>
        <v>no</v>
      </c>
      <c r="U93" s="357" t="str">
        <f>IF(ISBLANK('CONGESTION RESULTS 2015'!BK93), "no", "yes")</f>
        <v>no</v>
      </c>
      <c r="V93" s="357" t="str">
        <f>Table9[[#This Row],[Number of concluded trades (T) and offers (O) on secondary markets in 2015 '[&gt;= 1 month']]]</f>
        <v>no</v>
      </c>
      <c r="W93" s="357" t="str">
        <f>'CONGESTION RESULTS 2015'!CF93</f>
        <v>yes</v>
      </c>
      <c r="X93" s="357" t="str">
        <f>'CONGESTION RESULTS 2015'!CG93</f>
        <v>yes</v>
      </c>
      <c r="Y93" s="357">
        <f>'CONGESTION RESULTS 2015'!CH93</f>
        <v>0</v>
      </c>
      <c r="Z93" s="360" t="s">
        <v>101</v>
      </c>
      <c r="AA93" s="375" t="str">
        <f>Table9[[#This Row],[offer/non-offer or premia in March 2016 auction? 
'[only considering GYs and M-4-16']]]</f>
        <v xml:space="preserve">only GY16/17 offered (and from  GY20/21 on). No GY 17/18 </v>
      </c>
      <c r="AB93" s="375" t="str">
        <f>Table9[[#This Row],[Further TSO remarks on congestion / data / proposed changes to IP list etc.]]</f>
        <v>The data in Comments on (non-)offer of firm at BP were changed - in June 2015 we offered 2nd, 3rd and 5th quarter of Gas Year 2016</v>
      </c>
      <c r="AC93" s="375" t="str">
        <f>Table9[[#This Row],[Revised evaluation of congestion after TSO / NRA comments]]</f>
        <v>yes, but congestion no longer existent (--&gt; close to be congested (due to quota)</v>
      </c>
      <c r="AD93" s="375" t="str">
        <f>Table9[[#This Row],[ACER comments / 
justification]]</f>
        <v>congestion might have disappeared;
in 2015, GYs 16-19 and Q1-3/16 were offered, still 2015 was congested</v>
      </c>
    </row>
    <row r="94" spans="1:30" ht="22.2" hidden="1" x14ac:dyDescent="0.45">
      <c r="A94" s="329" t="str">
        <f>'CONGESTION RESULTS 2015'!A94</f>
        <v>cross-border</v>
      </c>
      <c r="B94" t="str">
        <f>'CONGESTION RESULTS 2015'!B94</f>
        <v>likely not</v>
      </c>
      <c r="C94" t="str">
        <f>'CONGESTION RESULTS 2015'!C94</f>
        <v>non-offer of GYs &amp; Qs</v>
      </c>
      <c r="D94" t="str">
        <f>'CONGESTION RESULTS 2015'!E94</f>
        <v>yes</v>
      </c>
      <c r="E94" t="str">
        <f>'CONGESTION RESULTS 2015'!F94</f>
        <v>PRISMA</v>
      </c>
      <c r="F94" t="str">
        <f>'CONGESTION RESULTS 2015'!G94</f>
        <v>Moffat</v>
      </c>
      <c r="G94" t="str">
        <f>'CONGESTION RESULTS 2015'!H94</f>
        <v>Exit</v>
      </c>
      <c r="H94" t="str">
        <f>'CONGESTION RESULTS 2015'!I94</f>
        <v>21Z000000000081T</v>
      </c>
      <c r="I94" t="str">
        <f>'CONGESTION RESULTS 2015'!J94</f>
        <v>NationalGrid</v>
      </c>
      <c r="J94" t="str">
        <f>'CONGESTION RESULTS 2015'!K94</f>
        <v>21X-GB-A-A0A0A-7</v>
      </c>
      <c r="K94" t="str">
        <f>'CONGESTION RESULTS 2015'!L94</f>
        <v>UK</v>
      </c>
      <c r="L94" t="str">
        <f>'CONGESTION RESULTS 2015'!M94</f>
        <v>to</v>
      </c>
      <c r="M94" t="str">
        <f>'CONGESTION RESULTS 2015'!N94</f>
        <v>Gas Networks Ireland</v>
      </c>
      <c r="N94" t="str">
        <f>'CONGESTION RESULTS 2015'!O94</f>
        <v>47X0000000000576</v>
      </c>
      <c r="O94" t="str">
        <f>'CONGESTION RESULTS 2015'!P94</f>
        <v>IE</v>
      </c>
      <c r="P94">
        <f>'CONGESTION RESULTS 2015'!Q94</f>
        <v>0</v>
      </c>
      <c r="Q94" t="str">
        <f>'CONGESTION RESULTS 2015'!BC94</f>
        <v>yes</v>
      </c>
      <c r="S94" s="360" t="str">
        <f>'CONGESTION RESULTS 2015'!BJ94</f>
        <v>no data</v>
      </c>
      <c r="T94" t="str">
        <f>'CONGESTION RESULTS 2015'!BX94</f>
        <v>yes</v>
      </c>
      <c r="U94" t="str">
        <f>IF(ISBLANK('CONGESTION RESULTS 2015'!BK94), "no", "yes")</f>
        <v>no</v>
      </c>
      <c r="V94" s="357" t="str">
        <f>'CONGESTION RESULTS 2015'!CE94</f>
        <v>Unbundled amount at Moffat
can not be identifiied as with GNI or PTL</v>
      </c>
      <c r="W94" t="str">
        <f>'CONGESTION RESULTS 2015'!CF94</f>
        <v>no</v>
      </c>
      <c r="X94" t="str">
        <f>'CONGESTION RESULTS 2015'!CG94</f>
        <v>no</v>
      </c>
      <c r="Y94">
        <f>'CONGESTION RESULTS 2015'!CH94</f>
        <v>0</v>
      </c>
      <c r="AA94" s="375">
        <f>Table9[[#This Row],[offer/non-offer or premia in March 2016 auction? 
'[only considering GYs and M-4-16']]]</f>
        <v>0</v>
      </c>
      <c r="AB94" s="375">
        <f>Table9[[#This Row],[Further TSO remarks on congestion / data / proposed changes to IP list etc.]]</f>
        <v>0</v>
      </c>
      <c r="AC94" s="375" t="str">
        <f>Table9[[#This Row],[Revised evaluation of congestion after TSO / NRA comments]]</f>
        <v>no</v>
      </c>
      <c r="AD94" s="375">
        <f>Table9[[#This Row],[ACER comments / 
justification]]</f>
        <v>0</v>
      </c>
    </row>
    <row r="95" spans="1:30" ht="22.2" hidden="1" x14ac:dyDescent="0.45">
      <c r="A95" s="329" t="str">
        <f>'CONGESTION RESULTS 2015'!A95</f>
        <v>cross-border</v>
      </c>
      <c r="B95" t="str">
        <f>'CONGESTION RESULTS 2015'!B95</f>
        <v>likely not</v>
      </c>
      <c r="C95" t="str">
        <f>'CONGESTION RESULTS 2015'!C95</f>
        <v>non-offer of GYs &amp; Qs</v>
      </c>
      <c r="D95" t="str">
        <f>'CONGESTION RESULTS 2015'!E95</f>
        <v>yes</v>
      </c>
      <c r="E95" t="str">
        <f>'CONGESTION RESULTS 2015'!F95</f>
        <v>PRISMA</v>
      </c>
      <c r="F95" t="str">
        <f>'CONGESTION RESULTS 2015'!G95</f>
        <v>Moffat</v>
      </c>
      <c r="G95" t="str">
        <f>'CONGESTION RESULTS 2015'!H95</f>
        <v>Exit</v>
      </c>
      <c r="H95" t="str">
        <f>'CONGESTION RESULTS 2015'!I95</f>
        <v>21Z000000000081T</v>
      </c>
      <c r="I95" t="str">
        <f>'CONGESTION RESULTS 2015'!J95</f>
        <v>NationalGrid</v>
      </c>
      <c r="J95" t="str">
        <f>'CONGESTION RESULTS 2015'!K95</f>
        <v>21X-GB-A-A0A0A-7</v>
      </c>
      <c r="K95" t="str">
        <f>'CONGESTION RESULTS 2015'!L95</f>
        <v>UK</v>
      </c>
      <c r="L95" t="str">
        <f>'CONGESTION RESULTS 2015'!M95</f>
        <v>to</v>
      </c>
      <c r="M95" t="str">
        <f>'CONGESTION RESULTS 2015'!N95</f>
        <v>Premier Transmission Ltd.</v>
      </c>
      <c r="N95" t="str">
        <f>'CONGESTION RESULTS 2015'!O95</f>
        <v>21X0000000013562</v>
      </c>
      <c r="O95" t="str">
        <f>'CONGESTION RESULTS 2015'!P95</f>
        <v>UK</v>
      </c>
      <c r="P95">
        <f>'CONGESTION RESULTS 2015'!Q95</f>
        <v>0</v>
      </c>
      <c r="Q95" t="str">
        <f>'CONGESTION RESULTS 2015'!BC95</f>
        <v>yes</v>
      </c>
      <c r="S95" s="360" t="str">
        <f>'CONGESTION RESULTS 2015'!BJ95</f>
        <v>no data</v>
      </c>
      <c r="T95" t="str">
        <f>'CONGESTION RESULTS 2015'!BX95</f>
        <v>yes</v>
      </c>
      <c r="U95" t="str">
        <f>IF(ISBLANK('CONGESTION RESULTS 2015'!BK95), "no", "yes")</f>
        <v>no</v>
      </c>
      <c r="V95" s="357" t="str">
        <f>'CONGESTION RESULTS 2015'!CE95</f>
        <v>Unbundled amount at Moffat can not be identifiied as with GNI or PTL</v>
      </c>
      <c r="W95" t="str">
        <f>'CONGESTION RESULTS 2015'!CF95</f>
        <v>no</v>
      </c>
      <c r="X95" t="str">
        <f>'CONGESTION RESULTS 2015'!CG95</f>
        <v>no</v>
      </c>
      <c r="Y95">
        <f>'CONGESTION RESULTS 2015'!CH95</f>
        <v>0</v>
      </c>
      <c r="AA95" s="375">
        <f>Table9[[#This Row],[offer/non-offer or premia in March 2016 auction? 
'[only considering GYs and M-4-16']]]</f>
        <v>0</v>
      </c>
      <c r="AB95" s="375">
        <f>Table9[[#This Row],[Further TSO remarks on congestion / data / proposed changes to IP list etc.]]</f>
        <v>0</v>
      </c>
      <c r="AC95" s="375" t="str">
        <f>Table9[[#This Row],[Revised evaluation of congestion after TSO / NRA comments]]</f>
        <v>no</v>
      </c>
      <c r="AD95" s="375">
        <f>Table9[[#This Row],[ACER comments / 
justification]]</f>
        <v>0</v>
      </c>
    </row>
    <row r="96" spans="1:30" ht="22.2" hidden="1" x14ac:dyDescent="0.45">
      <c r="A96" s="329" t="str">
        <f>'CONGESTION RESULTS 2015'!A96</f>
        <v>? VR ?</v>
      </c>
      <c r="B96">
        <f>'CONGESTION RESULTS 2015'!B96</f>
        <v>0</v>
      </c>
      <c r="C96">
        <f>'CONGESTION RESULTS 2015'!C96</f>
        <v>0</v>
      </c>
      <c r="D96" t="str">
        <f>'CONGESTION RESULTS 2015'!E96</f>
        <v>no</v>
      </c>
      <c r="E96" t="str">
        <f>'CONGESTION RESULTS 2015'!F96</f>
        <v>PRISMA</v>
      </c>
      <c r="F96" t="str">
        <f>'CONGESTION RESULTS 2015'!G96</f>
        <v>Moffat</v>
      </c>
      <c r="G96" t="str">
        <f>'CONGESTION RESULTS 2015'!H96</f>
        <v>Exit</v>
      </c>
      <c r="H96" t="str">
        <f>'CONGESTION RESULTS 2015'!I96</f>
        <v>21Z000000000081T</v>
      </c>
      <c r="I96" t="str">
        <f>'CONGESTION RESULTS 2015'!J96</f>
        <v>Gas Networks Ireland</v>
      </c>
      <c r="J96" t="str">
        <f>'CONGESTION RESULTS 2015'!K96</f>
        <v>IE</v>
      </c>
      <c r="K96" t="str">
        <f>'CONGESTION RESULTS 2015'!L96</f>
        <v>IE</v>
      </c>
      <c r="L96" t="str">
        <f>'CONGESTION RESULTS 2015'!M96</f>
        <v>to</v>
      </c>
      <c r="M96" t="str">
        <f>'CONGESTION RESULTS 2015'!N96</f>
        <v>no</v>
      </c>
      <c r="N96" t="str">
        <f>'CONGESTION RESULTS 2015'!O96</f>
        <v>-</v>
      </c>
      <c r="O96" t="str">
        <f>'CONGESTION RESULTS 2015'!P96</f>
        <v>n/a</v>
      </c>
      <c r="P96" t="str">
        <f>'CONGESTION RESULTS 2015'!Q96</f>
        <v>new IP side, added by GNI (CAM IMR survey); interruptible reverse point? On TP: technical firm, but no data on availability/bookings, only very few interruptible bookings</v>
      </c>
      <c r="Q96">
        <f>'CONGESTION RESULTS 2015'!BC96</f>
        <v>0</v>
      </c>
      <c r="S96" s="360">
        <f>'CONGESTION RESULTS 2015'!BJ96</f>
        <v>0</v>
      </c>
      <c r="T96">
        <f>'CONGESTION RESULTS 2015'!BX96</f>
        <v>0</v>
      </c>
      <c r="U96" t="str">
        <f>IF(ISBLANK('CONGESTION RESULTS 2015'!BK96), "no", "yes")</f>
        <v>no</v>
      </c>
      <c r="V96" s="357">
        <f>'CONGESTION RESULTS 2015'!CE96</f>
        <v>0</v>
      </c>
      <c r="W96">
        <f>'CONGESTION RESULTS 2015'!CF96</f>
        <v>0</v>
      </c>
      <c r="X96">
        <f>'CONGESTION RESULTS 2015'!CG96</f>
        <v>0</v>
      </c>
      <c r="Y96">
        <f>'CONGESTION RESULTS 2015'!CH96</f>
        <v>0</v>
      </c>
      <c r="AA96" s="375">
        <f>Table9[[#This Row],[offer/non-offer or premia in March 2016 auction? 
'[only considering GYs and M-4-16']]]</f>
        <v>0</v>
      </c>
      <c r="AB96" s="375">
        <f>Table9[[#This Row],[Further TSO remarks on congestion / data / proposed changes to IP list etc.]]</f>
        <v>0</v>
      </c>
      <c r="AC96" s="375">
        <f>Table9[[#This Row],[Revised evaluation of congestion after TSO / NRA comments]]</f>
        <v>0</v>
      </c>
      <c r="AD96" s="375">
        <f>Table9[[#This Row],[ACER comments / 
justification]]</f>
        <v>0</v>
      </c>
    </row>
    <row r="97" spans="1:30" ht="22.2" hidden="1" x14ac:dyDescent="0.45">
      <c r="A97" s="329" t="str">
        <f>'CONGESTION RESULTS 2015'!A97</f>
        <v>VR</v>
      </c>
      <c r="B97">
        <f>'CONGESTION RESULTS 2015'!B97</f>
        <v>0</v>
      </c>
      <c r="C97">
        <f>'CONGESTION RESULTS 2015'!C97</f>
        <v>0</v>
      </c>
      <c r="D97" t="str">
        <f>'CONGESTION RESULTS 2015'!E97</f>
        <v>no</v>
      </c>
      <c r="E97" t="str">
        <f>'CONGESTION RESULTS 2015'!F97</f>
        <v>PRISMA</v>
      </c>
      <c r="F97" t="str">
        <f>'CONGESTION RESULTS 2015'!G97</f>
        <v>Moffat</v>
      </c>
      <c r="G97" t="str">
        <f>'CONGESTION RESULTS 2015'!H97</f>
        <v>Exit</v>
      </c>
      <c r="H97">
        <f>'CONGESTION RESULTS 2015'!I97</f>
        <v>0</v>
      </c>
      <c r="I97" t="str">
        <f>'CONGESTION RESULTS 2015'!J97</f>
        <v>Premier Transmission Ltd.</v>
      </c>
      <c r="J97">
        <f>'CONGESTION RESULTS 2015'!K97</f>
        <v>0</v>
      </c>
      <c r="K97" t="str">
        <f>'CONGESTION RESULTS 2015'!L97</f>
        <v>UK</v>
      </c>
      <c r="L97" t="str">
        <f>'CONGESTION RESULTS 2015'!M97</f>
        <v>to</v>
      </c>
      <c r="M97">
        <f>'CONGESTION RESULTS 2015'!N97</f>
        <v>0</v>
      </c>
      <c r="N97">
        <f>'CONGESTION RESULTS 2015'!O97</f>
        <v>0</v>
      </c>
      <c r="O97">
        <f>'CONGESTION RESULTS 2015'!P97</f>
        <v>0</v>
      </c>
      <c r="P97" t="str">
        <f>'CONGESTION RESULTS 2015'!Q97</f>
        <v>new IP side, added by Ofgem (CAM IMR survey); interruptible reverse point; 
IP side does not exist on TP</v>
      </c>
      <c r="Q97">
        <f>'CONGESTION RESULTS 2015'!BC97</f>
        <v>0</v>
      </c>
      <c r="S97" s="360">
        <f>'CONGESTION RESULTS 2015'!BJ97</f>
        <v>0</v>
      </c>
      <c r="T97">
        <f>'CONGESTION RESULTS 2015'!BX97</f>
        <v>0</v>
      </c>
      <c r="U97" t="str">
        <f>IF(ISBLANK('CONGESTION RESULTS 2015'!BK97), "no", "yes")</f>
        <v>no</v>
      </c>
      <c r="V97" s="357">
        <f>'CONGESTION RESULTS 2015'!CE97</f>
        <v>0</v>
      </c>
      <c r="W97">
        <f>'CONGESTION RESULTS 2015'!CF97</f>
        <v>0</v>
      </c>
      <c r="X97">
        <f>'CONGESTION RESULTS 2015'!CG97</f>
        <v>0</v>
      </c>
      <c r="Y97">
        <f>'CONGESTION RESULTS 2015'!CH97</f>
        <v>0</v>
      </c>
      <c r="AA97" s="375">
        <f>Table9[[#This Row],[offer/non-offer or premia in March 2016 auction? 
'[only considering GYs and M-4-16']]]</f>
        <v>0</v>
      </c>
      <c r="AB97" s="375">
        <f>Table9[[#This Row],[Further TSO remarks on congestion / data / proposed changes to IP list etc.]]</f>
        <v>0</v>
      </c>
      <c r="AC97" s="375">
        <f>Table9[[#This Row],[Revised evaluation of congestion after TSO / NRA comments]]</f>
        <v>0</v>
      </c>
      <c r="AD97" s="375">
        <f>Table9[[#This Row],[ACER comments / 
justification]]</f>
        <v>0</v>
      </c>
    </row>
    <row r="98" spans="1:30" ht="22.2" hidden="1" x14ac:dyDescent="0.45">
      <c r="A98" s="329" t="str">
        <f>'CONGESTION RESULTS 2015'!A98</f>
        <v>cross-border</v>
      </c>
      <c r="B98" t="str">
        <f>'CONGESTION RESULTS 2015'!B98</f>
        <v>no</v>
      </c>
      <c r="C98">
        <f>'CONGESTION RESULTS 2015'!C98</f>
        <v>0</v>
      </c>
      <c r="D98" t="str">
        <f>'CONGESTION RESULTS 2015'!E98</f>
        <v>yes</v>
      </c>
      <c r="E98" t="str">
        <f>'CONGESTION RESULTS 2015'!F98</f>
        <v>PRISMA</v>
      </c>
      <c r="F98" t="str">
        <f>'CONGESTION RESULTS 2015'!G98</f>
        <v>Mosonmagyarovar</v>
      </c>
      <c r="G98" t="str">
        <f>'CONGESTION RESULTS 2015'!H98</f>
        <v>Exit</v>
      </c>
      <c r="H98" t="str">
        <f>'CONGESTION RESULTS 2015'!I98</f>
        <v>21Z000000000003C</v>
      </c>
      <c r="I98" t="str">
        <f>'CONGESTION RESULTS 2015'!J98</f>
        <v>Gas Connect Austria</v>
      </c>
      <c r="J98" t="str">
        <f>'CONGESTION RESULTS 2015'!K98</f>
        <v>21X-AT-B-A0A0A-K</v>
      </c>
      <c r="K98" t="str">
        <f>'CONGESTION RESULTS 2015'!L98</f>
        <v>AT</v>
      </c>
      <c r="L98" t="str">
        <f>'CONGESTION RESULTS 2015'!M98</f>
        <v>to</v>
      </c>
      <c r="M98" t="str">
        <f>'CONGESTION RESULTS 2015'!N98</f>
        <v>FGSZ</v>
      </c>
      <c r="N98" t="str">
        <f>'CONGESTION RESULTS 2015'!O98</f>
        <v>21X-HU-A-A0A0A-8</v>
      </c>
      <c r="O98" t="str">
        <f>'CONGESTION RESULTS 2015'!P98</f>
        <v>HU</v>
      </c>
      <c r="P98">
        <f>'CONGESTION RESULTS 2015'!Q98</f>
        <v>0</v>
      </c>
      <c r="Q98" t="str">
        <f>'CONGESTION RESULTS 2015'!BC98</f>
        <v>yes</v>
      </c>
      <c r="S98" s="360" t="str">
        <f>'CONGESTION RESULTS 2015'!BJ98</f>
        <v>no</v>
      </c>
      <c r="T98">
        <f>'CONGESTION RESULTS 2015'!BX98</f>
        <v>0</v>
      </c>
      <c r="U98" t="str">
        <f>IF(ISBLANK('CONGESTION RESULTS 2015'!BK98), "no", "yes")</f>
        <v>no</v>
      </c>
      <c r="V98" s="357">
        <f>'CONGESTION RESULTS 2015'!CE98</f>
        <v>0</v>
      </c>
      <c r="W98">
        <f>'CONGESTION RESULTS 2015'!CF98</f>
        <v>0</v>
      </c>
      <c r="X98">
        <f>'CONGESTION RESULTS 2015'!CG98</f>
        <v>0</v>
      </c>
      <c r="Y98">
        <f>'CONGESTION RESULTS 2015'!CH98</f>
        <v>0</v>
      </c>
      <c r="AA98" s="375">
        <f>Table9[[#This Row],[offer/non-offer or premia in March 2016 auction? 
'[only considering GYs and M-4-16']]]</f>
        <v>0</v>
      </c>
      <c r="AB98" s="375">
        <f>Table9[[#This Row],[Further TSO remarks on congestion / data / proposed changes to IP list etc.]]</f>
        <v>0</v>
      </c>
      <c r="AC98" s="375">
        <f>Table9[[#This Row],[Revised evaluation of congestion after TSO / NRA comments]]</f>
        <v>0</v>
      </c>
      <c r="AD98" s="375">
        <f>Table9[[#This Row],[ACER comments / 
justification]]</f>
        <v>0</v>
      </c>
    </row>
    <row r="99" spans="1:30" ht="22.2" hidden="1" x14ac:dyDescent="0.45">
      <c r="A99" s="329" t="str">
        <f>'CONGESTION RESULTS 2015'!A99</f>
        <v>cross-border</v>
      </c>
      <c r="B99" t="str">
        <f>'CONGESTION RESULTS 2015'!B99</f>
        <v>no</v>
      </c>
      <c r="C99">
        <f>'CONGESTION RESULTS 2015'!C99</f>
        <v>0</v>
      </c>
      <c r="D99" t="str">
        <f>'CONGESTION RESULTS 2015'!E99</f>
        <v>yes</v>
      </c>
      <c r="E99" t="str">
        <f>'CONGESTION RESULTS 2015'!F99</f>
        <v>PRISMA</v>
      </c>
      <c r="F99" t="str">
        <f>'CONGESTION RESULTS 2015'!G99</f>
        <v>Murfeld (AT) / Ceršak (SI)</v>
      </c>
      <c r="G99" t="str">
        <f>'CONGESTION RESULTS 2015'!H99</f>
        <v>Exit</v>
      </c>
      <c r="H99" t="str">
        <f>'CONGESTION RESULTS 2015'!I99</f>
        <v>21Z0000000000058</v>
      </c>
      <c r="I99" t="str">
        <f>'CONGESTION RESULTS 2015'!J99</f>
        <v>Gas Connect Austria</v>
      </c>
      <c r="J99" t="str">
        <f>'CONGESTION RESULTS 2015'!K99</f>
        <v>21X-AT-B-A0A0A-K</v>
      </c>
      <c r="K99" t="str">
        <f>'CONGESTION RESULTS 2015'!L99</f>
        <v>AT</v>
      </c>
      <c r="L99" t="str">
        <f>'CONGESTION RESULTS 2015'!M99</f>
        <v>to</v>
      </c>
      <c r="M99" t="str">
        <f>'CONGESTION RESULTS 2015'!N99</f>
        <v>Plinovodi</v>
      </c>
      <c r="N99" t="str">
        <f>'CONGESTION RESULTS 2015'!O99</f>
        <v>21X-SI-A-A0A0A-8</v>
      </c>
      <c r="O99" t="str">
        <f>'CONGESTION RESULTS 2015'!P99</f>
        <v>SI</v>
      </c>
      <c r="P99">
        <f>'CONGESTION RESULTS 2015'!Q99</f>
        <v>0</v>
      </c>
      <c r="Q99" t="str">
        <f>'CONGESTION RESULTS 2015'!BC99</f>
        <v>yes</v>
      </c>
      <c r="S99" s="360" t="str">
        <f>'CONGESTION RESULTS 2015'!BJ99</f>
        <v>no</v>
      </c>
      <c r="T99">
        <f>'CONGESTION RESULTS 2015'!BX99</f>
        <v>0</v>
      </c>
      <c r="U99" t="str">
        <f>IF(ISBLANK('CONGESTION RESULTS 2015'!BK99), "no", "yes")</f>
        <v>no</v>
      </c>
      <c r="V99" s="357">
        <f>'CONGESTION RESULTS 2015'!CE99</f>
        <v>0</v>
      </c>
      <c r="W99">
        <f>'CONGESTION RESULTS 2015'!CF99</f>
        <v>0</v>
      </c>
      <c r="X99">
        <f>'CONGESTION RESULTS 2015'!CG99</f>
        <v>0</v>
      </c>
      <c r="Y99">
        <f>'CONGESTION RESULTS 2015'!CH99</f>
        <v>0</v>
      </c>
      <c r="AA99" s="375">
        <f>Table9[[#This Row],[offer/non-offer or premia in March 2016 auction? 
'[only considering GYs and M-4-16']]]</f>
        <v>0</v>
      </c>
      <c r="AB99" s="375">
        <f>Table9[[#This Row],[Further TSO remarks on congestion / data / proposed changes to IP list etc.]]</f>
        <v>0</v>
      </c>
      <c r="AC99" s="375">
        <f>Table9[[#This Row],[Revised evaluation of congestion after TSO / NRA comments]]</f>
        <v>0</v>
      </c>
      <c r="AD99" s="375">
        <f>Table9[[#This Row],[ACER comments / 
justification]]</f>
        <v>0</v>
      </c>
    </row>
    <row r="100" spans="1:30" s="361" customFormat="1" ht="30" customHeight="1" x14ac:dyDescent="0.45">
      <c r="A100" s="357" t="str">
        <f>'CONGESTION RESULTS 2015'!A100</f>
        <v>cross-border</v>
      </c>
      <c r="B100" s="324" t="str">
        <f>'CONGESTION RESULTS 2015'!B100</f>
        <v>yes</v>
      </c>
      <c r="C100" s="357" t="str">
        <f>'CONGESTION RESULTS 2015'!C100</f>
        <v>non-offer of any capacity at BP + no cap. available in 2015-16</v>
      </c>
      <c r="D100" s="357" t="str">
        <f>'CONGESTION RESULTS 2015'!E100</f>
        <v>yes</v>
      </c>
      <c r="E100" s="357" t="str">
        <f>'CONGESTION RESULTS 2015'!F100</f>
        <v>RBP</v>
      </c>
      <c r="F100" s="368" t="str">
        <f>'CONGESTION RESULTS 2015'!G100</f>
        <v>Negru Voda I (RO) / Kardam (BG)</v>
      </c>
      <c r="G100" s="357" t="str">
        <f>'CONGESTION RESULTS 2015'!H100</f>
        <v>Exit</v>
      </c>
      <c r="H100" s="358" t="str">
        <f>'CONGESTION RESULTS 2015'!I100</f>
        <v>21Z000000000159I</v>
      </c>
      <c r="I100" s="357" t="str">
        <f>'CONGESTION RESULTS 2015'!J100</f>
        <v>Transgaz</v>
      </c>
      <c r="J100" s="329" t="str">
        <f>'CONGESTION RESULTS 2015'!K100</f>
        <v>21X-RO-A-A0A0A-S</v>
      </c>
      <c r="K100" s="357" t="str">
        <f>'CONGESTION RESULTS 2015'!L100</f>
        <v>RO</v>
      </c>
      <c r="L100" s="359" t="str">
        <f>'CONGESTION RESULTS 2015'!M100</f>
        <v>to</v>
      </c>
      <c r="M100" s="359" t="str">
        <f>'CONGESTION RESULTS 2015'!N100</f>
        <v>Bulgartransgaz</v>
      </c>
      <c r="N100" s="329" t="str">
        <f>'CONGESTION RESULTS 2015'!O100</f>
        <v>21X-BG-A-A0A0A-C</v>
      </c>
      <c r="O100" s="332" t="str">
        <f>'CONGESTION RESULTS 2015'!P100</f>
        <v>BG</v>
      </c>
      <c r="P100">
        <f>'CONGESTION RESULTS 2015'!Q100</f>
        <v>0</v>
      </c>
      <c r="Q100" s="357" t="str">
        <f>'CONGESTION RESULTS 2015'!BC100</f>
        <v>no</v>
      </c>
      <c r="R100" s="360" t="s">
        <v>358</v>
      </c>
      <c r="S100" s="448" t="s">
        <v>121</v>
      </c>
      <c r="T100" s="357" t="str">
        <f>'CONGESTION RESULTS 2015'!BX100</f>
        <v>no</v>
      </c>
      <c r="U100" s="357" t="str">
        <f>IF(ISBLANK('CONGESTION RESULTS 2015'!BK100), "no", "yes")</f>
        <v>no</v>
      </c>
      <c r="V100" s="357" t="str">
        <f>Table9[[#This Row],[Number of concluded trades (T) and offers (O) on secondary markets in 2015 '[&gt;= 1 month']]]</f>
        <v>no</v>
      </c>
      <c r="W100" s="357" t="str">
        <f>'CONGESTION RESULTS 2015'!CF100</f>
        <v>no</v>
      </c>
      <c r="X100" s="357" t="str">
        <f>'CONGESTION RESULTS 2015'!CG100</f>
        <v>yes</v>
      </c>
      <c r="Y100" s="357">
        <f>'CONGESTION RESULTS 2015'!CH100</f>
        <v>0</v>
      </c>
      <c r="Z100" s="357" t="s">
        <v>100</v>
      </c>
      <c r="AA100" s="375" t="str">
        <f>Table9[[#This Row],[offer/non-offer or premia in March 2016 auction? 
'[only considering GYs and M-4-16']]]</f>
        <v>no auction for this IP in RBP report</v>
      </c>
      <c r="AB100" s="375" t="str">
        <f>Table9[[#This Row],[Further TSO remarks on congestion / data / proposed changes to IP list etc.]]</f>
        <v xml:space="preserve">After reviewing the file, we confirm that our data were completed  according to those we have submitted. </v>
      </c>
      <c r="AC100" s="375" t="str">
        <f>Table9[[#This Row],[Revised evaluation of congestion after TSO / NRA comments]]</f>
        <v>yes</v>
      </c>
      <c r="AD100" s="375">
        <f>Table9[[#This Row],[ACER comments / 
justification]]</f>
        <v>0</v>
      </c>
    </row>
    <row r="101" spans="1:30" s="361" customFormat="1" ht="30" customHeight="1" x14ac:dyDescent="0.45">
      <c r="A101" s="357" t="str">
        <f>'CONGESTION RESULTS 2015'!A101</f>
        <v>cross-border</v>
      </c>
      <c r="B101" s="324" t="str">
        <f>'CONGESTION RESULTS 2015'!B101</f>
        <v>yes</v>
      </c>
      <c r="C101" s="357" t="str">
        <f>'CONGESTION RESULTS 2015'!C101</f>
        <v>non-offer of any capacity at BP + no cap. available</v>
      </c>
      <c r="D101" s="357" t="str">
        <f>'CONGESTION RESULTS 2015'!E101</f>
        <v>yes</v>
      </c>
      <c r="E101" s="357" t="str">
        <f>'CONGESTION RESULTS 2015'!F101</f>
        <v>RBP</v>
      </c>
      <c r="F101" s="368" t="s">
        <v>624</v>
      </c>
      <c r="G101" s="357" t="str">
        <f>'CONGESTION RESULTS 2015'!H101</f>
        <v>Exit</v>
      </c>
      <c r="H101" s="358" t="str">
        <f>'CONGESTION RESULTS 2015'!I101</f>
        <v>21Z0000000003030</v>
      </c>
      <c r="I101" s="357" t="str">
        <f>'CONGESTION RESULTS 2015'!J101</f>
        <v>Transgaz</v>
      </c>
      <c r="J101" s="329" t="str">
        <f>'CONGESTION RESULTS 2015'!K101</f>
        <v>21X-RO-A-A0A0A-S</v>
      </c>
      <c r="K101" s="357" t="str">
        <f>'CONGESTION RESULTS 2015'!L101</f>
        <v>RO</v>
      </c>
      <c r="L101" s="359" t="str">
        <f>'CONGESTION RESULTS 2015'!M101</f>
        <v>to</v>
      </c>
      <c r="M101" s="359" t="str">
        <f>'CONGESTION RESULTS 2015'!N101</f>
        <v>Bulgartransgaz</v>
      </c>
      <c r="N101" s="329" t="str">
        <f>'CONGESTION RESULTS 2015'!O101</f>
        <v>21X-BG-A-A0A0A-C</v>
      </c>
      <c r="O101" s="334" t="str">
        <f>'CONGESTION RESULTS 2015'!P101</f>
        <v>BG</v>
      </c>
      <c r="P101" t="str">
        <f>'CONGESTION RESULTS 2015'!Q101</f>
        <v>comment from Transgaz (NC CAM IMR survey): Negru Voda II and III are two different Ips, identified with two different EIC. (III --&gt; ...3030)</v>
      </c>
      <c r="Q101" s="357" t="str">
        <f>'CONGESTION RESULTS 2015'!BC101</f>
        <v>no</v>
      </c>
      <c r="R101" s="360" t="s">
        <v>358</v>
      </c>
      <c r="S101" s="448" t="s">
        <v>121</v>
      </c>
      <c r="T101" s="357" t="str">
        <f>'CONGESTION RESULTS 2015'!BX101</f>
        <v>no</v>
      </c>
      <c r="U101" s="357" t="str">
        <f>IF(ISBLANK('CONGESTION RESULTS 2015'!BK101), "no", "yes")</f>
        <v>no</v>
      </c>
      <c r="V101" s="357" t="str">
        <f>Table9[[#This Row],[Number of concluded trades (T) and offers (O) on secondary markets in 2015 '[&gt;= 1 month']]]</f>
        <v>no</v>
      </c>
      <c r="W101" s="357" t="str">
        <f>'CONGESTION RESULTS 2015'!CF101</f>
        <v>no</v>
      </c>
      <c r="X101" s="357" t="str">
        <f>'CONGESTION RESULTS 2015'!CG101</f>
        <v>yes</v>
      </c>
      <c r="Y101" s="357">
        <f>'CONGESTION RESULTS 2015'!CH101</f>
        <v>0</v>
      </c>
      <c r="Z101" s="357" t="s">
        <v>100</v>
      </c>
      <c r="AA101" s="375" t="str">
        <f>Table9[[#This Row],[offer/non-offer or premia in March 2016 auction? 
'[only considering GYs and M-4-16']]]</f>
        <v>no auction for this IP in RBP report</v>
      </c>
      <c r="AB101" s="375" t="str">
        <f>Table9[[#This Row],[Further TSO remarks on congestion / data / proposed changes to IP list etc.]]</f>
        <v xml:space="preserve">After reviewing the file, we confirm that our data were completed  according to those we have submitted. </v>
      </c>
      <c r="AC101" s="375" t="str">
        <f>Table9[[#This Row],[Revised evaluation of congestion after TSO / NRA comments]]</f>
        <v>yes</v>
      </c>
      <c r="AD101" s="375">
        <f>Table9[[#This Row],[ACER comments / 
justification]]</f>
        <v>0</v>
      </c>
    </row>
    <row r="102" spans="1:30" s="361" customFormat="1" ht="30" customHeight="1" x14ac:dyDescent="0.45">
      <c r="A102" s="357" t="str">
        <f>'CONGESTION RESULTS 2015'!A102</f>
        <v>cross-border</v>
      </c>
      <c r="B102" s="324" t="str">
        <f>'CONGESTION RESULTS 2015'!B102</f>
        <v>yes</v>
      </c>
      <c r="C102" s="357" t="str">
        <f>'CONGESTION RESULTS 2015'!C102</f>
        <v>non-offer of any capacity at BP + no cap. available</v>
      </c>
      <c r="D102" s="357" t="str">
        <f>'CONGESTION RESULTS 2015'!E102</f>
        <v>yes</v>
      </c>
      <c r="E102" s="357" t="str">
        <f>'CONGESTION RESULTS 2015'!F102</f>
        <v>RBP</v>
      </c>
      <c r="F102" s="368" t="s">
        <v>623</v>
      </c>
      <c r="G102" s="357" t="str">
        <f>'CONGESTION RESULTS 2015'!H102</f>
        <v>Exit</v>
      </c>
      <c r="H102" s="358" t="str">
        <f>'CONGESTION RESULTS 2015'!I102</f>
        <v>21Z0000000003022</v>
      </c>
      <c r="I102" s="357" t="str">
        <f>'CONGESTION RESULTS 2015'!J102</f>
        <v>Transgaz</v>
      </c>
      <c r="J102" s="329" t="str">
        <f>'CONGESTION RESULTS 2015'!K102</f>
        <v>21X-RO-A-A0A0A-S</v>
      </c>
      <c r="K102" s="357" t="str">
        <f>'CONGESTION RESULTS 2015'!L102</f>
        <v>RO</v>
      </c>
      <c r="L102" s="359" t="str">
        <f>'CONGESTION RESULTS 2015'!M102</f>
        <v>to</v>
      </c>
      <c r="M102" s="359" t="str">
        <f>'CONGESTION RESULTS 2015'!N102</f>
        <v>Bulgartransgaz</v>
      </c>
      <c r="N102" s="329" t="str">
        <f>'CONGESTION RESULTS 2015'!O102</f>
        <v>21X-BG-A-A0A0A-C</v>
      </c>
      <c r="O102" s="333" t="str">
        <f>'CONGESTION RESULTS 2015'!P102</f>
        <v>BG</v>
      </c>
      <c r="P102" t="str">
        <f>'CONGESTION RESULTS 2015'!Q102</f>
        <v>comment from Transgaz (NC CAM IMR survey): Negru Voda II and III are two different Ips, identified with two different EIC. (II --&gt; ...3022)</v>
      </c>
      <c r="Q102" s="357" t="str">
        <f>'CONGESTION RESULTS 2015'!BC102</f>
        <v>no</v>
      </c>
      <c r="R102" s="360" t="s">
        <v>358</v>
      </c>
      <c r="S102" s="448" t="s">
        <v>121</v>
      </c>
      <c r="T102" s="357" t="str">
        <f>'CONGESTION RESULTS 2015'!BX102</f>
        <v>no</v>
      </c>
      <c r="U102" s="357" t="str">
        <f>IF(ISBLANK('CONGESTION RESULTS 2015'!BK102), "no", "yes")</f>
        <v>no</v>
      </c>
      <c r="V102" s="357" t="str">
        <f>Table9[[#This Row],[Number of concluded trades (T) and offers (O) on secondary markets in 2015 '[&gt;= 1 month']]]</f>
        <v>no</v>
      </c>
      <c r="W102" s="357" t="str">
        <f>'CONGESTION RESULTS 2015'!CF102</f>
        <v>no</v>
      </c>
      <c r="X102" s="357" t="str">
        <f>'CONGESTION RESULTS 2015'!CG102</f>
        <v>yes</v>
      </c>
      <c r="Y102" s="357">
        <f>'CONGESTION RESULTS 2015'!CH102</f>
        <v>0</v>
      </c>
      <c r="Z102" s="357" t="s">
        <v>100</v>
      </c>
      <c r="AA102" s="375" t="str">
        <f>Table9[[#This Row],[offer/non-offer or premia in March 2016 auction? 
'[only considering GYs and M-4-16']]]</f>
        <v>no auction for this IP in RBP report</v>
      </c>
      <c r="AB102" s="375" t="str">
        <f>Table9[[#This Row],[Further TSO remarks on congestion / data / proposed changes to IP list etc.]]</f>
        <v xml:space="preserve">After reviewing the file, we confirm that our data were completed  according to those we have submitted. </v>
      </c>
      <c r="AC102" s="375" t="str">
        <f>Table9[[#This Row],[Revised evaluation of congestion after TSO / NRA comments]]</f>
        <v>yes</v>
      </c>
      <c r="AD102" s="375">
        <f>Table9[[#This Row],[ACER comments / 
justification]]</f>
        <v>0</v>
      </c>
    </row>
    <row r="103" spans="1:30" ht="22.2" hidden="1" x14ac:dyDescent="0.45">
      <c r="A103" s="329" t="str">
        <f>'CONGESTION RESULTS 2015'!A103</f>
        <v>cross-border</v>
      </c>
      <c r="B103" t="str">
        <f>'CONGESTION RESULTS 2015'!B103</f>
        <v>no</v>
      </c>
      <c r="C103">
        <f>'CONGESTION RESULTS 2015'!C103</f>
        <v>0</v>
      </c>
      <c r="D103" t="str">
        <f>'CONGESTION RESULTS 2015'!E103</f>
        <v>yes</v>
      </c>
      <c r="E103" t="str">
        <f>'CONGESTION RESULTS 2015'!F103</f>
        <v>PRISMA</v>
      </c>
      <c r="F103" t="str">
        <f>'CONGESTION RESULTS 2015'!G103</f>
        <v>Obergailbach (FR) / Medelsheim (DE)</v>
      </c>
      <c r="G103" t="str">
        <f>'CONGESTION RESULTS 2015'!H103</f>
        <v>Exit</v>
      </c>
      <c r="H103" t="str">
        <f>'CONGESTION RESULTS 2015'!I103</f>
        <v>21Z0000000001208</v>
      </c>
      <c r="I103" t="str">
        <f>'CONGESTION RESULTS 2015'!J103</f>
        <v>GRTgaz Deutschland</v>
      </c>
      <c r="J103" t="str">
        <f>'CONGESTION RESULTS 2015'!K103</f>
        <v>21X000000001008P</v>
      </c>
      <c r="K103" t="str">
        <f>'CONGESTION RESULTS 2015'!L103</f>
        <v>DE</v>
      </c>
      <c r="L103" t="str">
        <f>'CONGESTION RESULTS 2015'!M103</f>
        <v>to</v>
      </c>
      <c r="M103" t="str">
        <f>'CONGESTION RESULTS 2015'!N103</f>
        <v>GRTgaz</v>
      </c>
      <c r="N103" t="str">
        <f>'CONGESTION RESULTS 2015'!O103</f>
        <v>21X-FR-A-A0A0A-S</v>
      </c>
      <c r="O103" t="str">
        <f>'CONGESTION RESULTS 2015'!P103</f>
        <v>FR</v>
      </c>
      <c r="P103">
        <f>'CONGESTION RESULTS 2015'!Q103</f>
        <v>0</v>
      </c>
      <c r="Q103">
        <f>'CONGESTION RESULTS 2015'!BC103</f>
        <v>0</v>
      </c>
      <c r="S103" s="360">
        <f>'CONGESTION RESULTS 2015'!BJ103</f>
        <v>0</v>
      </c>
      <c r="T103">
        <f>'CONGESTION RESULTS 2015'!BX103</f>
        <v>0</v>
      </c>
      <c r="U103" t="str">
        <f>IF(ISBLANK('CONGESTION RESULTS 2015'!BK103), "no", "yes")</f>
        <v>no</v>
      </c>
      <c r="V103" s="357">
        <f>'CONGESTION RESULTS 2015'!CE103</f>
        <v>0</v>
      </c>
      <c r="W103">
        <f>'CONGESTION RESULTS 2015'!CF103</f>
        <v>0</v>
      </c>
      <c r="X103">
        <f>'CONGESTION RESULTS 2015'!CG103</f>
        <v>0</v>
      </c>
      <c r="Y103">
        <f>'CONGESTION RESULTS 2015'!CH103</f>
        <v>0</v>
      </c>
      <c r="AA103" s="375">
        <f>Table9[[#This Row],[offer/non-offer or premia in March 2016 auction? 
'[only considering GYs and M-4-16']]]</f>
        <v>0</v>
      </c>
      <c r="AB103" s="375">
        <f>Table9[[#This Row],[Further TSO remarks on congestion / data / proposed changes to IP list etc.]]</f>
        <v>0</v>
      </c>
      <c r="AC103" s="375" t="str">
        <f>Table9[[#This Row],[Revised evaluation of congestion after TSO / NRA comments]]</f>
        <v>no</v>
      </c>
      <c r="AD103" s="375">
        <f>Table9[[#This Row],[ACER comments / 
justification]]</f>
        <v>0</v>
      </c>
    </row>
    <row r="104" spans="1:30" ht="22.2" hidden="1" x14ac:dyDescent="0.45">
      <c r="A104" s="329" t="str">
        <f>'CONGESTION RESULTS 2015'!A104</f>
        <v>cross-border</v>
      </c>
      <c r="B104" t="str">
        <f>'CONGESTION RESULTS 2015'!B104</f>
        <v>no</v>
      </c>
      <c r="C104">
        <f>'CONGESTION RESULTS 2015'!C104</f>
        <v>0</v>
      </c>
      <c r="D104" t="str">
        <f>'CONGESTION RESULTS 2015'!E104</f>
        <v>yes</v>
      </c>
      <c r="E104" t="str">
        <f>'CONGESTION RESULTS 2015'!F104</f>
        <v>PRISMA</v>
      </c>
      <c r="F104" t="str">
        <f>'CONGESTION RESULTS 2015'!G104</f>
        <v>Obergailbach (FR) / Medelsheim (DE)</v>
      </c>
      <c r="G104" t="str">
        <f>'CONGESTION RESULTS 2015'!H104</f>
        <v>Exit</v>
      </c>
      <c r="H104" t="str">
        <f>'CONGESTION RESULTS 2015'!I104</f>
        <v>21Z000000000039S</v>
      </c>
      <c r="I104" t="str">
        <f>'CONGESTION RESULTS 2015'!J104</f>
        <v>Open Grid Europe</v>
      </c>
      <c r="J104" t="str">
        <f>'CONGESTION RESULTS 2015'!K104</f>
        <v>21X-DE-C-A0A0A-T</v>
      </c>
      <c r="K104" t="str">
        <f>'CONGESTION RESULTS 2015'!L104</f>
        <v>DE</v>
      </c>
      <c r="L104" t="str">
        <f>'CONGESTION RESULTS 2015'!M104</f>
        <v>to</v>
      </c>
      <c r="M104" t="str">
        <f>'CONGESTION RESULTS 2015'!N104</f>
        <v>GRTgaz</v>
      </c>
      <c r="N104" t="str">
        <f>'CONGESTION RESULTS 2015'!O104</f>
        <v>21X-FR-A-A0A0A-S</v>
      </c>
      <c r="O104" t="str">
        <f>'CONGESTION RESULTS 2015'!P104</f>
        <v>FR</v>
      </c>
      <c r="P104">
        <f>'CONGESTION RESULTS 2015'!Q104</f>
        <v>0</v>
      </c>
      <c r="Q104" t="str">
        <f>'CONGESTION RESULTS 2015'!BC104</f>
        <v>yes</v>
      </c>
      <c r="S104" s="360" t="str">
        <f>'CONGESTION RESULTS 2015'!BJ104</f>
        <v>no</v>
      </c>
      <c r="T104">
        <f>'CONGESTION RESULTS 2015'!BX104</f>
        <v>0</v>
      </c>
      <c r="U104" t="str">
        <f>IF(ISBLANK('CONGESTION RESULTS 2015'!BK104), "no", "yes")</f>
        <v>yes</v>
      </c>
      <c r="V104" s="357">
        <f>'CONGESTION RESULTS 2015'!CE104</f>
        <v>0</v>
      </c>
      <c r="W104">
        <f>'CONGESTION RESULTS 2015'!CF104</f>
        <v>0</v>
      </c>
      <c r="X104">
        <f>'CONGESTION RESULTS 2015'!CG104</f>
        <v>0</v>
      </c>
      <c r="Y104">
        <f>'CONGESTION RESULTS 2015'!CH104</f>
        <v>0</v>
      </c>
      <c r="AA104" s="375">
        <f>Table9[[#This Row],[offer/non-offer or premia in March 2016 auction? 
'[only considering GYs and M-4-16']]]</f>
        <v>0</v>
      </c>
      <c r="AB104" s="375">
        <f>Table9[[#This Row],[Further TSO remarks on congestion / data / proposed changes to IP list etc.]]</f>
        <v>0</v>
      </c>
      <c r="AC104" s="375">
        <f>Table9[[#This Row],[Revised evaluation of congestion after TSO / NRA comments]]</f>
        <v>0</v>
      </c>
      <c r="AD104" s="375">
        <f>Table9[[#This Row],[ACER comments / 
justification]]</f>
        <v>0</v>
      </c>
    </row>
    <row r="105" spans="1:30" ht="22.2" hidden="1" x14ac:dyDescent="0.45">
      <c r="A105" s="329" t="str">
        <f>'CONGESTION RESULTS 2015'!A105</f>
        <v>VR</v>
      </c>
      <c r="B105">
        <f>'CONGESTION RESULTS 2015'!B105</f>
        <v>0</v>
      </c>
      <c r="C105">
        <f>'CONGESTION RESULTS 2015'!C105</f>
        <v>0</v>
      </c>
      <c r="D105" t="str">
        <f>'CONGESTION RESULTS 2015'!E105</f>
        <v>no</v>
      </c>
      <c r="E105" t="str">
        <f>'CONGESTION RESULTS 2015'!F105</f>
        <v>PRISMA</v>
      </c>
      <c r="F105" t="str">
        <f>'CONGESTION RESULTS 2015'!G105</f>
        <v>Obergailbach (FR) / Medelsheim (DE)</v>
      </c>
      <c r="G105" t="str">
        <f>'CONGESTION RESULTS 2015'!H105</f>
        <v>Exit</v>
      </c>
      <c r="H105" t="str">
        <f>'CONGESTION RESULTS 2015'!I105</f>
        <v>21Z000000000039S</v>
      </c>
      <c r="I105" t="str">
        <f>'CONGESTION RESULTS 2015'!J105</f>
        <v>GRTgaz</v>
      </c>
      <c r="J105" t="str">
        <f>'CONGESTION RESULTS 2015'!K105</f>
        <v>21X-FR-A-A0A0A-S</v>
      </c>
      <c r="K105" t="str">
        <f>'CONGESTION RESULTS 2015'!L105</f>
        <v>FR</v>
      </c>
      <c r="L105" t="str">
        <f>'CONGESTION RESULTS 2015'!M105</f>
        <v>to</v>
      </c>
      <c r="M105" t="str">
        <f>'CONGESTION RESULTS 2015'!N105</f>
        <v>Open Grid Europe</v>
      </c>
      <c r="N105" t="str">
        <f>'CONGESTION RESULTS 2015'!O105</f>
        <v>21X-DE-C-A0A0A-T</v>
      </c>
      <c r="O105" t="str">
        <f>'CONGESTION RESULTS 2015'!P105</f>
        <v>DE</v>
      </c>
      <c r="P105" t="str">
        <f>'CONGESTION RESULTS 2015'!Q105</f>
        <v>no technical firm from 1.12.15</v>
      </c>
      <c r="Q105" t="str">
        <f>'CONGESTION RESULTS 2015'!BC105</f>
        <v>yes</v>
      </c>
      <c r="S105" s="360" t="str">
        <f>'CONGESTION RESULTS 2015'!BJ105</f>
        <v>yes (several from Jan - Mar 2016)</v>
      </c>
      <c r="T105">
        <f>'CONGESTION RESULTS 2015'!BX105</f>
        <v>0</v>
      </c>
      <c r="U105" t="str">
        <f>IF(ISBLANK('CONGESTION RESULTS 2015'!BK105), "no", "yes")</f>
        <v>yes</v>
      </c>
      <c r="V105" s="357">
        <f>'CONGESTION RESULTS 2015'!CE105</f>
        <v>0</v>
      </c>
      <c r="W105">
        <f>'CONGESTION RESULTS 2015'!CF105</f>
        <v>0</v>
      </c>
      <c r="X105">
        <f>'CONGESTION RESULTS 2015'!CG105</f>
        <v>0</v>
      </c>
      <c r="Y105">
        <f>'CONGESTION RESULTS 2015'!CH105</f>
        <v>0</v>
      </c>
      <c r="AA105" s="375">
        <f>Table9[[#This Row],[offer/non-offer or premia in March 2016 auction? 
'[only considering GYs and M-4-16']]]</f>
        <v>0</v>
      </c>
      <c r="AB105" s="375">
        <f>Table9[[#This Row],[Further TSO remarks on congestion / data / proposed changes to IP list etc.]]</f>
        <v>0</v>
      </c>
      <c r="AC105" s="375">
        <f>Table9[[#This Row],[Revised evaluation of congestion after TSO / NRA comments]]</f>
        <v>0</v>
      </c>
      <c r="AD105" s="375">
        <f>Table9[[#This Row],[ACER comments / 
justification]]</f>
        <v>0</v>
      </c>
    </row>
    <row r="106" spans="1:30" ht="22.2" hidden="1" x14ac:dyDescent="0.45">
      <c r="A106" s="329" t="str">
        <f>'CONGESTION RESULTS 2015'!A106</f>
        <v>cross-border</v>
      </c>
      <c r="B106" t="str">
        <f>'CONGESTION RESULTS 2015'!B106</f>
        <v>close</v>
      </c>
      <c r="C106" t="str">
        <f>'CONGESTION RESULTS 2015'!C106</f>
        <v>little capacity offered</v>
      </c>
      <c r="D106" t="str">
        <f>'CONGESTION RESULTS 2015'!E106</f>
        <v>yes</v>
      </c>
      <c r="E106" t="str">
        <f>'CONGESTION RESULTS 2015'!F106</f>
        <v>PRISMA</v>
      </c>
      <c r="F106" t="str">
        <f>'CONGESTION RESULTS 2015'!G106</f>
        <v>Oberkappel</v>
      </c>
      <c r="G106" t="str">
        <f>'CONGESTION RESULTS 2015'!H106</f>
        <v>Exit</v>
      </c>
      <c r="H106" t="str">
        <f>'CONGESTION RESULTS 2015'!I106</f>
        <v>21Z000000000161V</v>
      </c>
      <c r="I106" t="str">
        <f>'CONGESTION RESULTS 2015'!J106</f>
        <v>Gas Connect Austria</v>
      </c>
      <c r="J106" t="str">
        <f>'CONGESTION RESULTS 2015'!K106</f>
        <v>21X-AT-B-A0A0A-K</v>
      </c>
      <c r="K106" t="str">
        <f>'CONGESTION RESULTS 2015'!L106</f>
        <v>AT</v>
      </c>
      <c r="L106" t="str">
        <f>'CONGESTION RESULTS 2015'!M106</f>
        <v>to</v>
      </c>
      <c r="M106" t="str">
        <f>'CONGESTION RESULTS 2015'!N106</f>
        <v>GRTgaz Deutschland</v>
      </c>
      <c r="N106" t="str">
        <f>'CONGESTION RESULTS 2015'!O106</f>
        <v>21X000000001008P</v>
      </c>
      <c r="O106" t="str">
        <f>'CONGESTION RESULTS 2015'!P106</f>
        <v>DE</v>
      </c>
      <c r="P106" t="str">
        <f>'CONGESTION RESULTS 2015'!Q106</f>
        <v>only one IP side for GCA exit on TP (...161Y does not exist for GCA side) --&gt; same data as below (...001G)
(keep the double in NC CAM IP scope list for different bundles?)</v>
      </c>
      <c r="Q106" t="str">
        <f>'CONGESTION RESULTS 2015'!BC106</f>
        <v>yes</v>
      </c>
      <c r="S106" s="360" t="str">
        <f>'CONGESTION RESULTS 2015'!BJ106</f>
        <v>no</v>
      </c>
      <c r="T106" t="str">
        <f>'CONGESTION RESULTS 2015'!BX106</f>
        <v>yes</v>
      </c>
      <c r="V106" s="357">
        <f>'CONGESTION RESULTS 2015'!CE106</f>
        <v>0</v>
      </c>
      <c r="W106" t="str">
        <f>'CONGESTION RESULTS 2015'!CF106</f>
        <v>no</v>
      </c>
      <c r="X106" t="str">
        <f>'CONGESTION RESULTS 2015'!CG106</f>
        <v>no</v>
      </c>
      <c r="Y106" t="str">
        <f>'CONGESTION RESULTS 2015'!CH106</f>
        <v>yes</v>
      </c>
      <c r="AA106" s="375" t="str">
        <f>Table9[[#This Row],[offer/non-offer or premia in March 2016 auction? 
'[only considering GYs and M-4-16']]]</f>
        <v xml:space="preserve">M-4-16 offered unbundled (firm + interruptible), only Gys from 2026 onwards offered bundled </v>
      </c>
      <c r="AB106" s="375">
        <f>Table9[[#This Row],[Further TSO remarks on congestion / data / proposed changes to IP list etc.]]</f>
        <v>0</v>
      </c>
      <c r="AC106" s="375" t="str">
        <f>Table9[[#This Row],[Revised evaluation of congestion after TSO / NRA comments]]</f>
        <v>close (due to quota)</v>
      </c>
      <c r="AD106" s="375">
        <f>Table9[[#This Row],[ACER comments / 
justification]]</f>
        <v>0</v>
      </c>
    </row>
    <row r="107" spans="1:30" ht="22.2" hidden="1" x14ac:dyDescent="0.45">
      <c r="A107" s="329" t="str">
        <f>'CONGESTION RESULTS 2015'!A107</f>
        <v>cross-border</v>
      </c>
      <c r="B107" t="str">
        <f>'CONGESTION RESULTS 2015'!B107</f>
        <v>close</v>
      </c>
      <c r="C107" t="str">
        <f>'CONGESTION RESULTS 2015'!C107</f>
        <v>little capacity offered</v>
      </c>
      <c r="D107" t="str">
        <f>'CONGESTION RESULTS 2015'!E107</f>
        <v>yes</v>
      </c>
      <c r="E107" t="str">
        <f>'CONGESTION RESULTS 2015'!F107</f>
        <v>PRISMA</v>
      </c>
      <c r="F107" t="str">
        <f>'CONGESTION RESULTS 2015'!G107</f>
        <v>Oberkappel</v>
      </c>
      <c r="G107" t="str">
        <f>'CONGESTION RESULTS 2015'!H107</f>
        <v>Exit</v>
      </c>
      <c r="H107" t="str">
        <f>'CONGESTION RESULTS 2015'!I107</f>
        <v>21Z000000000001G</v>
      </c>
      <c r="I107" t="str">
        <f>'CONGESTION RESULTS 2015'!J107</f>
        <v>Gas Connect Austria</v>
      </c>
      <c r="J107" t="str">
        <f>'CONGESTION RESULTS 2015'!K107</f>
        <v>21X-AT-B-A0A0A-K</v>
      </c>
      <c r="K107" t="str">
        <f>'CONGESTION RESULTS 2015'!L107</f>
        <v>AT</v>
      </c>
      <c r="L107" t="str">
        <f>'CONGESTION RESULTS 2015'!M107</f>
        <v>to</v>
      </c>
      <c r="M107" t="str">
        <f>'CONGESTION RESULTS 2015'!N107</f>
        <v>Open Grid Europe</v>
      </c>
      <c r="N107" t="str">
        <f>'CONGESTION RESULTS 2015'!O107</f>
        <v>21X-DE-C-A0A0A-T</v>
      </c>
      <c r="O107" t="str">
        <f>'CONGESTION RESULTS 2015'!P107</f>
        <v>DE</v>
      </c>
      <c r="P107" t="str">
        <f>'CONGESTION RESULTS 2015'!Q107</f>
        <v>only this one IP side is on TP/PRISMA</v>
      </c>
      <c r="Q107" t="str">
        <f>'CONGESTION RESULTS 2015'!BC107</f>
        <v>yes</v>
      </c>
      <c r="S107" s="360" t="str">
        <f>'CONGESTION RESULTS 2015'!BJ107</f>
        <v>no</v>
      </c>
      <c r="T107" t="str">
        <f>'CONGESTION RESULTS 2015'!BX107</f>
        <v>yes</v>
      </c>
      <c r="V107" s="357">
        <f>'CONGESTION RESULTS 2015'!CE107</f>
        <v>0</v>
      </c>
      <c r="W107" t="str">
        <f>'CONGESTION RESULTS 2015'!CF107</f>
        <v>no</v>
      </c>
      <c r="X107" t="str">
        <f>'CONGESTION RESULTS 2015'!CG107</f>
        <v>no</v>
      </c>
      <c r="Y107" t="str">
        <f>'CONGESTION RESULTS 2015'!CH107</f>
        <v>yes</v>
      </c>
      <c r="AA107" s="375" t="str">
        <f>Table9[[#This Row],[offer/non-offer or premia in March 2016 auction? 
'[only considering GYs and M-4-16']]]</f>
        <v>M-4-16 offered unbundled (firm + interruptible)</v>
      </c>
      <c r="AB107" s="375">
        <f>Table9[[#This Row],[Further TSO remarks on congestion / data / proposed changes to IP list etc.]]</f>
        <v>0</v>
      </c>
      <c r="AC107" s="375" t="str">
        <f>Table9[[#This Row],[Revised evaluation of congestion after TSO / NRA comments]]</f>
        <v>close (due to quota)</v>
      </c>
      <c r="AD107" s="375">
        <f>Table9[[#This Row],[ACER comments / 
justification]]</f>
        <v>0</v>
      </c>
    </row>
    <row r="108" spans="1:30" s="361" customFormat="1" ht="30" customHeight="1" x14ac:dyDescent="0.45">
      <c r="A108" s="357" t="str">
        <f>'CONGESTION RESULTS 2015'!A108</f>
        <v>cross-border</v>
      </c>
      <c r="B108" s="324" t="str">
        <f>'CONGESTION RESULTS 2015'!B108</f>
        <v>yes</v>
      </c>
      <c r="C108" s="357" t="str">
        <f>'CONGESTION RESULTS 2015'!C108</f>
        <v>non-offer of GYs 15/16 + 16/17 + 17/18 + auction premia for Ms</v>
      </c>
      <c r="D108" s="357" t="str">
        <f>'CONGESTION RESULTS 2015'!E108</f>
        <v>yes</v>
      </c>
      <c r="E108" s="357" t="str">
        <f>'CONGESTION RESULTS 2015'!F108</f>
        <v>PRISMA</v>
      </c>
      <c r="F108" s="368" t="str">
        <f>'CONGESTION RESULTS 2015'!G108</f>
        <v>Oberkappel</v>
      </c>
      <c r="G108" s="357" t="str">
        <f>'CONGESTION RESULTS 2015'!H108</f>
        <v>Exit</v>
      </c>
      <c r="H108" s="358" t="str">
        <f>'CONGESTION RESULTS 2015'!I108</f>
        <v>21Z000000000161V</v>
      </c>
      <c r="I108" s="357" t="str">
        <f>'CONGESTION RESULTS 2015'!J108</f>
        <v>GRTgaz Deutschland</v>
      </c>
      <c r="J108" s="329" t="str">
        <f>'CONGESTION RESULTS 2015'!K108</f>
        <v>21X000000001008P</v>
      </c>
      <c r="K108" s="357" t="str">
        <f>'CONGESTION RESULTS 2015'!L108</f>
        <v>DE</v>
      </c>
      <c r="L108" s="359" t="str">
        <f>'CONGESTION RESULTS 2015'!M108</f>
        <v>to</v>
      </c>
      <c r="M108" s="359" t="str">
        <f>'CONGESTION RESULTS 2015'!N108</f>
        <v>Gas Connect Austria</v>
      </c>
      <c r="N108" s="329" t="str">
        <f>'CONGESTION RESULTS 2015'!O108</f>
        <v>21X-AT-B-A0A0A-K</v>
      </c>
      <c r="O108" s="322" t="str">
        <f>'CONGESTION RESULTS 2015'!P108</f>
        <v>AT</v>
      </c>
      <c r="P108" t="str">
        <f>'CONGESTION RESULTS 2015'!Q108</f>
        <v>Potental change in NC CAM IP scope list --&gt; see CAM IM
COMPETING CAP???</v>
      </c>
      <c r="Q108" s="357" t="str">
        <f>'CONGESTION RESULTS 2015'!BC108</f>
        <v>yes</v>
      </c>
      <c r="R108" s="360" t="s">
        <v>103</v>
      </c>
      <c r="S108" s="447" t="str">
        <f>'CONGESTION RESULTS 2015'!BJ108</f>
        <v>yes (1 day in March15, 2 days in May15; 3 days in June15, 2 days in Nov15)</v>
      </c>
      <c r="T108" s="357" t="str">
        <f>'CONGESTION RESULTS 2015'!BX108</f>
        <v>yes</v>
      </c>
      <c r="U108" s="357" t="str">
        <f>IF(ISBLANK('CONGESTION RESULTS 2015'!BK108), "no", "yes")</f>
        <v>yes</v>
      </c>
      <c r="V108" s="357" t="str">
        <f>Table9[[#This Row],[Number of concluded trades (T) and offers (O) on secondary markets in 2015 '[&gt;= 1 month']]]</f>
        <v>no</v>
      </c>
      <c r="W108" s="357" t="str">
        <f>'CONGESTION RESULTS 2015'!CF108</f>
        <v>yes</v>
      </c>
      <c r="X108" s="357" t="str">
        <f>'CONGESTION RESULTS 2015'!CG108</f>
        <v>no</v>
      </c>
      <c r="Y108" s="357" t="str">
        <f>'CONGESTION RESULTS 2015'!CH108</f>
        <v>yes</v>
      </c>
      <c r="Z108" s="357" t="s">
        <v>100</v>
      </c>
      <c r="AA108" s="375" t="str">
        <f>Table9[[#This Row],[offer/non-offer or premia in March 2016 auction? 
'[only considering GYs and M-4-16']]]</f>
        <v>M-2-16 with auction premia; 
M-4-16 not offered
GYs 16/17, 17/18, 18/19 NOT offered
GY 2026-2030 offered bundled</v>
      </c>
      <c r="AB108" s="375" t="str">
        <f>Table9[[#This Row],[Further TSO remarks on congestion / data / proposed changes to IP list etc.]]</f>
        <v>only M-2-16, GYs26-31 offered (bundled)</v>
      </c>
      <c r="AC108" s="375" t="str">
        <f>Table9[[#This Row],[Revised evaluation of congestion after TSO / NRA comments]]</f>
        <v>yes</v>
      </c>
      <c r="AD108" s="375" t="str">
        <f>Table9[[#This Row],[ACER comments / 
justification]]</f>
        <v>persistent non-offer of products &amp; auction premia (2xM in 2015, 1xM in 2016)</v>
      </c>
    </row>
    <row r="109" spans="1:30" s="361" customFormat="1" ht="30" customHeight="1" x14ac:dyDescent="0.45">
      <c r="A109" s="357" t="str">
        <f>'CONGESTION RESULTS 2015'!A109</f>
        <v>cross-border</v>
      </c>
      <c r="B109" s="324" t="str">
        <f>'CONGESTION RESULTS 2015'!B109</f>
        <v>yes</v>
      </c>
      <c r="C109" s="368" t="str">
        <f>'CONGESTION RESULTS 2015'!C109</f>
        <v>auction premia (a) [&gt;2 M]</v>
      </c>
      <c r="D109" s="357" t="str">
        <f>'CONGESTION RESULTS 2015'!E109</f>
        <v>yes</v>
      </c>
      <c r="E109" s="357" t="str">
        <f>'CONGESTION RESULTS 2015'!F109</f>
        <v>PRISMA</v>
      </c>
      <c r="F109" s="368" t="str">
        <f>'CONGESTION RESULTS 2015'!G109</f>
        <v>Oberkappel</v>
      </c>
      <c r="G109" s="357" t="str">
        <f>'CONGESTION RESULTS 2015'!H109</f>
        <v>Exit</v>
      </c>
      <c r="H109" s="358" t="str">
        <f>'CONGESTION RESULTS 2015'!I109</f>
        <v>21Z000000000001G</v>
      </c>
      <c r="I109" s="357" t="str">
        <f>'CONGESTION RESULTS 2015'!J109</f>
        <v>Open Grid Europe</v>
      </c>
      <c r="J109" s="329" t="str">
        <f>'CONGESTION RESULTS 2015'!K109</f>
        <v>21X-DE-C-A0A0A-T</v>
      </c>
      <c r="K109" s="357" t="str">
        <f>'CONGESTION RESULTS 2015'!L109</f>
        <v>DE</v>
      </c>
      <c r="L109" s="359" t="str">
        <f>'CONGESTION RESULTS 2015'!M109</f>
        <v>to</v>
      </c>
      <c r="M109" s="359" t="str">
        <f>'CONGESTION RESULTS 2015'!N109</f>
        <v>Gas Connect Austria</v>
      </c>
      <c r="N109" s="329" t="str">
        <f>'CONGESTION RESULTS 2015'!O109</f>
        <v>21X-AT-B-A0A0A-K</v>
      </c>
      <c r="O109" s="322" t="str">
        <f>'CONGESTION RESULTS 2015'!P109</f>
        <v>AT</v>
      </c>
      <c r="P109">
        <f>'CONGESTION RESULTS 2015'!Q109</f>
        <v>0</v>
      </c>
      <c r="Q109" s="357" t="str">
        <f>'CONGESTION RESULTS 2015'!BC109</f>
        <v>yes</v>
      </c>
      <c r="R109" s="360" t="s">
        <v>100</v>
      </c>
      <c r="S109" s="447" t="str">
        <f>'CONGESTION RESULTS 2015'!BJ109</f>
        <v>yes  (on 73 days throughout the year, except in April)</v>
      </c>
      <c r="T109" s="357" t="str">
        <f>'CONGESTION RESULTS 2015'!BX109</f>
        <v>no</v>
      </c>
      <c r="U109" s="357" t="str">
        <f>IF(ISBLANK('CONGESTION RESULTS 2015'!BK109), "no", "yes")</f>
        <v>yes</v>
      </c>
      <c r="V109" s="450" t="str">
        <f>Table9[[#This Row],[Number of concluded trades (T) and offers (O) on secondary markets in 2015 '[&gt;= 1 month']]]</f>
        <v>5 T</v>
      </c>
      <c r="W109" s="357" t="str">
        <f>'CONGESTION RESULTS 2015'!CF109</f>
        <v>no</v>
      </c>
      <c r="X109" s="357" t="str">
        <f>'CONGESTION RESULTS 2015'!CG109</f>
        <v>yes</v>
      </c>
      <c r="Y109" s="357" t="str">
        <f>'CONGESTION RESULTS 2015'!CH109</f>
        <v>yes</v>
      </c>
      <c r="Z109" s="360" t="s">
        <v>101</v>
      </c>
      <c r="AA109" s="375" t="str">
        <f>Table9[[#This Row],[offer/non-offer or premia in March 2016 auction? 
'[only considering GYs and M-4-16']]]</f>
        <v>GY 16/17 and 17/18 offered as bundled + unbundled;
M-4-16 offered unbundled (as firm and as interruptible) 
Auction Premia for M-2-16</v>
      </c>
      <c r="AB109" s="375">
        <f>Table9[[#This Row],[Further TSO remarks on congestion / data / proposed changes to IP list etc.]]</f>
        <v>0</v>
      </c>
      <c r="AC109" s="375" t="str">
        <f>Table9[[#This Row],[Revised evaluation of congestion after TSO / NRA comments]]</f>
        <v>yes, but congestion no longer existent (--&gt; close to be congested (1 auction premium)</v>
      </c>
      <c r="AD109" s="375">
        <f>Table9[[#This Row],[ACER comments / 
justification]]</f>
        <v>0</v>
      </c>
    </row>
    <row r="110" spans="1:30" s="361" customFormat="1" ht="30" customHeight="1" x14ac:dyDescent="0.45">
      <c r="A110" s="357" t="str">
        <f>'CONGESTION RESULTS 2015'!A110</f>
        <v>cross-border</v>
      </c>
      <c r="B110" s="324" t="str">
        <f>'CONGESTION RESULTS 2015'!B110</f>
        <v>yes</v>
      </c>
      <c r="C110" s="357" t="str">
        <f>'CONGESTION RESULTS 2015'!C110</f>
        <v>non-offer of any firm product in CY15 + GY15/16 (+ GY17/18)</v>
      </c>
      <c r="D110" s="357" t="str">
        <f>'CONGESTION RESULTS 2015'!E110</f>
        <v>yes</v>
      </c>
      <c r="E110" s="357" t="str">
        <f>'CONGESTION RESULTS 2015'!F110</f>
        <v>PRISMA</v>
      </c>
      <c r="F110" s="368" t="str">
        <f>'CONGESTION RESULTS 2015'!G110</f>
        <v>Olbernhau (DE) / Hora Svaté Kateřiny (CZ)</v>
      </c>
      <c r="G110" s="357" t="str">
        <f>'CONGESTION RESULTS 2015'!H110</f>
        <v>Exit</v>
      </c>
      <c r="H110" s="358" t="str">
        <f>'CONGESTION RESULTS 2015'!I110</f>
        <v>21Z000000000092O</v>
      </c>
      <c r="I110" s="357" t="str">
        <f>'CONGESTION RESULTS 2015'!J110</f>
        <v>GASCADE Gastransport</v>
      </c>
      <c r="J110" s="329" t="str">
        <f>'CONGESTION RESULTS 2015'!K110</f>
        <v>21X-DE-H-A0A0A-L</v>
      </c>
      <c r="K110" s="357" t="str">
        <f>'CONGESTION RESULTS 2015'!L110</f>
        <v>DE</v>
      </c>
      <c r="L110" s="359" t="str">
        <f>'CONGESTION RESULTS 2015'!M110</f>
        <v>to</v>
      </c>
      <c r="M110" s="359" t="str">
        <f>'CONGESTION RESULTS 2015'!N110</f>
        <v>NET4GAS</v>
      </c>
      <c r="N110" s="329" t="str">
        <f>'CONGESTION RESULTS 2015'!O110</f>
        <v>21X000000001304L</v>
      </c>
      <c r="O110" s="322" t="str">
        <f>'CONGESTION RESULTS 2015'!P110</f>
        <v>CZ</v>
      </c>
      <c r="P110">
        <f>'CONGESTION RESULTS 2015'!Q110</f>
        <v>0</v>
      </c>
      <c r="Q110" s="357" t="str">
        <f>'CONGESTION RESULTS 2015'!BC110</f>
        <v>yes</v>
      </c>
      <c r="R110" s="360" t="s">
        <v>103</v>
      </c>
      <c r="S110" s="448" t="s">
        <v>121</v>
      </c>
      <c r="T110" s="357" t="str">
        <f>'CONGESTION RESULTS 2015'!BX110</f>
        <v>yes</v>
      </c>
      <c r="U110" s="357" t="str">
        <f>IF(ISBLANK('CONGESTION RESULTS 2015'!BK110), "no", "yes")</f>
        <v>no</v>
      </c>
      <c r="V110" s="357" t="str">
        <f>Table9[[#This Row],[Number of concluded trades (T) and offers (O) on secondary markets in 2015 '[&gt;= 1 month']]]</f>
        <v>no</v>
      </c>
      <c r="W110" s="357" t="str">
        <f>'CONGESTION RESULTS 2015'!CF110</f>
        <v>yes</v>
      </c>
      <c r="X110" s="357" t="str">
        <f>'CONGESTION RESULTS 2015'!CG110</f>
        <v>no</v>
      </c>
      <c r="Y110" s="357" t="str">
        <f>'CONGESTION RESULTS 2015'!CH110</f>
        <v>yes</v>
      </c>
      <c r="Z110" s="357" t="s">
        <v>100</v>
      </c>
      <c r="AA110" s="375" t="str">
        <f>Table9[[#This Row],[offer/non-offer or premia in March 2016 auction? 
'[only considering GYs and M-4-16']]]</f>
        <v>GYs 19/20  and onwards offered as bundled
GYs 16/17, 17/18 and 18/19 not offered
M-4-16 only offered as interruptible</v>
      </c>
      <c r="AB110" s="375" t="str">
        <f>Table9[[#This Row],[Further TSO remarks on congestion / data / proposed changes to IP list etc.]]</f>
        <v>no unsuccessful requests</v>
      </c>
      <c r="AC110" s="375" t="str">
        <f>Table9[[#This Row],[Revised evaluation of congestion after TSO / NRA comments]]</f>
        <v>yes</v>
      </c>
      <c r="AD110" s="375" t="str">
        <f>Table9[[#This Row],[ACER comments / 
justification]]</f>
        <v>persistent non-offer; unsuccessful requests cannot be seen even in auction regimes, if the respective (yearly) product wasn't offered!
int. Cap. Bookings exist</v>
      </c>
    </row>
    <row r="111" spans="1:30" s="361" customFormat="1" ht="30" hidden="1" customHeight="1" x14ac:dyDescent="0.45">
      <c r="A111" s="357" t="str">
        <f>'CONGESTION RESULTS 2015'!A111</f>
        <v>3rd country</v>
      </c>
      <c r="B111" s="324" t="str">
        <f>'CONGESTION RESULTS 2015'!B111</f>
        <v>yes</v>
      </c>
      <c r="C111" s="357" t="str">
        <f>'CONGESTION RESULTS 2015'!C111</f>
        <v>non-offer of GY15-17</v>
      </c>
      <c r="D111" s="357" t="str">
        <f>'CONGESTION RESULTS 2015'!E111</f>
        <v>na</v>
      </c>
      <c r="E111" s="357" t="str">
        <f>'CONGESTION RESULTS 2015'!F111</f>
        <v>PRISMA</v>
      </c>
      <c r="F111" s="357" t="str">
        <f>'CONGESTION RESULTS 2015'!G111</f>
        <v>Oltingue (FR) / Rodersdorf (CH)</v>
      </c>
      <c r="G111" s="357" t="str">
        <f>'CONGESTION RESULTS 2015'!H111</f>
        <v>Exit</v>
      </c>
      <c r="H111" s="358" t="str">
        <f>'CONGESTION RESULTS 2015'!I111</f>
        <v>21Z000000000037W</v>
      </c>
      <c r="I111" s="357" t="str">
        <f>'CONGESTION RESULTS 2015'!J111</f>
        <v>GRTgaz</v>
      </c>
      <c r="J111" s="329" t="str">
        <f>'CONGESTION RESULTS 2015'!K111</f>
        <v>21X-FR-A-A0A0A-S</v>
      </c>
      <c r="K111" s="357" t="str">
        <f>'CONGESTION RESULTS 2015'!L111</f>
        <v>FR</v>
      </c>
      <c r="L111" s="359" t="str">
        <f>'CONGESTION RESULTS 2015'!M111</f>
        <v>to</v>
      </c>
      <c r="M111" s="359" t="str">
        <f>'CONGESTION RESULTS 2015'!N111</f>
        <v>FluxSwiss</v>
      </c>
      <c r="N111" s="329" t="str">
        <f>'CONGESTION RESULTS 2015'!O111</f>
        <v>--</v>
      </c>
      <c r="O111" s="322" t="str">
        <f>'CONGESTION RESULTS 2015'!P111</f>
        <v>CH</v>
      </c>
      <c r="P111">
        <f>'CONGESTION RESULTS 2015'!Q111</f>
        <v>0</v>
      </c>
      <c r="Q111" s="357" t="str">
        <f>'CONGESTION RESULTS 2015'!BC111</f>
        <v>yes</v>
      </c>
      <c r="R111" s="360" t="s">
        <v>103</v>
      </c>
      <c r="S111" s="360" t="str">
        <f>'CONGESTION RESULTS 2015'!BJ111</f>
        <v>no</v>
      </c>
      <c r="T111" s="357" t="str">
        <f>'CONGESTION RESULTS 2015'!BX111</f>
        <v>no</v>
      </c>
      <c r="U111" s="357" t="str">
        <f>IF(ISBLANK('CONGESTION RESULTS 2015'!BK111), "no", "yes")</f>
        <v>no</v>
      </c>
      <c r="V111" s="357">
        <f>'CONGESTION RESULTS 2015'!CE111</f>
        <v>0</v>
      </c>
      <c r="W111" s="357" t="str">
        <f>'CONGESTION RESULTS 2015'!CF111</f>
        <v>no</v>
      </c>
      <c r="X111" s="357" t="str">
        <f>'CONGESTION RESULTS 2015'!CG111</f>
        <v>no</v>
      </c>
      <c r="Y111" s="357">
        <f>'CONGESTION RESULTS 2015'!CH111</f>
        <v>0</v>
      </c>
      <c r="Z111" s="357" t="str">
        <f>Table9[[#This Row],[offer/non-offer or premia in March 2016 auction? 
'[only considering GYs and M-4-16']]]</f>
        <v xml:space="preserve">M-4-16 + Gys 26-30 offered unbundled; GYs 16-18 not offered </v>
      </c>
      <c r="AA111" s="375" t="str">
        <f>Table9[[#This Row],[offer/non-offer or premia in March 2016 auction? 
'[only considering GYs and M-4-16']]]</f>
        <v xml:space="preserve">M-4-16 + Gys 26-30 offered unbundled; GYs 16-18 not offered </v>
      </c>
      <c r="AB111" s="375">
        <f>Table9[[#This Row],[Further TSO remarks on congestion / data / proposed changes to IP list etc.]]</f>
        <v>0</v>
      </c>
      <c r="AC111" s="375" t="str">
        <f>Table9[[#This Row],[Revised evaluation of congestion after TSO / NRA comments]]</f>
        <v>yes</v>
      </c>
      <c r="AD111" s="375" t="str">
        <f>Table9[[#This Row],[ACER comments / 
justification]]</f>
        <v>same IP side</v>
      </c>
    </row>
    <row r="112" spans="1:30" s="361" customFormat="1" ht="30" hidden="1" customHeight="1" x14ac:dyDescent="0.45">
      <c r="A112" s="357" t="str">
        <f>'CONGESTION RESULTS 2015'!A112</f>
        <v>3rd country</v>
      </c>
      <c r="B112" s="324" t="str">
        <f>'CONGESTION RESULTS 2015'!B112</f>
        <v>yes</v>
      </c>
      <c r="C112" s="357" t="str">
        <f>'CONGESTION RESULTS 2015'!C112</f>
        <v>non-offer of GY15-17</v>
      </c>
      <c r="D112" s="357" t="str">
        <f>'CONGESTION RESULTS 2015'!E112</f>
        <v>no (temporarily / double)</v>
      </c>
      <c r="E112" s="357" t="str">
        <f>'CONGESTION RESULTS 2015'!F112</f>
        <v>PRISMA</v>
      </c>
      <c r="F112" s="357" t="str">
        <f>'CONGESTION RESULTS 2015'!G112</f>
        <v>Oltingue (FR) / Rodersdorf (CH)</v>
      </c>
      <c r="G112" s="357" t="str">
        <f>'CONGESTION RESULTS 2015'!H112</f>
        <v>Exit</v>
      </c>
      <c r="H112" s="358" t="str">
        <f>'CONGESTION RESULTS 2015'!I112</f>
        <v>21Z000000000037W</v>
      </c>
      <c r="I112" s="357" t="str">
        <f>'CONGESTION RESULTS 2015'!J112</f>
        <v>GRTgaz</v>
      </c>
      <c r="J112" s="329" t="str">
        <f>'CONGESTION RESULTS 2015'!K112</f>
        <v>21X-FR-A-A0A0A-S</v>
      </c>
      <c r="K112" s="357" t="str">
        <f>'CONGESTION RESULTS 2015'!L112</f>
        <v>FR</v>
      </c>
      <c r="L112" s="359" t="str">
        <f>'CONGESTION RESULTS 2015'!M112</f>
        <v>to</v>
      </c>
      <c r="M112" s="359" t="str">
        <f>'CONGESTION RESULTS 2015'!N112</f>
        <v>Swissgas</v>
      </c>
      <c r="N112" s="329" t="str">
        <f>'CONGESTION RESULTS 2015'!O112</f>
        <v>21X-CH-B-A0A0A-H</v>
      </c>
      <c r="O112" s="322" t="str">
        <f>'CONGESTION RESULTS 2015'!P112</f>
        <v>CH</v>
      </c>
      <c r="P112" t="str">
        <f>'CONGESTION RESULTS 2015'!Q112</f>
        <v>same as above</v>
      </c>
      <c r="Q112" s="357" t="str">
        <f>'CONGESTION RESULTS 2015'!BC112</f>
        <v>yes</v>
      </c>
      <c r="R112" s="360" t="s">
        <v>103</v>
      </c>
      <c r="S112" s="360" t="str">
        <f>'CONGESTION RESULTS 2015'!BJ112</f>
        <v>no</v>
      </c>
      <c r="T112" s="357" t="str">
        <f>'CONGESTION RESULTS 2015'!BX112</f>
        <v>no</v>
      </c>
      <c r="U112" s="357" t="str">
        <f>IF(ISBLANK('CONGESTION RESULTS 2015'!BK112), "no", "yes")</f>
        <v>no</v>
      </c>
      <c r="V112" s="357">
        <f>'CONGESTION RESULTS 2015'!CE112</f>
        <v>0</v>
      </c>
      <c r="W112" s="357" t="str">
        <f>'CONGESTION RESULTS 2015'!CF112</f>
        <v>no</v>
      </c>
      <c r="X112" s="357" t="str">
        <f>'CONGESTION RESULTS 2015'!CG112</f>
        <v>no</v>
      </c>
      <c r="Y112" s="357">
        <f>'CONGESTION RESULTS 2015'!CH112</f>
        <v>0</v>
      </c>
      <c r="Z112" s="357" t="str">
        <f>Table9[[#This Row],[offer/non-offer or premia in March 2016 auction? 
'[only considering GYs and M-4-16']]]</f>
        <v xml:space="preserve">M-4-16 + Gys 26-30 offered unbundled; GYs 16-18 not offered </v>
      </c>
      <c r="AA112" s="375" t="str">
        <f>Table9[[#This Row],[offer/non-offer or premia in March 2016 auction? 
'[only considering GYs and M-4-16']]]</f>
        <v xml:space="preserve">M-4-16 + Gys 26-30 offered unbundled; GYs 16-18 not offered </v>
      </c>
      <c r="AB112" s="375">
        <f>Table9[[#This Row],[Further TSO remarks on congestion / data / proposed changes to IP list etc.]]</f>
        <v>0</v>
      </c>
      <c r="AC112" s="375" t="str">
        <f>Table9[[#This Row],[Revised evaluation of congestion after TSO / NRA comments]]</f>
        <v>yes</v>
      </c>
      <c r="AD112" s="375" t="str">
        <f>Table9[[#This Row],[ACER comments / 
justification]]</f>
        <v>same IP side as 111</v>
      </c>
    </row>
    <row r="113" spans="1:30" s="361" customFormat="1" ht="30" customHeight="1" x14ac:dyDescent="0.45">
      <c r="A113" s="357" t="str">
        <f>'CONGESTION RESULTS 2015'!A113</f>
        <v>cross-border</v>
      </c>
      <c r="B113" s="324" t="str">
        <f>'CONGESTION RESULTS 2015'!B113</f>
        <v>yes</v>
      </c>
      <c r="C113" s="357" t="str">
        <f>'CONGESTION RESULTS 2015'!C113</f>
        <v>non-offer of any product at BP</v>
      </c>
      <c r="D113" s="357" t="str">
        <f>'CONGESTION RESULTS 2015'!E113</f>
        <v>yes</v>
      </c>
      <c r="E113" s="357" t="str">
        <f>'CONGESTION RESULTS 2015'!F113</f>
        <v>PRISMA</v>
      </c>
      <c r="F113" s="368" t="str">
        <f>'CONGESTION RESULTS 2015'!G113</f>
        <v>Opal (DE)/Brandov Opal (CZ)</v>
      </c>
      <c r="G113" s="357" t="str">
        <f>'CONGESTION RESULTS 2015'!H113</f>
        <v>Exit</v>
      </c>
      <c r="H113" s="358" t="str">
        <f>'CONGESTION RESULTS 2015'!I113</f>
        <v>21Z000000000242V</v>
      </c>
      <c r="I113" s="357" t="str">
        <f>'CONGESTION RESULTS 2015'!J113</f>
        <v>LBTG</v>
      </c>
      <c r="J113" s="329" t="str">
        <f>'CONGESTION RESULTS 2015'!K113</f>
        <v>21X000000001309B</v>
      </c>
      <c r="K113" s="357" t="str">
        <f>'CONGESTION RESULTS 2015'!L113</f>
        <v>DE</v>
      </c>
      <c r="L113" s="359" t="str">
        <f>'CONGESTION RESULTS 2015'!M113</f>
        <v>to</v>
      </c>
      <c r="M113" s="359" t="str">
        <f>'CONGESTION RESULTS 2015'!N113</f>
        <v>NET4GAS</v>
      </c>
      <c r="N113" s="329" t="str">
        <f>'CONGESTION RESULTS 2015'!O113</f>
        <v>21X000000001304L</v>
      </c>
      <c r="O113" s="322" t="str">
        <f>'CONGESTION RESULTS 2015'!P113</f>
        <v>CZ</v>
      </c>
      <c r="P113" t="str">
        <f>'CONGESTION RESULTS 2015'!Q113</f>
        <v>exempted transmission</v>
      </c>
      <c r="Q113" s="357" t="str">
        <f>'CONGESTION RESULTS 2015'!BC113</f>
        <v>yes</v>
      </c>
      <c r="R113" s="360" t="s">
        <v>358</v>
      </c>
      <c r="S113" s="448" t="s">
        <v>121</v>
      </c>
      <c r="T113" s="357" t="str">
        <f>'CONGESTION RESULTS 2015'!BX113</f>
        <v>no</v>
      </c>
      <c r="U113" s="357" t="str">
        <f>IF(ISBLANK('CONGESTION RESULTS 2015'!BK113), "no", "yes")</f>
        <v>yes</v>
      </c>
      <c r="V113" s="357" t="str">
        <f>Table9[[#This Row],[Number of concluded trades (T) and offers (O) on secondary markets in 2015 '[&gt;= 1 month']]]</f>
        <v>no</v>
      </c>
      <c r="W113" s="357" t="str">
        <f>'CONGESTION RESULTS 2015'!CF113</f>
        <v>no</v>
      </c>
      <c r="X113" s="357" t="str">
        <f>'CONGESTION RESULTS 2015'!CG113</f>
        <v>yes</v>
      </c>
      <c r="Y113" s="357" t="str">
        <f>'CONGESTION RESULTS 2015'!CH113</f>
        <v>yes</v>
      </c>
      <c r="Z113" s="357" t="s">
        <v>100</v>
      </c>
      <c r="AA113" s="375" t="str">
        <f>Table9[[#This Row],[offer/non-offer or premia in March 2016 auction? 
'[only considering GYs and M-4-16']]]</f>
        <v>No information on the IP side on PRISMA</v>
      </c>
      <c r="AB113" s="375">
        <f>Table9[[#This Row],[Further TSO remarks on congestion / data / proposed changes to IP list etc.]]</f>
        <v>0</v>
      </c>
      <c r="AC113" s="375" t="str">
        <f>Table9[[#This Row],[Revised evaluation of congestion after TSO / NRA comments]]</f>
        <v>yes</v>
      </c>
      <c r="AD113" s="375">
        <f>Table9[[#This Row],[ACER comments / 
justification]]</f>
        <v>0</v>
      </c>
    </row>
    <row r="114" spans="1:30" s="361" customFormat="1" ht="30" customHeight="1" x14ac:dyDescent="0.45">
      <c r="A114" s="357" t="str">
        <f>'CONGESTION RESULTS 2015'!A114</f>
        <v>cross-border</v>
      </c>
      <c r="B114" s="324" t="str">
        <f>'CONGESTION RESULTS 2015'!B114</f>
        <v>yes</v>
      </c>
      <c r="C114" s="357" t="str">
        <f>'CONGESTION RESULTS 2015'!C114</f>
        <v>non-offer of firm capacity at BP</v>
      </c>
      <c r="D114" s="357" t="str">
        <f>'CONGESTION RESULTS 2015'!E114</f>
        <v>yes</v>
      </c>
      <c r="E114" s="357" t="str">
        <f>'CONGESTION RESULTS 2015'!F114</f>
        <v>PRISMA</v>
      </c>
      <c r="F114" s="368" t="str">
        <f>'CONGESTION RESULTS 2015'!G114</f>
        <v>Opal (DE)/Brandov Opal (CZ)</v>
      </c>
      <c r="G114" s="357" t="str">
        <f>'CONGESTION RESULTS 2015'!H114</f>
        <v>Exit</v>
      </c>
      <c r="H114" s="358" t="str">
        <f>'CONGESTION RESULTS 2015'!I114</f>
        <v>27ZG007P0000062W</v>
      </c>
      <c r="I114" s="357" t="str">
        <f>'CONGESTION RESULTS 2015'!J114</f>
        <v>OPAL Gastransport</v>
      </c>
      <c r="J114" s="329" t="str">
        <f>'CONGESTION RESULTS 2015'!K114</f>
        <v>21X0000000011845</v>
      </c>
      <c r="K114" s="357" t="str">
        <f>'CONGESTION RESULTS 2015'!L114</f>
        <v>DE</v>
      </c>
      <c r="L114" s="359" t="str">
        <f>'CONGESTION RESULTS 2015'!M114</f>
        <v>to</v>
      </c>
      <c r="M114" s="359" t="str">
        <f>'CONGESTION RESULTS 2015'!N114</f>
        <v>NET4GAS</v>
      </c>
      <c r="N114" s="329" t="str">
        <f>'CONGESTION RESULTS 2015'!O114</f>
        <v>21X000000001304L</v>
      </c>
      <c r="O114" t="str">
        <f>'CONGESTION RESULTS 2015'!P114</f>
        <v>CZ</v>
      </c>
      <c r="P114" t="str">
        <f>'CONGESTION RESULTS 2015'!Q114</f>
        <v>no technical firm until 23.10.15</v>
      </c>
      <c r="Q114" s="357" t="str">
        <f>'CONGESTION RESULTS 2015'!BC114</f>
        <v>yes</v>
      </c>
      <c r="R114" s="360" t="s">
        <v>100</v>
      </c>
      <c r="S114" s="448" t="s">
        <v>121</v>
      </c>
      <c r="T114" s="357" t="str">
        <f>'CONGESTION RESULTS 2015'!BX114</f>
        <v>no</v>
      </c>
      <c r="U114" s="357" t="str">
        <f>IF(ISBLANK('CONGESTION RESULTS 2015'!BK114), "no", "yes")</f>
        <v>no</v>
      </c>
      <c r="V114" s="450" t="str">
        <f>Table9[[#This Row],[Number of concluded trades (T) and offers (O) on secondary markets in 2015 '[&gt;= 1 month']]]</f>
        <v>2 T (int. only)</v>
      </c>
      <c r="W114" s="357" t="str">
        <f>'CONGESTION RESULTS 2015'!CF114</f>
        <v>no</v>
      </c>
      <c r="X114" s="357" t="str">
        <f>'CONGESTION RESULTS 2015'!CG114</f>
        <v>no</v>
      </c>
      <c r="Y114" s="357" t="str">
        <f>'CONGESTION RESULTS 2015'!CH114</f>
        <v>yes</v>
      </c>
      <c r="Z114" s="357" t="s">
        <v>100</v>
      </c>
      <c r="AA114" s="375" t="str">
        <f>Table9[[#This Row],[offer/non-offer or premia in March 2016 auction? 
'[only considering GYs and M-4-16']]]</f>
        <v>M-4-16 offered as interruptible unbundled, No firm products offered</v>
      </c>
      <c r="AB114" s="375">
        <f>Table9[[#This Row],[Further TSO remarks on congestion / data / proposed changes to IP list etc.]]</f>
        <v>0</v>
      </c>
      <c r="AC114" s="375" t="str">
        <f>Table9[[#This Row],[Revised evaluation of congestion after TSO / NRA comments]]</f>
        <v>yes</v>
      </c>
      <c r="AD114" s="375">
        <f>Table9[[#This Row],[ACER comments / 
justification]]</f>
        <v>0</v>
      </c>
    </row>
    <row r="115" spans="1:30" ht="22.2" hidden="1" x14ac:dyDescent="0.45">
      <c r="A115" s="329" t="str">
        <f>'CONGESTION RESULTS 2015'!A115</f>
        <v>cross-border</v>
      </c>
      <c r="B115" t="str">
        <f>'CONGESTION RESULTS 2015'!B115</f>
        <v>no</v>
      </c>
      <c r="C115">
        <f>'CONGESTION RESULTS 2015'!C115</f>
        <v>0</v>
      </c>
      <c r="D115" t="str">
        <f>'CONGESTION RESULTS 2015'!E115</f>
        <v>yes</v>
      </c>
      <c r="E115" t="str">
        <f>'CONGESTION RESULTS 2015'!F115</f>
        <v>PRISMA</v>
      </c>
      <c r="F115" t="str">
        <f>'CONGESTION RESULTS 2015'!G115</f>
        <v>Oude Statenzijl</v>
      </c>
      <c r="G115" t="str">
        <f>'CONGESTION RESULTS 2015'!H115</f>
        <v>Exit</v>
      </c>
      <c r="H115" t="str">
        <f>'CONGESTION RESULTS 2015'!I115</f>
        <v>21Z000000000075O</v>
      </c>
      <c r="I115" t="str">
        <f>'CONGESTION RESULTS 2015'!J115</f>
        <v>Open Grid Europe</v>
      </c>
      <c r="J115" t="str">
        <f>'CONGESTION RESULTS 2015'!K115</f>
        <v>21X-DE-C-A0A0A-T</v>
      </c>
      <c r="K115" t="str">
        <f>'CONGESTION RESULTS 2015'!L115</f>
        <v>DE</v>
      </c>
      <c r="L115" t="str">
        <f>'CONGESTION RESULTS 2015'!M115</f>
        <v>to</v>
      </c>
      <c r="M115" t="str">
        <f>'CONGESTION RESULTS 2015'!N115</f>
        <v>Gasunie Transport Services</v>
      </c>
      <c r="N115" t="str">
        <f>'CONGESTION RESULTS 2015'!O115</f>
        <v>21X-NL-A-A0A0A-Z</v>
      </c>
      <c r="O115" t="str">
        <f>'CONGESTION RESULTS 2015'!P115</f>
        <v>NL</v>
      </c>
      <c r="P115">
        <f>'CONGESTION RESULTS 2015'!Q115</f>
        <v>0</v>
      </c>
      <c r="Q115">
        <f>'CONGESTION RESULTS 2015'!BC115</f>
        <v>0</v>
      </c>
      <c r="S115" s="360">
        <f>'CONGESTION RESULTS 2015'!BJ115</f>
        <v>0</v>
      </c>
      <c r="T115">
        <f>'CONGESTION RESULTS 2015'!BX115</f>
        <v>0</v>
      </c>
      <c r="U115" t="str">
        <f>IF(ISBLANK('CONGESTION RESULTS 2015'!BK115), "no", "yes")</f>
        <v>yes</v>
      </c>
      <c r="V115" s="357">
        <f>'CONGESTION RESULTS 2015'!CE115</f>
        <v>0</v>
      </c>
      <c r="W115">
        <f>'CONGESTION RESULTS 2015'!CF115</f>
        <v>0</v>
      </c>
      <c r="X115">
        <f>'CONGESTION RESULTS 2015'!CG115</f>
        <v>0</v>
      </c>
      <c r="Y115">
        <f>'CONGESTION RESULTS 2015'!CH115</f>
        <v>0</v>
      </c>
      <c r="AA115" s="375">
        <f>Table9[[#This Row],[offer/non-offer or premia in March 2016 auction? 
'[only considering GYs and M-4-16']]]</f>
        <v>0</v>
      </c>
      <c r="AB115" s="375">
        <f>Table9[[#This Row],[Further TSO remarks on congestion / data / proposed changes to IP list etc.]]</f>
        <v>0</v>
      </c>
      <c r="AC115" s="375">
        <f>Table9[[#This Row],[Revised evaluation of congestion after TSO / NRA comments]]</f>
        <v>0</v>
      </c>
      <c r="AD115" s="375">
        <f>Table9[[#This Row],[ACER comments / 
justification]]</f>
        <v>0</v>
      </c>
    </row>
    <row r="116" spans="1:30" ht="22.2" hidden="1" x14ac:dyDescent="0.45">
      <c r="A116" s="329" t="str">
        <f>'CONGESTION RESULTS 2015'!A116</f>
        <v>cross-border</v>
      </c>
      <c r="B116" t="str">
        <f>'CONGESTION RESULTS 2015'!B116</f>
        <v>no</v>
      </c>
      <c r="C116">
        <f>'CONGESTION RESULTS 2015'!C116</f>
        <v>0</v>
      </c>
      <c r="D116" t="str">
        <f>'CONGESTION RESULTS 2015'!E116</f>
        <v>yes</v>
      </c>
      <c r="E116" t="str">
        <f>'CONGESTION RESULTS 2015'!F116</f>
        <v>PRISMA</v>
      </c>
      <c r="F116" t="str">
        <f>'CONGESTION RESULTS 2015'!G116</f>
        <v>Oude Statenzijl</v>
      </c>
      <c r="G116" t="str">
        <f>'CONGESTION RESULTS 2015'!H116</f>
        <v>Exit</v>
      </c>
      <c r="H116" t="str">
        <f>'CONGESTION RESULTS 2015'!I116</f>
        <v>21Z000000000075O</v>
      </c>
      <c r="I116" t="str">
        <f>'CONGESTION RESULTS 2015'!J116</f>
        <v>Gasunie Transport Services</v>
      </c>
      <c r="J116" t="str">
        <f>'CONGESTION RESULTS 2015'!K116</f>
        <v>21X-NL-A-A0A0A-Z</v>
      </c>
      <c r="K116" t="str">
        <f>'CONGESTION RESULTS 2015'!L116</f>
        <v>NL</v>
      </c>
      <c r="L116" t="str">
        <f>'CONGESTION RESULTS 2015'!M116</f>
        <v>to</v>
      </c>
      <c r="M116" t="str">
        <f>'CONGESTION RESULTS 2015'!N116</f>
        <v>Open Grid Europe</v>
      </c>
      <c r="N116" t="str">
        <f>'CONGESTION RESULTS 2015'!O116</f>
        <v>21X-DE-C-A0A0A-T</v>
      </c>
      <c r="O116" t="str">
        <f>'CONGESTION RESULTS 2015'!P116</f>
        <v>DE</v>
      </c>
      <c r="P116">
        <f>'CONGESTION RESULTS 2015'!Q116</f>
        <v>0</v>
      </c>
      <c r="Q116">
        <f>'CONGESTION RESULTS 2015'!BC116</f>
        <v>0</v>
      </c>
      <c r="S116" s="360">
        <f>'CONGESTION RESULTS 2015'!BJ116</f>
        <v>0</v>
      </c>
      <c r="T116">
        <f>'CONGESTION RESULTS 2015'!BX116</f>
        <v>0</v>
      </c>
      <c r="U116" t="str">
        <f>IF(ISBLANK('CONGESTION RESULTS 2015'!BK116), "no", "yes")</f>
        <v>no</v>
      </c>
      <c r="V116" s="357">
        <f>'CONGESTION RESULTS 2015'!CE116</f>
        <v>0</v>
      </c>
      <c r="W116">
        <f>'CONGESTION RESULTS 2015'!CF116</f>
        <v>0</v>
      </c>
      <c r="X116">
        <f>'CONGESTION RESULTS 2015'!CG116</f>
        <v>0</v>
      </c>
      <c r="Y116">
        <f>'CONGESTION RESULTS 2015'!CH116</f>
        <v>0</v>
      </c>
      <c r="AA116" s="375">
        <f>Table9[[#This Row],[offer/non-offer or premia in March 2016 auction? 
'[only considering GYs and M-4-16']]]</f>
        <v>0</v>
      </c>
      <c r="AB116" s="375">
        <f>Table9[[#This Row],[Further TSO remarks on congestion / data / proposed changes to IP list etc.]]</f>
        <v>0</v>
      </c>
      <c r="AC116" s="375" t="str">
        <f>Table9[[#This Row],[Revised evaluation of congestion after TSO / NRA comments]]</f>
        <v>no</v>
      </c>
      <c r="AD116" s="375">
        <f>Table9[[#This Row],[ACER comments / 
justification]]</f>
        <v>0</v>
      </c>
    </row>
    <row r="117" spans="1:30" ht="22.2" hidden="1" x14ac:dyDescent="0.45">
      <c r="A117" s="329" t="str">
        <f>'CONGESTION RESULTS 2015'!A117</f>
        <v>? VR ?</v>
      </c>
      <c r="B117">
        <f>'CONGESTION RESULTS 2015'!B117</f>
        <v>0</v>
      </c>
      <c r="C117" t="str">
        <f>'CONGESTION RESULTS 2015'!C117</f>
        <v>non-offer of any firm product at BP</v>
      </c>
      <c r="D117" t="str">
        <f>'CONGESTION RESULTS 2015'!E117</f>
        <v>no</v>
      </c>
      <c r="E117" t="str">
        <f>'CONGESTION RESULTS 2015'!F117</f>
        <v>PRISMA</v>
      </c>
      <c r="F117" t="str">
        <f>'CONGESTION RESULTS 2015'!G117</f>
        <v>Petrzalka</v>
      </c>
      <c r="G117" t="str">
        <f>'CONGESTION RESULTS 2015'!H117</f>
        <v>Exit</v>
      </c>
      <c r="H117" t="str">
        <f>'CONGESTION RESULTS 2015'!I117</f>
        <v>21Z000000000175K</v>
      </c>
      <c r="I117" t="str">
        <f>'CONGESTION RESULTS 2015'!J117</f>
        <v>Gas Connect Austria</v>
      </c>
      <c r="J117" t="str">
        <f>'CONGESTION RESULTS 2015'!K117</f>
        <v>21X-AT-B-A0A0A-K</v>
      </c>
      <c r="K117" t="str">
        <f>'CONGESTION RESULTS 2015'!L117</f>
        <v>AT</v>
      </c>
      <c r="L117" t="str">
        <f>'CONGESTION RESULTS 2015'!M117</f>
        <v>to</v>
      </c>
      <c r="M117" t="str">
        <f>'CONGESTION RESULTS 2015'!N117</f>
        <v>eustream</v>
      </c>
      <c r="N117" t="str">
        <f>'CONGESTION RESULTS 2015'!O117</f>
        <v>21X-SK-A-A0A0A-N</v>
      </c>
      <c r="O117" t="str">
        <f>'CONGESTION RESULTS 2015'!P117</f>
        <v>SK</v>
      </c>
      <c r="P117" t="str">
        <f>'CONGESTION RESULTS 2015'!Q117</f>
        <v xml:space="preserve">Petrzalka does not exist on TP, however the EIC is on TP, but for Baumgarten exit GCA; no technical firm
--&gt; maybe remove from NC CAM IP scope list? </v>
      </c>
      <c r="Q117" t="str">
        <f>'CONGESTION RESULTS 2015'!BC117</f>
        <v>yes</v>
      </c>
      <c r="S117" s="360" t="str">
        <f>'CONGESTION RESULTS 2015'!BJ117</f>
        <v>no</v>
      </c>
      <c r="T117">
        <f>'CONGESTION RESULTS 2015'!BX117</f>
        <v>0</v>
      </c>
      <c r="V117" s="357">
        <f>'CONGESTION RESULTS 2015'!CE117</f>
        <v>0</v>
      </c>
      <c r="W117">
        <f>'CONGESTION RESULTS 2015'!CF117</f>
        <v>0</v>
      </c>
      <c r="X117">
        <f>'CONGESTION RESULTS 2015'!CG117</f>
        <v>0</v>
      </c>
      <c r="Y117" t="str">
        <f>'CONGESTION RESULTS 2015'!CH117</f>
        <v>yes</v>
      </c>
      <c r="AA117" s="375">
        <f>Table9[[#This Row],[offer/non-offer or premia in March 2016 auction? 
'[only considering GYs and M-4-16']]]</f>
        <v>0</v>
      </c>
      <c r="AB117" s="375">
        <f>Table9[[#This Row],[Further TSO remarks on congestion / data / proposed changes to IP list etc.]]</f>
        <v>0</v>
      </c>
      <c r="AC117" s="375">
        <f>Table9[[#This Row],[Revised evaluation of congestion after TSO / NRA comments]]</f>
        <v>0</v>
      </c>
      <c r="AD117" s="375">
        <f>Table9[[#This Row],[ACER comments / 
justification]]</f>
        <v>0</v>
      </c>
    </row>
    <row r="118" spans="1:30" ht="22.2" hidden="1" x14ac:dyDescent="0.45">
      <c r="A118" s="329" t="str">
        <f>'CONGESTION RESULTS 2015'!A118</f>
        <v>in-country</v>
      </c>
      <c r="B118" t="str">
        <f>'CONGESTION RESULTS 2015'!B118</f>
        <v>no</v>
      </c>
      <c r="C118">
        <f>'CONGESTION RESULTS 2015'!C118</f>
        <v>0</v>
      </c>
      <c r="D118" t="str">
        <f>'CONGESTION RESULTS 2015'!E118</f>
        <v>yes</v>
      </c>
      <c r="E118" t="str">
        <f>'CONGESTION RESULTS 2015'!F118</f>
        <v>GSA</v>
      </c>
      <c r="F118" t="str">
        <f>'CONGESTION RESULTS 2015'!G118</f>
        <v>Point of Interconnection (PWP)</v>
      </c>
      <c r="G118" t="str">
        <f>'CONGESTION RESULTS 2015'!H118</f>
        <v>Exit</v>
      </c>
      <c r="H118" t="str">
        <f>'CONGESTION RESULTS 2015'!I118</f>
        <v>21Z000000000399Z</v>
      </c>
      <c r="I118" t="str">
        <f>'CONGESTION RESULTS 2015'!J118</f>
        <v>Gaz-System (ISO)</v>
      </c>
      <c r="J118" t="str">
        <f>'CONGESTION RESULTS 2015'!K118</f>
        <v>21X-PL-A-A0A0A-B</v>
      </c>
      <c r="K118" t="str">
        <f>'CONGESTION RESULTS 2015'!L118</f>
        <v>PL</v>
      </c>
      <c r="L118" t="str">
        <f>'CONGESTION RESULTS 2015'!M118</f>
        <v>to</v>
      </c>
      <c r="M118" t="str">
        <f>'CONGESTION RESULTS 2015'!N118</f>
        <v>GAZ-SYSTEM</v>
      </c>
      <c r="N118" t="str">
        <f>'CONGESTION RESULTS 2015'!O118</f>
        <v>21X-PL-A-A0A0A-B</v>
      </c>
      <c r="O118" t="str">
        <f>'CONGESTION RESULTS 2015'!P118</f>
        <v>PL</v>
      </c>
      <c r="P118">
        <f>'CONGESTION RESULTS 2015'!Q118</f>
        <v>0</v>
      </c>
      <c r="Q118" t="str">
        <f>'CONGESTION RESULTS 2015'!BC118</f>
        <v>yes</v>
      </c>
      <c r="S118" s="360" t="str">
        <f>'CONGESTION RESULTS 2015'!BJ118</f>
        <v>no</v>
      </c>
      <c r="T118">
        <f>'CONGESTION RESULTS 2015'!BX118</f>
        <v>0</v>
      </c>
      <c r="U118" t="str">
        <f>IF(ISBLANK('CONGESTION RESULTS 2015'!BK118), "no", "yes")</f>
        <v>yes</v>
      </c>
      <c r="V118" s="357">
        <f>'CONGESTION RESULTS 2015'!CE118</f>
        <v>0</v>
      </c>
      <c r="W118">
        <f>'CONGESTION RESULTS 2015'!CF118</f>
        <v>0</v>
      </c>
      <c r="X118">
        <f>'CONGESTION RESULTS 2015'!CG118</f>
        <v>0</v>
      </c>
      <c r="Y118">
        <f>'CONGESTION RESULTS 2015'!CH118</f>
        <v>0</v>
      </c>
      <c r="AA118" s="375">
        <f>Table9[[#This Row],[offer/non-offer or premia in March 2016 auction? 
'[only considering GYs and M-4-16']]]</f>
        <v>0</v>
      </c>
      <c r="AB118" s="375">
        <f>Table9[[#This Row],[Further TSO remarks on congestion / data / proposed changes to IP list etc.]]</f>
        <v>0</v>
      </c>
      <c r="AC118" s="375" t="str">
        <f>Table9[[#This Row],[Revised evaluation of congestion after TSO / NRA comments]]</f>
        <v>no</v>
      </c>
      <c r="AD118" s="375">
        <f>Table9[[#This Row],[ACER comments / 
justification]]</f>
        <v>0</v>
      </c>
    </row>
    <row r="119" spans="1:30" ht="22.2" hidden="1" x14ac:dyDescent="0.45">
      <c r="A119" s="329" t="str">
        <f>'CONGESTION RESULTS 2015'!A119</f>
        <v>to be deleted from IP list</v>
      </c>
      <c r="B119" t="str">
        <f>'CONGESTION RESULTS 2015'!B119</f>
        <v>potentially (no data)</v>
      </c>
      <c r="C119" t="str">
        <f>'CONGESTION RESULTS 2015'!C119</f>
        <v>non-offer of any product at BP</v>
      </c>
      <c r="D119" t="str">
        <f>'CONGESTION RESULTS 2015'!E119</f>
        <v>no</v>
      </c>
      <c r="E119" t="str">
        <f>'CONGESTION RESULTS 2015'!F119</f>
        <v>PRISMA</v>
      </c>
      <c r="F119" t="str">
        <f>'CONGESTION RESULTS 2015'!G119</f>
        <v>Poppel (BE) // Hilvarenbeek/Zandvliet-L (NL)</v>
      </c>
      <c r="G119" t="str">
        <f>'CONGESTION RESULTS 2015'!H119</f>
        <v>Exit</v>
      </c>
      <c r="H119" t="str">
        <f>'CONGESTION RESULTS 2015'!I119</f>
        <v xml:space="preserve"> 21Z000000000067N</v>
      </c>
      <c r="I119" t="str">
        <f>'CONGESTION RESULTS 2015'!J119</f>
        <v>Gasunie Transport Services</v>
      </c>
      <c r="J119" t="str">
        <f>'CONGESTION RESULTS 2015'!K119</f>
        <v>21X-NL-A-A0A0A-Z</v>
      </c>
      <c r="K119" t="str">
        <f>'CONGESTION RESULTS 2015'!L119</f>
        <v>NL</v>
      </c>
      <c r="L119" t="str">
        <f>'CONGESTION RESULTS 2015'!M119</f>
        <v>to</v>
      </c>
      <c r="M119" t="str">
        <f>'CONGESTION RESULTS 2015'!N119</f>
        <v>Fluxys Belgium</v>
      </c>
      <c r="N119" t="str">
        <f>'CONGESTION RESULTS 2015'!O119</f>
        <v>21X-BE-A-A0A0A-Y</v>
      </c>
      <c r="O119" t="str">
        <f>'CONGESTION RESULTS 2015'!P119</f>
        <v>BE</v>
      </c>
      <c r="P119" t="str">
        <f>'CONGESTION RESULTS 2015'!Q119</f>
        <v>no data on TP, EIC code not known --&gt; delete IP side from list, as point is covered by Hilvarenbeek//Zandvlieet-L</v>
      </c>
      <c r="Q119" t="str">
        <f>'CONGESTION RESULTS 2015'!BC119</f>
        <v>no data</v>
      </c>
      <c r="S119" s="360" t="str">
        <f>'CONGESTION RESULTS 2015'!BJ119</f>
        <v>no data</v>
      </c>
      <c r="T119" t="str">
        <f>'CONGESTION RESULTS 2015'!BX119</f>
        <v>no</v>
      </c>
      <c r="U119" t="str">
        <f>IF(ISBLANK('CONGESTION RESULTS 2015'!BK119), "no", "yes")</f>
        <v>no</v>
      </c>
      <c r="V119" s="357">
        <f>'CONGESTION RESULTS 2015'!CE119</f>
        <v>0</v>
      </c>
      <c r="W119" t="str">
        <f>'CONGESTION RESULTS 2015'!CF119</f>
        <v>no</v>
      </c>
      <c r="X119" t="str">
        <f>'CONGESTION RESULTS 2015'!CG119</f>
        <v>no</v>
      </c>
      <c r="Y119">
        <f>'CONGESTION RESULTS 2015'!CH119</f>
        <v>0</v>
      </c>
      <c r="AA119" s="375">
        <f>Table9[[#This Row],[offer/non-offer or premia in March 2016 auction? 
'[only considering GYs and M-4-16']]]</f>
        <v>0</v>
      </c>
      <c r="AB119" s="375" t="str">
        <f>Table9[[#This Row],[Further TSO remarks on congestion / data / proposed changes to IP list etc.]]</f>
        <v>We don´t recognise this EIC, I think line 69 with EIC 21Z000000000243T replaced this line. This line can be deleted</v>
      </c>
      <c r="AC119" s="375">
        <f>Table9[[#This Row],[Revised evaluation of congestion after TSO / NRA comments]]</f>
        <v>0</v>
      </c>
      <c r="AD119" s="375">
        <f>Table9[[#This Row],[ACER comments / 
justification]]</f>
        <v>0</v>
      </c>
    </row>
    <row r="120" spans="1:30" s="361" customFormat="1" ht="30" customHeight="1" x14ac:dyDescent="0.45">
      <c r="A120" s="357" t="str">
        <f>'CONGESTION RESULTS 2015'!A120</f>
        <v>3rd country</v>
      </c>
      <c r="B120" s="324" t="str">
        <f>'CONGESTION RESULTS 2015'!B120</f>
        <v>yes</v>
      </c>
      <c r="C120" s="357" t="str">
        <f>'CONGESTION RESULTS 2015'!C120</f>
        <v>non-offer of any firm product in CY15 + GY15/16 (+ GY17/18)</v>
      </c>
      <c r="D120" s="357" t="str">
        <f>'CONGESTION RESULTS 2015'!E120</f>
        <v>yes</v>
      </c>
      <c r="E120" s="357" t="str">
        <f>'CONGESTION RESULTS 2015'!F120</f>
        <v>PRISMA</v>
      </c>
      <c r="F120" s="368" t="str">
        <f>'CONGESTION RESULTS 2015'!G120</f>
        <v>RC Basel</v>
      </c>
      <c r="G120" s="357" t="str">
        <f>'CONGESTION RESULTS 2015'!H120</f>
        <v>Exit</v>
      </c>
      <c r="H120" s="358" t="str">
        <f>'CONGESTION RESULTS 2015'!I120</f>
        <v>21Z000000000253Q</v>
      </c>
      <c r="I120" s="357" t="str">
        <f>'CONGESTION RESULTS 2015'!J120</f>
        <v>terranets bw</v>
      </c>
      <c r="J120" s="329" t="str">
        <f>'CONGESTION RESULTS 2015'!K120</f>
        <v>21X000000001163D</v>
      </c>
      <c r="K120" s="357" t="str">
        <f>'CONGESTION RESULTS 2015'!L120</f>
        <v>DE</v>
      </c>
      <c r="L120" s="359" t="str">
        <f>'CONGESTION RESULTS 2015'!M120</f>
        <v>to</v>
      </c>
      <c r="M120" s="359" t="str">
        <f>'CONGESTION RESULTS 2015'!N120</f>
        <v>Gasverbund Mittelland AG</v>
      </c>
      <c r="N120" s="329" t="str">
        <f>'CONGESTION RESULTS 2015'!O120</f>
        <v>21Z000000000253Q</v>
      </c>
      <c r="O120" s="322" t="str">
        <f>'CONGESTION RESULTS 2015'!P120</f>
        <v>CH</v>
      </c>
      <c r="P120">
        <f>'CONGESTION RESULTS 2015'!Q120</f>
        <v>0</v>
      </c>
      <c r="Q120" s="357" t="str">
        <f>'CONGESTION RESULTS 2015'!BC120</f>
        <v>yes</v>
      </c>
      <c r="R120" s="360" t="s">
        <v>103</v>
      </c>
      <c r="S120" s="360" t="str">
        <f>'CONGESTION RESULTS 2015'!BJ120</f>
        <v>no</v>
      </c>
      <c r="T120" s="357" t="str">
        <f>'CONGESTION RESULTS 2015'!BX120</f>
        <v>no</v>
      </c>
      <c r="U120" s="357" t="str">
        <f>IF(ISBLANK('CONGESTION RESULTS 2015'!BK120), "no", "yes")</f>
        <v>no</v>
      </c>
      <c r="V120" s="450" t="str">
        <f>Table9[[#This Row],[Number of concluded trades (T) and offers (O) on secondary markets in 2015 '[&gt;= 1 month']]]</f>
        <v>1 T</v>
      </c>
      <c r="W120" s="357" t="str">
        <f>'CONGESTION RESULTS 2015'!CF120</f>
        <v>no</v>
      </c>
      <c r="X120" s="357" t="str">
        <f>'CONGESTION RESULTS 2015'!CG120</f>
        <v>no</v>
      </c>
      <c r="Y120" s="357" t="str">
        <f>'CONGESTION RESULTS 2015'!CH120</f>
        <v>yes</v>
      </c>
      <c r="Z120" s="357" t="s">
        <v>100</v>
      </c>
      <c r="AA120" s="375" t="str">
        <f>Table9[[#This Row],[offer/non-offer or premia in March 2016 auction? 
'[only considering GYs and M-4-16']]]</f>
        <v>GY17-21 offered unbundled, M-4-16 only interruptible; no GY16/17</v>
      </c>
      <c r="AB120" s="375" t="str">
        <f>Table9[[#This Row],[Further TSO remarks on congestion / data / proposed changes to IP list etc.]]</f>
        <v>In 2016 capacity was offerd in the yearly auvction for 2017-2021. In addition to that, there were no auction presmia and day ahead firm capacity is offerd but not booked, so there can´t be a congestion.</v>
      </c>
      <c r="AC120" s="375" t="str">
        <f>Table9[[#This Row],[Revised evaluation of congestion after TSO / NRA comments]]</f>
        <v>yes</v>
      </c>
      <c r="AD120" s="375" t="str">
        <f>Table9[[#This Row],[ACER comments / 
justification]]</f>
        <v>IP side was still formally congested in 2015+16, 
whether demand exceeds the offer for products, which are not offered in auctions, cannot be determined
(no unsuccesful request, almost no int. bookings)</v>
      </c>
    </row>
    <row r="121" spans="1:30" ht="22.2" hidden="1" x14ac:dyDescent="0.45">
      <c r="A121" s="329" t="str">
        <f>'CONGESTION RESULTS 2015'!A121</f>
        <v>cross-border</v>
      </c>
      <c r="B121" t="str">
        <f>'CONGESTION RESULTS 2015'!B121</f>
        <v>no</v>
      </c>
      <c r="C121">
        <f>'CONGESTION RESULTS 2015'!C121</f>
        <v>0</v>
      </c>
      <c r="D121" t="str">
        <f>'CONGESTION RESULTS 2015'!E121</f>
        <v>yes</v>
      </c>
      <c r="E121" t="str">
        <f>'CONGESTION RESULTS 2015'!F121</f>
        <v>PRISMA</v>
      </c>
      <c r="F121" t="str">
        <f>'CONGESTION RESULTS 2015'!G121</f>
        <v>RC Lindau</v>
      </c>
      <c r="G121" t="str">
        <f>'CONGESTION RESULTS 2015'!H121</f>
        <v>Exit</v>
      </c>
      <c r="H121" t="str">
        <f>'CONGESTION RESULTS 2015'!I121</f>
        <v>21Z000000000252S</v>
      </c>
      <c r="I121" t="str">
        <f>'CONGESTION RESULTS 2015'!J121</f>
        <v>terranets bw</v>
      </c>
      <c r="J121" t="str">
        <f>'CONGESTION RESULTS 2015'!K121</f>
        <v>21X000000001163D</v>
      </c>
      <c r="K121" t="str">
        <f>'CONGESTION RESULTS 2015'!L121</f>
        <v>DE</v>
      </c>
      <c r="L121" t="str">
        <f>'CONGESTION RESULTS 2015'!M121</f>
        <v>to</v>
      </c>
      <c r="M121" t="str">
        <f>'CONGESTION RESULTS 2015'!N121</f>
        <v>Vorarlberger Energienetze GmbH</v>
      </c>
      <c r="N121" t="str">
        <f>'CONGESTION RESULTS 2015'!O121</f>
        <v>21Z000000000252S</v>
      </c>
      <c r="O121" t="str">
        <f>'CONGESTION RESULTS 2015'!P121</f>
        <v>AT</v>
      </c>
      <c r="P121">
        <f>'CONGESTION RESULTS 2015'!Q121</f>
        <v>0</v>
      </c>
      <c r="Q121">
        <f>'CONGESTION RESULTS 2015'!BC121</f>
        <v>0</v>
      </c>
      <c r="S121" s="360">
        <f>'CONGESTION RESULTS 2015'!BJ121</f>
        <v>0</v>
      </c>
      <c r="T121">
        <f>'CONGESTION RESULTS 2015'!BX121</f>
        <v>0</v>
      </c>
      <c r="U121" t="str">
        <f>IF(ISBLANK('CONGESTION RESULTS 2015'!BK121), "no", "yes")</f>
        <v>no</v>
      </c>
      <c r="V121" s="357">
        <f>'CONGESTION RESULTS 2015'!CE121</f>
        <v>0</v>
      </c>
      <c r="W121">
        <f>'CONGESTION RESULTS 2015'!CF121</f>
        <v>0</v>
      </c>
      <c r="X121">
        <f>'CONGESTION RESULTS 2015'!CG121</f>
        <v>0</v>
      </c>
      <c r="Y121">
        <f>'CONGESTION RESULTS 2015'!CH121</f>
        <v>0</v>
      </c>
      <c r="AA121" s="375">
        <f>Table9[[#This Row],[offer/non-offer or premia in March 2016 auction? 
'[only considering GYs and M-4-16']]]</f>
        <v>0</v>
      </c>
      <c r="AB121" s="375">
        <f>Table9[[#This Row],[Further TSO remarks on congestion / data / proposed changes to IP list etc.]]</f>
        <v>0</v>
      </c>
      <c r="AC121" s="375" t="str">
        <f>Table9[[#This Row],[Revised evaluation of congestion after TSO / NRA comments]]</f>
        <v>no</v>
      </c>
      <c r="AD121" s="375">
        <f>Table9[[#This Row],[ACER comments / 
justification]]</f>
        <v>0</v>
      </c>
    </row>
    <row r="122" spans="1:30" ht="22.2" hidden="1" x14ac:dyDescent="0.45">
      <c r="A122" s="329" t="str">
        <f>'CONGESTION RESULTS 2015'!A122</f>
        <v>3rd country</v>
      </c>
      <c r="B122" t="str">
        <f>'CONGESTION RESULTS 2015'!B122</f>
        <v>no</v>
      </c>
      <c r="C122">
        <f>'CONGESTION RESULTS 2015'!C122</f>
        <v>0</v>
      </c>
      <c r="D122" t="str">
        <f>'CONGESTION RESULTS 2015'!E122</f>
        <v>yes</v>
      </c>
      <c r="E122" t="str">
        <f>'CONGESTION RESULTS 2015'!F122</f>
        <v>PRISMA</v>
      </c>
      <c r="F122" t="str">
        <f>'CONGESTION RESULTS 2015'!G122</f>
        <v>RC Thayngen-Fallentor</v>
      </c>
      <c r="G122" t="str">
        <f>'CONGESTION RESULTS 2015'!H122</f>
        <v>Exit</v>
      </c>
      <c r="H122" t="str">
        <f>'CONGESTION RESULTS 2015'!I122</f>
        <v>21Z000000000254O</v>
      </c>
      <c r="I122" t="str">
        <f>'CONGESTION RESULTS 2015'!J122</f>
        <v>terranets bw</v>
      </c>
      <c r="J122" t="str">
        <f>'CONGESTION RESULTS 2015'!K122</f>
        <v>21X000000001163D</v>
      </c>
      <c r="K122" t="str">
        <f>'CONGESTION RESULTS 2015'!L122</f>
        <v>DE</v>
      </c>
      <c r="L122" t="str">
        <f>'CONGESTION RESULTS 2015'!M122</f>
        <v>to</v>
      </c>
      <c r="M122" t="str">
        <f>'CONGESTION RESULTS 2015'!N122</f>
        <v>Erdgas Ostschweiz AG</v>
      </c>
      <c r="N122" t="str">
        <f>'CONGESTION RESULTS 2015'!O122</f>
        <v>21X000000001171E</v>
      </c>
      <c r="O122" t="str">
        <f>'CONGESTION RESULTS 2015'!P122</f>
        <v>CH</v>
      </c>
      <c r="P122">
        <f>'CONGESTION RESULTS 2015'!Q122</f>
        <v>0</v>
      </c>
      <c r="Q122">
        <f>'CONGESTION RESULTS 2015'!BC122</f>
        <v>0</v>
      </c>
      <c r="S122" s="360">
        <f>'CONGESTION RESULTS 2015'!BJ122</f>
        <v>0</v>
      </c>
      <c r="T122">
        <f>'CONGESTION RESULTS 2015'!BX122</f>
        <v>0</v>
      </c>
      <c r="U122" t="str">
        <f>IF(ISBLANK('CONGESTION RESULTS 2015'!BK122), "no", "yes")</f>
        <v>no</v>
      </c>
      <c r="V122" s="357">
        <f>'CONGESTION RESULTS 2015'!CE122</f>
        <v>0</v>
      </c>
      <c r="W122">
        <f>'CONGESTION RESULTS 2015'!CF122</f>
        <v>0</v>
      </c>
      <c r="X122">
        <f>'CONGESTION RESULTS 2015'!CG122</f>
        <v>0</v>
      </c>
      <c r="Y122">
        <f>'CONGESTION RESULTS 2015'!CH122</f>
        <v>0</v>
      </c>
      <c r="AA122" s="375">
        <f>Table9[[#This Row],[offer/non-offer or premia in March 2016 auction? 
'[only considering GYs and M-4-16']]]</f>
        <v>0</v>
      </c>
      <c r="AB122" s="375">
        <f>Table9[[#This Row],[Further TSO remarks on congestion / data / proposed changes to IP list etc.]]</f>
        <v>0</v>
      </c>
      <c r="AC122" s="375" t="str">
        <f>Table9[[#This Row],[Revised evaluation of congestion after TSO / NRA comments]]</f>
        <v>no</v>
      </c>
      <c r="AD122" s="375">
        <f>Table9[[#This Row],[ACER comments / 
justification]]</f>
        <v>0</v>
      </c>
    </row>
    <row r="123" spans="1:30" ht="22.2" hidden="1" x14ac:dyDescent="0.45">
      <c r="A123" s="329" t="str">
        <f>'CONGESTION RESULTS 2015'!A123</f>
        <v>in-country</v>
      </c>
      <c r="B123" t="str">
        <f>'CONGESTION RESULTS 2015'!B123</f>
        <v>likely not</v>
      </c>
      <c r="C123" t="str">
        <f>'CONGESTION RESULTS 2015'!C123</f>
        <v>non-offer of Qs &amp; GYs 15-18</v>
      </c>
      <c r="D123" t="str">
        <f>'CONGESTION RESULTS 2015'!E123</f>
        <v>yes</v>
      </c>
      <c r="E123" t="str">
        <f>'CONGESTION RESULTS 2015'!F123</f>
        <v>PRISMA</v>
      </c>
      <c r="F123" t="str">
        <f>'CONGESTION RESULTS 2015'!G123</f>
        <v>Reckrod I</v>
      </c>
      <c r="G123" t="str">
        <f>'CONGESTION RESULTS 2015'!H123</f>
        <v>Exit</v>
      </c>
      <c r="H123" t="str">
        <f>'CONGESTION RESULTS 2015'!I123</f>
        <v>37Z000000004923T</v>
      </c>
      <c r="I123" t="str">
        <f>'CONGESTION RESULTS 2015'!J123</f>
        <v>Open Grid Europe</v>
      </c>
      <c r="J123" t="str">
        <f>'CONGESTION RESULTS 2015'!K123</f>
        <v>21X-DE-C-A0A0A-T</v>
      </c>
      <c r="K123" t="str">
        <f>'CONGESTION RESULTS 2015'!L123</f>
        <v>DE</v>
      </c>
      <c r="L123" t="str">
        <f>'CONGESTION RESULTS 2015'!M123</f>
        <v>to</v>
      </c>
      <c r="M123" t="str">
        <f>'CONGESTION RESULTS 2015'!N123</f>
        <v>GASCADE Gastransport</v>
      </c>
      <c r="N123" t="str">
        <f>'CONGESTION RESULTS 2015'!O123</f>
        <v>21X-DE-H-A0A0A-L</v>
      </c>
      <c r="O123" t="str">
        <f>'CONGESTION RESULTS 2015'!P123</f>
        <v>DE</v>
      </c>
      <c r="P123" t="str">
        <f>'CONGESTION RESULTS 2015'!Q123</f>
        <v>no technical firm until 1.11.15; no bookings in 2015-17</v>
      </c>
      <c r="Q123" t="str">
        <f>'CONGESTION RESULTS 2015'!BC123</f>
        <v>yes</v>
      </c>
      <c r="S123" s="360" t="str">
        <f>'CONGESTION RESULTS 2015'!BJ123</f>
        <v>no</v>
      </c>
      <c r="T123">
        <f>'CONGESTION RESULTS 2015'!BX123</f>
        <v>0</v>
      </c>
      <c r="V123" s="357">
        <f>'CONGESTION RESULTS 2015'!CE123</f>
        <v>0</v>
      </c>
      <c r="W123">
        <f>'CONGESTION RESULTS 2015'!CF123</f>
        <v>0</v>
      </c>
      <c r="X123">
        <f>'CONGESTION RESULTS 2015'!CG123</f>
        <v>0</v>
      </c>
      <c r="Y123" t="str">
        <f>'CONGESTION RESULTS 2015'!CH123</f>
        <v>yes</v>
      </c>
      <c r="AA123" s="375">
        <f>Table9[[#This Row],[offer/non-offer or premia in March 2016 auction? 
'[only considering GYs and M-4-16']]]</f>
        <v>0</v>
      </c>
      <c r="AB123" s="375">
        <f>Table9[[#This Row],[Further TSO remarks on congestion / data / proposed changes to IP list etc.]]</f>
        <v>0</v>
      </c>
      <c r="AC123" s="375">
        <f>Table9[[#This Row],[Revised evaluation of congestion after TSO / NRA comments]]</f>
        <v>0</v>
      </c>
      <c r="AD123" s="375">
        <f>Table9[[#This Row],[ACER comments / 
justification]]</f>
        <v>0</v>
      </c>
    </row>
    <row r="124" spans="1:30" ht="22.2" hidden="1" x14ac:dyDescent="0.45">
      <c r="A124" s="329" t="str">
        <f>'CONGESTION RESULTS 2015'!A124</f>
        <v>in-country</v>
      </c>
      <c r="B124" t="str">
        <f>'CONGESTION RESULTS 2015'!B124</f>
        <v>likely not</v>
      </c>
      <c r="C124" t="str">
        <f>'CONGESTION RESULTS 2015'!C124</f>
        <v>non-offer of Qs &amp; GYs 15-18</v>
      </c>
      <c r="D124" t="str">
        <f>'CONGESTION RESULTS 2015'!E124</f>
        <v>yes</v>
      </c>
      <c r="E124" t="str">
        <f>'CONGESTION RESULTS 2015'!F124</f>
        <v>PRISMA</v>
      </c>
      <c r="F124" t="str">
        <f>'CONGESTION RESULTS 2015'!G124</f>
        <v>Reckrod I</v>
      </c>
      <c r="G124" t="str">
        <f>'CONGESTION RESULTS 2015'!H124</f>
        <v>Exit</v>
      </c>
      <c r="H124" t="str">
        <f>'CONGESTION RESULTS 2015'!I124</f>
        <v>37Z000000004923T</v>
      </c>
      <c r="I124" t="str">
        <f>'CONGESTION RESULTS 2015'!J124</f>
        <v>GASCADE Gastransport</v>
      </c>
      <c r="J124" t="str">
        <f>'CONGESTION RESULTS 2015'!K124</f>
        <v>21X-DE-H-A0A0A-L</v>
      </c>
      <c r="K124" t="str">
        <f>'CONGESTION RESULTS 2015'!L124</f>
        <v>DE</v>
      </c>
      <c r="L124" t="str">
        <f>'CONGESTION RESULTS 2015'!M124</f>
        <v>to</v>
      </c>
      <c r="M124" t="str">
        <f>'CONGESTION RESULTS 2015'!N124</f>
        <v>Open Grid Europe</v>
      </c>
      <c r="N124" t="str">
        <f>'CONGESTION RESULTS 2015'!O124</f>
        <v>21X-DE-C-A0A0A-T</v>
      </c>
      <c r="O124" t="str">
        <f>'CONGESTION RESULTS 2015'!P124</f>
        <v>DE</v>
      </c>
      <c r="P124" t="str">
        <f>'CONGESTION RESULTS 2015'!Q124</f>
        <v>no bookings in 2015-17</v>
      </c>
      <c r="Q124" t="str">
        <f>'CONGESTION RESULTS 2015'!BC124</f>
        <v>yes</v>
      </c>
      <c r="S124" s="360" t="str">
        <f>'CONGESTION RESULTS 2015'!BJ124</f>
        <v>no data</v>
      </c>
      <c r="T124">
        <f>'CONGESTION RESULTS 2015'!BX124</f>
        <v>0</v>
      </c>
      <c r="V124" s="357">
        <f>'CONGESTION RESULTS 2015'!CE124</f>
        <v>0</v>
      </c>
      <c r="W124">
        <f>'CONGESTION RESULTS 2015'!CF124</f>
        <v>0</v>
      </c>
      <c r="X124">
        <f>'CONGESTION RESULTS 2015'!CG124</f>
        <v>0</v>
      </c>
      <c r="Y124" t="str">
        <f>'CONGESTION RESULTS 2015'!CH124</f>
        <v>yes</v>
      </c>
      <c r="AA124" s="375">
        <f>Table9[[#This Row],[offer/non-offer or premia in March 2016 auction? 
'[only considering GYs and M-4-16']]]</f>
        <v>0</v>
      </c>
      <c r="AB124" s="375">
        <f>Table9[[#This Row],[Further TSO remarks on congestion / data / proposed changes to IP list etc.]]</f>
        <v>0</v>
      </c>
      <c r="AC124" s="375">
        <f>Table9[[#This Row],[Revised evaluation of congestion after TSO / NRA comments]]</f>
        <v>0</v>
      </c>
      <c r="AD124" s="375">
        <f>Table9[[#This Row],[ACER comments / 
justification]]</f>
        <v>0</v>
      </c>
    </row>
    <row r="125" spans="1:30" ht="22.2" hidden="1" x14ac:dyDescent="0.45">
      <c r="A125" s="329" t="str">
        <f>'CONGESTION RESULTS 2015'!A125</f>
        <v>cross-border</v>
      </c>
      <c r="B125" t="str">
        <f>'CONGESTION RESULTS 2015'!B125</f>
        <v>no</v>
      </c>
      <c r="C125">
        <f>'CONGESTION RESULTS 2015'!C125</f>
        <v>0</v>
      </c>
      <c r="D125" t="str">
        <f>'CONGESTION RESULTS 2015'!E125</f>
        <v>yes</v>
      </c>
      <c r="E125" t="str">
        <f>'CONGESTION RESULTS 2015'!F125</f>
        <v>PRISMA</v>
      </c>
      <c r="F125" t="str">
        <f>'CONGESTION RESULTS 2015'!G125</f>
        <v>Remich</v>
      </c>
      <c r="G125" t="str">
        <f>'CONGESTION RESULTS 2015'!H125</f>
        <v>Exit</v>
      </c>
      <c r="H125" t="str">
        <f>'CONGESTION RESULTS 2015'!I125</f>
        <v>21Z0000000000406</v>
      </c>
      <c r="I125" t="str">
        <f>'CONGESTION RESULTS 2015'!J125</f>
        <v>Open Grid Europe</v>
      </c>
      <c r="J125" t="str">
        <f>'CONGESTION RESULTS 2015'!K125</f>
        <v>21X-DE-C-A0A0A-T</v>
      </c>
      <c r="K125" t="str">
        <f>'CONGESTION RESULTS 2015'!L125</f>
        <v>DE</v>
      </c>
      <c r="L125" t="str">
        <f>'CONGESTION RESULTS 2015'!M125</f>
        <v>to</v>
      </c>
      <c r="M125" t="str">
        <f>'CONGESTION RESULTS 2015'!N125</f>
        <v>Creos Luxembourg</v>
      </c>
      <c r="N125" t="str">
        <f>'CONGESTION RESULTS 2015'!O125</f>
        <v>21X000000001333E</v>
      </c>
      <c r="O125" t="str">
        <f>'CONGESTION RESULTS 2015'!P125</f>
        <v>LU</v>
      </c>
      <c r="P125">
        <f>'CONGESTION RESULTS 2015'!Q125</f>
        <v>0</v>
      </c>
      <c r="Q125">
        <f>'CONGESTION RESULTS 2015'!BC125</f>
        <v>0</v>
      </c>
      <c r="S125" s="360">
        <f>'CONGESTION RESULTS 2015'!BJ125</f>
        <v>0</v>
      </c>
      <c r="T125">
        <f>'CONGESTION RESULTS 2015'!BX125</f>
        <v>0</v>
      </c>
      <c r="U125" t="str">
        <f>IF(ISBLANK('CONGESTION RESULTS 2015'!BK125), "no", "yes")</f>
        <v>yes</v>
      </c>
      <c r="V125" s="357">
        <f>'CONGESTION RESULTS 2015'!CE125</f>
        <v>0</v>
      </c>
      <c r="W125">
        <f>'CONGESTION RESULTS 2015'!CF125</f>
        <v>0</v>
      </c>
      <c r="X125">
        <f>'CONGESTION RESULTS 2015'!CG125</f>
        <v>0</v>
      </c>
      <c r="Y125">
        <f>'CONGESTION RESULTS 2015'!CH125</f>
        <v>0</v>
      </c>
      <c r="AA125" s="375">
        <f>Table9[[#This Row],[offer/non-offer or premia in March 2016 auction? 
'[only considering GYs and M-4-16']]]</f>
        <v>0</v>
      </c>
      <c r="AB125" s="375">
        <f>Table9[[#This Row],[Further TSO remarks on congestion / data / proposed changes to IP list etc.]]</f>
        <v>0</v>
      </c>
      <c r="AC125" s="375">
        <f>Table9[[#This Row],[Revised evaluation of congestion after TSO / NRA comments]]</f>
        <v>0</v>
      </c>
      <c r="AD125" s="375">
        <f>Table9[[#This Row],[ACER comments / 
justification]]</f>
        <v>0</v>
      </c>
    </row>
    <row r="126" spans="1:30" ht="22.2" hidden="1" x14ac:dyDescent="0.45">
      <c r="A126" s="329" t="str">
        <f>'CONGESTION RESULTS 2015'!A126</f>
        <v>n.e. / VR?</v>
      </c>
      <c r="B126">
        <f>'CONGESTION RESULTS 2015'!B126</f>
        <v>0</v>
      </c>
      <c r="C126">
        <f>'CONGESTION RESULTS 2015'!C126</f>
        <v>0</v>
      </c>
      <c r="D126" t="str">
        <f>'CONGESTION RESULTS 2015'!E126</f>
        <v>no</v>
      </c>
      <c r="E126" t="str">
        <f>'CONGESTION RESULTS 2015'!F126</f>
        <v>PRISMA</v>
      </c>
      <c r="F126" t="str">
        <f>'CONGESTION RESULTS 2015'!G126</f>
        <v>Remich</v>
      </c>
      <c r="G126" t="str">
        <f>'CONGESTION RESULTS 2015'!H126</f>
        <v>Exit</v>
      </c>
      <c r="H126" t="str">
        <f>'CONGESTION RESULTS 2015'!I126</f>
        <v>21Z0000000000406</v>
      </c>
      <c r="I126" t="str">
        <f>'CONGESTION RESULTS 2015'!J126</f>
        <v>Creos Luxembourg</v>
      </c>
      <c r="J126" t="str">
        <f>'CONGESTION RESULTS 2015'!K126</f>
        <v>21X000000001333E</v>
      </c>
      <c r="K126" t="str">
        <f>'CONGESTION RESULTS 2015'!L126</f>
        <v>LU</v>
      </c>
      <c r="L126" t="str">
        <f>'CONGESTION RESULTS 2015'!M126</f>
        <v>to</v>
      </c>
      <c r="M126" t="str">
        <f>'CONGESTION RESULTS 2015'!N126</f>
        <v>Open Grid Europe</v>
      </c>
      <c r="N126" t="str">
        <f>'CONGESTION RESULTS 2015'!O126</f>
        <v>21X-DE-C-A0A0A-T</v>
      </c>
      <c r="O126" t="str">
        <f>'CONGESTION RESULTS 2015'!P126</f>
        <v>DE</v>
      </c>
      <c r="P126" t="str">
        <f>'CONGESTION RESULTS 2015'!Q126</f>
        <v>does not exist on TP - derogation</v>
      </c>
      <c r="Q126" t="str">
        <f>'CONGESTION RESULTS 2015'!BC126</f>
        <v>no data</v>
      </c>
      <c r="S126" s="360" t="str">
        <f>'CONGESTION RESULTS 2015'!BJ126</f>
        <v>no data</v>
      </c>
      <c r="T126">
        <f>'CONGESTION RESULTS 2015'!BX126</f>
        <v>0</v>
      </c>
      <c r="U126" t="str">
        <f>IF(ISBLANK('CONGESTION RESULTS 2015'!BK126), "no", "yes")</f>
        <v>no</v>
      </c>
      <c r="V126" s="357">
        <f>'CONGESTION RESULTS 2015'!CE126</f>
        <v>0</v>
      </c>
      <c r="W126">
        <f>'CONGESTION RESULTS 2015'!CF126</f>
        <v>0</v>
      </c>
      <c r="X126">
        <f>'CONGESTION RESULTS 2015'!CG126</f>
        <v>0</v>
      </c>
      <c r="Y126">
        <f>'CONGESTION RESULTS 2015'!CH126</f>
        <v>0</v>
      </c>
      <c r="AA126" s="375">
        <f>Table9[[#This Row],[offer/non-offer or premia in March 2016 auction? 
'[only considering GYs and M-4-16']]]</f>
        <v>0</v>
      </c>
      <c r="AB126" s="375" t="str">
        <f>Table9[[#This Row],[Further TSO remarks on congestion / data / proposed changes to IP list etc.]]</f>
        <v>Due to derrogation, the TSO still does not need to apply CMP</v>
      </c>
      <c r="AC126" s="375">
        <f>Table9[[#This Row],[Revised evaluation of congestion after TSO / NRA comments]]</f>
        <v>0</v>
      </c>
      <c r="AD126" s="375">
        <f>Table9[[#This Row],[ACER comments / 
justification]]</f>
        <v>0</v>
      </c>
    </row>
    <row r="127" spans="1:30" ht="22.2" hidden="1" x14ac:dyDescent="0.45">
      <c r="A127" s="329" t="str">
        <f>'CONGESTION RESULTS 2015'!A127</f>
        <v>cross-border</v>
      </c>
      <c r="B127" t="str">
        <f>'CONGESTION RESULTS 2015'!B127</f>
        <v>close</v>
      </c>
      <c r="C127" t="str">
        <f>'CONGESTION RESULTS 2015'!C127</f>
        <v>auction premia (GY15/16 + Q4/15)</v>
      </c>
      <c r="D127" t="str">
        <f>'CONGESTION RESULTS 2015'!E127</f>
        <v>yes</v>
      </c>
      <c r="E127" t="str">
        <f>'CONGESTION RESULTS 2015'!F127</f>
        <v>PRISMA</v>
      </c>
      <c r="F127" t="str">
        <f>'CONGESTION RESULTS 2015'!G127</f>
        <v>Rogatec</v>
      </c>
      <c r="G127" t="str">
        <f>'CONGESTION RESULTS 2015'!H127</f>
        <v>Exit</v>
      </c>
      <c r="H127" t="str">
        <f>'CONGESTION RESULTS 2015'!I127</f>
        <v>21Z000000000128T</v>
      </c>
      <c r="I127" t="str">
        <f>'CONGESTION RESULTS 2015'!J127</f>
        <v>Plinovodi</v>
      </c>
      <c r="J127" t="str">
        <f>'CONGESTION RESULTS 2015'!K127</f>
        <v>21X-SI-A-A0A0A-8</v>
      </c>
      <c r="K127" t="str">
        <f>'CONGESTION RESULTS 2015'!L127</f>
        <v>SI</v>
      </c>
      <c r="L127" t="str">
        <f>'CONGESTION RESULTS 2015'!M127</f>
        <v>to</v>
      </c>
      <c r="M127" t="str">
        <f>'CONGESTION RESULTS 2015'!N127</f>
        <v>Plinacro</v>
      </c>
      <c r="N127" t="str">
        <f>'CONGESTION RESULTS 2015'!O127</f>
        <v>21X-HR-A-A0A0A-4</v>
      </c>
      <c r="O127" t="str">
        <f>'CONGESTION RESULTS 2015'!P127</f>
        <v>HR</v>
      </c>
      <c r="P127">
        <f>'CONGESTION RESULTS 2015'!Q127</f>
        <v>0</v>
      </c>
      <c r="Q127" t="str">
        <f>'CONGESTION RESULTS 2015'!BC127</f>
        <v>yes</v>
      </c>
      <c r="S127" s="360" t="str">
        <f>'CONGESTION RESULTS 2015'!BJ127</f>
        <v>no</v>
      </c>
      <c r="T127" t="str">
        <f>'CONGESTION RESULTS 2015'!BX127</f>
        <v>no</v>
      </c>
      <c r="U127" t="str">
        <f>IF(ISBLANK('CONGESTION RESULTS 2015'!BK127), "no", "yes")</f>
        <v>yes</v>
      </c>
      <c r="V127" s="357">
        <f>'CONGESTION RESULTS 2015'!CE127</f>
        <v>0</v>
      </c>
      <c r="W127" t="str">
        <f>'CONGESTION RESULTS 2015'!CF127</f>
        <v>yes</v>
      </c>
      <c r="X127" t="str">
        <f>'CONGESTION RESULTS 2015'!CG127</f>
        <v>yes</v>
      </c>
      <c r="Y127">
        <f>'CONGESTION RESULTS 2015'!CH127</f>
        <v>0</v>
      </c>
      <c r="AA127" s="375" t="str">
        <f>Table9[[#This Row],[offer/non-offer or premia in March 2016 auction? 
'[only considering GYs and M-4-16']]]</f>
        <v xml:space="preserve">all GYs from 16/17 onwards offered bundled / unbundled; M-4-16 offered bundled; </v>
      </c>
      <c r="AB127" s="375">
        <f>Table9[[#This Row],[Further TSO remarks on congestion / data / proposed changes to IP list etc.]]</f>
        <v>0</v>
      </c>
      <c r="AC127" s="375" t="str">
        <f>Table9[[#This Row],[Revised evaluation of congestion after TSO / NRA comments]]</f>
        <v>close (few auction premia)</v>
      </c>
      <c r="AD127" s="375">
        <f>Table9[[#This Row],[ACER comments / 
justification]]</f>
        <v>0</v>
      </c>
    </row>
    <row r="128" spans="1:30" ht="22.2" hidden="1" x14ac:dyDescent="0.45">
      <c r="A128" s="329" t="str">
        <f>'CONGESTION RESULTS 2015'!A128</f>
        <v>cross-border</v>
      </c>
      <c r="B128" t="str">
        <f>'CONGESTION RESULTS 2015'!B128</f>
        <v>potentially (no data)</v>
      </c>
      <c r="C128" t="str">
        <f>'CONGESTION RESULTS 2015'!C128</f>
        <v>non-offer of any capacity at BP + no data on TP</v>
      </c>
      <c r="D128" t="str">
        <f>'CONGESTION RESULTS 2015'!E128</f>
        <v>no (temporarily / no firm technical, yet)</v>
      </c>
      <c r="E128" t="str">
        <f>'CONGESTION RESULTS 2015'!F128</f>
        <v>undecided on BG side (likely RBP)</v>
      </c>
      <c r="F128" t="str">
        <f>'CONGESTION RESULTS 2015'!G128</f>
        <v>Ruse (BG) / Giurgiu (RO)</v>
      </c>
      <c r="G128" t="str">
        <f>'CONGESTION RESULTS 2015'!H128</f>
        <v>Exit</v>
      </c>
      <c r="H128" t="str">
        <f>'CONGESTION RESULTS 2015'!I128</f>
        <v>21Z0000000002798</v>
      </c>
      <c r="I128" t="str">
        <f>'CONGESTION RESULTS 2015'!J128</f>
        <v>Bulgartransgaz</v>
      </c>
      <c r="J128" t="str">
        <f>'CONGESTION RESULTS 2015'!K128</f>
        <v>21X-BG-A-A0A0A-C</v>
      </c>
      <c r="K128" t="str">
        <f>'CONGESTION RESULTS 2015'!L128</f>
        <v>BG</v>
      </c>
      <c r="L128" t="str">
        <f>'CONGESTION RESULTS 2015'!M128</f>
        <v>to</v>
      </c>
      <c r="M128" t="str">
        <f>'CONGESTION RESULTS 2015'!N128</f>
        <v>Transgaz</v>
      </c>
      <c r="N128" t="str">
        <f>'CONGESTION RESULTS 2015'!O128</f>
        <v>21X-RO-A-A0A0A-S</v>
      </c>
      <c r="O128" t="str">
        <f>'CONGESTION RESULTS 2015'!P128</f>
        <v>RO</v>
      </c>
      <c r="P128" t="str">
        <f>'CONGESTION RESULTS 2015'!Q128</f>
        <v>IP is not in operation (BG comment in NC CAM IM survey)</v>
      </c>
      <c r="Q128" t="str">
        <f>'CONGESTION RESULTS 2015'!BC128</f>
        <v>no data</v>
      </c>
      <c r="S128" s="360">
        <f>'CONGESTION RESULTS 2015'!BJ128</f>
        <v>0</v>
      </c>
      <c r="T128" t="str">
        <f>'CONGESTION RESULTS 2015'!BX128</f>
        <v>no</v>
      </c>
      <c r="U128" t="str">
        <f>IF(ISBLANK('CONGESTION RESULTS 2015'!BK128), "no", "yes")</f>
        <v>no</v>
      </c>
      <c r="V128" s="357" t="str">
        <f>'CONGESTION RESULTS 2015'!CE128</f>
        <v>no</v>
      </c>
      <c r="W128" t="str">
        <f>'CONGESTION RESULTS 2015'!CF128</f>
        <v>no</v>
      </c>
      <c r="X128" t="str">
        <f>'CONGESTION RESULTS 2015'!CG128</f>
        <v>no</v>
      </c>
      <c r="Y128">
        <f>'CONGESTION RESULTS 2015'!CH128</f>
        <v>0</v>
      </c>
      <c r="AA128" s="375">
        <f>Table9[[#This Row],[offer/non-offer or premia in March 2016 auction? 
'[only considering GYs and M-4-16']]]</f>
        <v>0</v>
      </c>
      <c r="AB128" s="375" t="str">
        <f>Table9[[#This Row],[Further TSO remarks on congestion / data / proposed changes to IP list etc.]]</f>
        <v>IP still under contruction, no capacity marketing, yet</v>
      </c>
      <c r="AC128" s="375" t="str">
        <f>Table9[[#This Row],[Revised evaluation of congestion after TSO / NRA comments]]</f>
        <v>n/a</v>
      </c>
      <c r="AD128" s="375">
        <f>Table9[[#This Row],[ACER comments / 
justification]]</f>
        <v>0</v>
      </c>
    </row>
    <row r="129" spans="1:30" ht="22.2" hidden="1" x14ac:dyDescent="0.45">
      <c r="A129" s="329" t="str">
        <f>'CONGESTION RESULTS 2015'!A129</f>
        <v>cross-border</v>
      </c>
      <c r="B129" t="str">
        <f>'CONGESTION RESULTS 2015'!B129</f>
        <v>potentially (no data)</v>
      </c>
      <c r="C129" t="str">
        <f>'CONGESTION RESULTS 2015'!C129</f>
        <v>non-offer of any capacity at BP + no data on TP</v>
      </c>
      <c r="D129" t="str">
        <f>'CONGESTION RESULTS 2015'!E129</f>
        <v>no (temporarily / no firm technical, yet)</v>
      </c>
      <c r="E129" t="str">
        <f>'CONGESTION RESULTS 2015'!F129</f>
        <v>RBP</v>
      </c>
      <c r="F129" t="str">
        <f>'CONGESTION RESULTS 2015'!G129</f>
        <v>Ruse (BG) / Giurgiu (RO)</v>
      </c>
      <c r="G129" t="str">
        <f>'CONGESTION RESULTS 2015'!H129</f>
        <v>Exit</v>
      </c>
      <c r="H129" t="str">
        <f>'CONGESTION RESULTS 2015'!I129</f>
        <v>21Z0000000002798</v>
      </c>
      <c r="I129" t="str">
        <f>'CONGESTION RESULTS 2015'!J129</f>
        <v>Transgaz</v>
      </c>
      <c r="J129" t="str">
        <f>'CONGESTION RESULTS 2015'!K129</f>
        <v>21X-RO-A-A0A0A-S</v>
      </c>
      <c r="K129" t="str">
        <f>'CONGESTION RESULTS 2015'!L129</f>
        <v>RO</v>
      </c>
      <c r="L129" t="str">
        <f>'CONGESTION RESULTS 2015'!M129</f>
        <v>to</v>
      </c>
      <c r="M129" t="str">
        <f>'CONGESTION RESULTS 2015'!N129</f>
        <v>Bulgartransgaz</v>
      </c>
      <c r="N129" t="str">
        <f>'CONGESTION RESULTS 2015'!O129</f>
        <v>21X-BG-A-A0A0A-C</v>
      </c>
      <c r="O129" t="str">
        <f>'CONGESTION RESULTS 2015'!P129</f>
        <v>BG</v>
      </c>
      <c r="P129" t="str">
        <f>'CONGESTION RESULTS 2015'!Q129</f>
        <v>no data on TP</v>
      </c>
      <c r="Q129" t="str">
        <f>'CONGESTION RESULTS 2015'!BC129</f>
        <v>no data</v>
      </c>
      <c r="S129" s="360">
        <f>'CONGESTION RESULTS 2015'!BJ129</f>
        <v>0</v>
      </c>
      <c r="T129" t="str">
        <f>'CONGESTION RESULTS 2015'!BX129</f>
        <v>no</v>
      </c>
      <c r="U129" t="str">
        <f>IF(ISBLANK('CONGESTION RESULTS 2015'!BK129), "no", "yes")</f>
        <v>no</v>
      </c>
      <c r="V129" s="357" t="str">
        <f>'CONGESTION RESULTS 2015'!CE129</f>
        <v>no</v>
      </c>
      <c r="W129" t="str">
        <f>'CONGESTION RESULTS 2015'!CF129</f>
        <v>no</v>
      </c>
      <c r="X129" t="str">
        <f>'CONGESTION RESULTS 2015'!CG129</f>
        <v>no</v>
      </c>
      <c r="Y129">
        <f>'CONGESTION RESULTS 2015'!CH129</f>
        <v>0</v>
      </c>
      <c r="AA129" s="375" t="str">
        <f>Table9[[#This Row],[offer/non-offer or premia in March 2016 auction? 
'[only considering GYs and M-4-16']]]</f>
        <v>no auction for Transgaz in RBP report</v>
      </c>
      <c r="AB129" s="375" t="str">
        <f>Table9[[#This Row],[Further TSO remarks on congestion / data / proposed changes to IP list etc.]]</f>
        <v xml:space="preserve">After reviewing the file, we confirm that our data were completed  according to those we have submitted. </v>
      </c>
      <c r="AC129" s="375" t="str">
        <f>Table9[[#This Row],[Revised evaluation of congestion after TSO / NRA comments]]</f>
        <v>n/a</v>
      </c>
      <c r="AD129" s="375" t="str">
        <f>Table9[[#This Row],[ACER comments / 
justification]]</f>
        <v>assuming the same situation as on BG side</v>
      </c>
    </row>
    <row r="130" spans="1:30" ht="22.2" hidden="1" x14ac:dyDescent="0.45">
      <c r="A130" s="329" t="str">
        <f>'CONGESTION RESULTS 2015'!A130</f>
        <v>cross-border</v>
      </c>
      <c r="B130" t="str">
        <f>'CONGESTION RESULTS 2015'!B130</f>
        <v>no</v>
      </c>
      <c r="C130">
        <f>'CONGESTION RESULTS 2015'!C130</f>
        <v>0</v>
      </c>
      <c r="D130" t="str">
        <f>'CONGESTION RESULTS 2015'!E130</f>
        <v>yes</v>
      </c>
      <c r="E130" t="str">
        <f>'CONGESTION RESULTS 2015'!F130</f>
        <v>PRISMA</v>
      </c>
      <c r="F130" t="str">
        <f>'CONGESTION RESULTS 2015'!G130</f>
        <v>s Gravenvoeren Dilsen (BE) // 's Gravenvoeren/Obbicht (NL)</v>
      </c>
      <c r="G130" t="str">
        <f>'CONGESTION RESULTS 2015'!H130</f>
        <v>Exit</v>
      </c>
      <c r="H130" t="str">
        <f>'CONGESTION RESULTS 2015'!I130</f>
        <v>21Z000000000169F</v>
      </c>
      <c r="I130" t="str">
        <f>'CONGESTION RESULTS 2015'!J130</f>
        <v>Gasunie Transport Services</v>
      </c>
      <c r="J130" t="str">
        <f>'CONGESTION RESULTS 2015'!K130</f>
        <v>21X-NL-A-A0A0A-Z</v>
      </c>
      <c r="K130" t="str">
        <f>'CONGESTION RESULTS 2015'!L130</f>
        <v>NL</v>
      </c>
      <c r="L130" t="str">
        <f>'CONGESTION RESULTS 2015'!M130</f>
        <v>to</v>
      </c>
      <c r="M130" t="str">
        <f>'CONGESTION RESULTS 2015'!N130</f>
        <v>Fluxys Belgium</v>
      </c>
      <c r="N130" t="str">
        <f>'CONGESTION RESULTS 2015'!O130</f>
        <v>21X-BE-A-A0A0A-Y</v>
      </c>
      <c r="O130" t="str">
        <f>'CONGESTION RESULTS 2015'!P130</f>
        <v>BE</v>
      </c>
      <c r="P130">
        <f>'CONGESTION RESULTS 2015'!Q130</f>
        <v>0</v>
      </c>
      <c r="Q130">
        <f>'CONGESTION RESULTS 2015'!BC130</f>
        <v>0</v>
      </c>
      <c r="S130" s="360">
        <f>'CONGESTION RESULTS 2015'!BJ130</f>
        <v>0</v>
      </c>
      <c r="T130">
        <f>'CONGESTION RESULTS 2015'!BX130</f>
        <v>0</v>
      </c>
      <c r="U130" t="str">
        <f>IF(ISBLANK('CONGESTION RESULTS 2015'!BK130), "no", "yes")</f>
        <v>no</v>
      </c>
      <c r="V130" s="357">
        <f>'CONGESTION RESULTS 2015'!CE130</f>
        <v>0</v>
      </c>
      <c r="W130">
        <f>'CONGESTION RESULTS 2015'!CF130</f>
        <v>0</v>
      </c>
      <c r="X130">
        <f>'CONGESTION RESULTS 2015'!CG130</f>
        <v>0</v>
      </c>
      <c r="Y130">
        <f>'CONGESTION RESULTS 2015'!CH130</f>
        <v>0</v>
      </c>
      <c r="AA130" s="375">
        <f>Table9[[#This Row],[offer/non-offer or premia in March 2016 auction? 
'[only considering GYs and M-4-16']]]</f>
        <v>0</v>
      </c>
      <c r="AB130" s="375">
        <f>Table9[[#This Row],[Further TSO remarks on congestion / data / proposed changes to IP list etc.]]</f>
        <v>0</v>
      </c>
      <c r="AC130" s="375" t="str">
        <f>Table9[[#This Row],[Revised evaluation of congestion after TSO / NRA comments]]</f>
        <v>no</v>
      </c>
      <c r="AD130" s="375">
        <f>Table9[[#This Row],[ACER comments / 
justification]]</f>
        <v>0</v>
      </c>
    </row>
    <row r="131" spans="1:30" s="361" customFormat="1" ht="30" hidden="1" customHeight="1" x14ac:dyDescent="0.45">
      <c r="A131" s="357" t="str">
        <f>'CONGESTION RESULTS 2015'!A131</f>
        <v>VR</v>
      </c>
      <c r="B131" s="324" t="str">
        <f>'CONGESTION RESULTS 2015'!B131</f>
        <v>yes</v>
      </c>
      <c r="C131" s="357" t="str">
        <f>'CONGESTION RESULTS 2015'!C131</f>
        <v>non-offer of GYs 16/17 + 17/18</v>
      </c>
      <c r="D131" s="357" t="str">
        <f>'CONGESTION RESULTS 2015'!E131</f>
        <v>no</v>
      </c>
      <c r="E131" s="357" t="str">
        <f>'CONGESTION RESULTS 2015'!F131</f>
        <v>PRISMA</v>
      </c>
      <c r="F131" s="368" t="str">
        <f>'CONGESTION RESULTS 2015'!G131</f>
        <v>s Gravenvoeren Dilsen (BE) // 's Gravenvoeren/Obbicht (NL)</v>
      </c>
      <c r="G131" s="357" t="str">
        <f>'CONGESTION RESULTS 2015'!H131</f>
        <v>Exit</v>
      </c>
      <c r="H131" s="358" t="str">
        <f>'CONGESTION RESULTS 2015'!I131</f>
        <v>21Z000000000169F</v>
      </c>
      <c r="I131" s="357" t="str">
        <f>'CONGESTION RESULTS 2015'!J131</f>
        <v>Fluxys Belgium</v>
      </c>
      <c r="J131" s="329" t="str">
        <f>'CONGESTION RESULTS 2015'!K131</f>
        <v>21X-BE-A-A0A0A-Y</v>
      </c>
      <c r="K131" s="357" t="str">
        <f>'CONGESTION RESULTS 2015'!L131</f>
        <v>BE</v>
      </c>
      <c r="L131" s="359" t="str">
        <f>'CONGESTION RESULTS 2015'!M131</f>
        <v>to</v>
      </c>
      <c r="M131" s="359" t="str">
        <f>'CONGESTION RESULTS 2015'!N131</f>
        <v>Gasunie Transport Services</v>
      </c>
      <c r="N131" s="329" t="str">
        <f>'CONGESTION RESULTS 2015'!O131</f>
        <v>21X-NL-A-A0A0A-Z</v>
      </c>
      <c r="O131" s="330" t="str">
        <f>'CONGESTION RESULTS 2015'!P131</f>
        <v>NL</v>
      </c>
      <c r="P131">
        <f>'CONGESTION RESULTS 2015'!Q131</f>
        <v>0</v>
      </c>
      <c r="Q131" s="357" t="str">
        <f>'CONGESTION RESULTS 2015'!BC131</f>
        <v>no</v>
      </c>
      <c r="R131" s="360" t="s">
        <v>358</v>
      </c>
      <c r="S131" s="360">
        <f>'CONGESTION RESULTS 2015'!BJ131</f>
        <v>0</v>
      </c>
      <c r="T131" s="357" t="str">
        <f>'CONGESTION RESULTS 2015'!BX131</f>
        <v>no</v>
      </c>
      <c r="U131" s="357" t="str">
        <f>IF(ISBLANK('CONGESTION RESULTS 2015'!BK131), "no", "yes")</f>
        <v>no</v>
      </c>
      <c r="V131" s="366">
        <f>'CONGESTION RESULTS 2015'!CA131</f>
        <v>0</v>
      </c>
      <c r="W131" s="357" t="str">
        <f>'CONGESTION RESULTS 2015'!CF131</f>
        <v>no</v>
      </c>
      <c r="X131" s="357" t="str">
        <f>'CONGESTION RESULTS 2015'!CG131</f>
        <v>no</v>
      </c>
      <c r="Y131" s="357">
        <f>'CONGESTION RESULTS 2015'!CH131</f>
        <v>0</v>
      </c>
      <c r="Z131" s="366" t="str">
        <f>Table9[[#This Row],[offer/non-offer or premia in March 2016 auction? 
'[only considering GYs and M-4-16']]]</f>
        <v>M-4-16 offered bundled/unbundled, GY16/17 offered unbundled AS BACKHAUL</v>
      </c>
      <c r="AA131" s="375" t="str">
        <f>Table9[[#This Row],[offer/non-offer or premia in March 2016 auction? 
'[only considering GYs and M-4-16']]]</f>
        <v>M-4-16 offered bundled/unbundled, GY16/17 offered unbundled AS BACKHAUL</v>
      </c>
      <c r="AB131"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31" s="375" t="str">
        <f>Table9[[#This Row],[Revised evaluation of congestion after TSO / NRA comments]]</f>
        <v>n/a</v>
      </c>
      <c r="AD131" s="375" t="str">
        <f>Table9[[#This Row],[ACER comments / 
justification]]</f>
        <v xml:space="preserve">still non-offer beyond 16/17;
Fluxys/CREG 4.5.16: Virtual Reverse Flow IP side (although firm technical on TP) </v>
      </c>
    </row>
    <row r="132" spans="1:30" ht="22.2" hidden="1" x14ac:dyDescent="0.45">
      <c r="A132" s="329" t="str">
        <f>'CONGESTION RESULTS 2015'!A132</f>
        <v>cross-border</v>
      </c>
      <c r="B132" t="str">
        <f>'CONGESTION RESULTS 2015'!B132</f>
        <v>likely not</v>
      </c>
      <c r="C132" t="str">
        <f>'CONGESTION RESULTS 2015'!C132</f>
        <v>non-offer of any product at BP</v>
      </c>
      <c r="D132" t="str">
        <f>'CONGESTION RESULTS 2015'!E132</f>
        <v>yes</v>
      </c>
      <c r="E132" t="str">
        <f>'CONGESTION RESULTS 2015'!F132</f>
        <v>PRISMA</v>
      </c>
      <c r="F132" t="str">
        <f>'CONGESTION RESULTS 2015'!G132</f>
        <v>South North CSEP</v>
      </c>
      <c r="G132" t="str">
        <f>'CONGESTION RESULTS 2015'!H132</f>
        <v>Exit</v>
      </c>
      <c r="H132" t="str">
        <f>'CONGESTION RESULTS 2015'!I132</f>
        <v>21Z000000000283H</v>
      </c>
      <c r="I132" t="str">
        <f>'CONGESTION RESULTS 2015'!J132</f>
        <v>Gas Networks Ireland</v>
      </c>
      <c r="J132" t="str">
        <f>'CONGESTION RESULTS 2015'!K132</f>
        <v>47X0000000000576</v>
      </c>
      <c r="K132" t="str">
        <f>'CONGESTION RESULTS 2015'!L132</f>
        <v>IE</v>
      </c>
      <c r="L132" t="str">
        <f>'CONGESTION RESULTS 2015'!M132</f>
        <v>to</v>
      </c>
      <c r="M132" t="str">
        <f>'CONGESTION RESULTS 2015'!N132</f>
        <v>GNI (UK)</v>
      </c>
      <c r="N132" t="str">
        <f>'CONGESTION RESULTS 2015'!O132</f>
        <v>21X-GB-C-A0A0A-Q</v>
      </c>
      <c r="O132" t="str">
        <f>'CONGESTION RESULTS 2015'!P132</f>
        <v>UK</v>
      </c>
      <c r="P132">
        <f>'CONGESTION RESULTS 2015'!Q132</f>
        <v>0</v>
      </c>
      <c r="Q132" t="str">
        <f>'CONGESTION RESULTS 2015'!BC132</f>
        <v>no</v>
      </c>
      <c r="S132" s="360">
        <f>'CONGESTION RESULTS 2015'!BJ132</f>
        <v>0</v>
      </c>
      <c r="T132" t="str">
        <f>'CONGESTION RESULTS 2015'!BX132</f>
        <v>no</v>
      </c>
      <c r="U132" t="str">
        <f>IF(ISBLANK('CONGESTION RESULTS 2015'!BK132), "no", "yes")</f>
        <v>no</v>
      </c>
      <c r="V132" s="357">
        <f>'CONGESTION RESULTS 2015'!CE132</f>
        <v>0</v>
      </c>
      <c r="W132" t="str">
        <f>'CONGESTION RESULTS 2015'!CF132</f>
        <v>no</v>
      </c>
      <c r="X132" t="str">
        <f>'CONGESTION RESULTS 2015'!CG132</f>
        <v>no</v>
      </c>
      <c r="Y132">
        <f>'CONGESTION RESULTS 2015'!CH132</f>
        <v>0</v>
      </c>
      <c r="AA132" s="375">
        <f>Table9[[#This Row],[offer/non-offer or premia in March 2016 auction? 
'[only considering GYs and M-4-16']]]</f>
        <v>0</v>
      </c>
      <c r="AB132" s="375">
        <f>Table9[[#This Row],[Further TSO remarks on congestion / data / proposed changes to IP list etc.]]</f>
        <v>0</v>
      </c>
      <c r="AC132" s="375">
        <f>Table9[[#This Row],[Revised evaluation of congestion after TSO / NRA comments]]</f>
        <v>0</v>
      </c>
      <c r="AD132" s="375">
        <f>Table9[[#This Row],[ACER comments / 
justification]]</f>
        <v>0</v>
      </c>
    </row>
    <row r="133" spans="1:30" s="361" customFormat="1" ht="30" customHeight="1" x14ac:dyDescent="0.45">
      <c r="A133" s="357" t="str">
        <f>'CONGESTION RESULTS 2015'!A133</f>
        <v>in-country</v>
      </c>
      <c r="B133" s="324" t="str">
        <f>'CONGESTION RESULTS 2015'!B133</f>
        <v>yes</v>
      </c>
      <c r="C133" s="357" t="str">
        <f>'CONGESTION RESULTS 2015'!C133</f>
        <v>non-offer of any firm products for CY15, GY15/16, 17/18</v>
      </c>
      <c r="D133" s="357" t="str">
        <f>'CONGESTION RESULTS 2015'!E133</f>
        <v>yes</v>
      </c>
      <c r="E133" s="357" t="str">
        <f>'CONGESTION RESULTS 2015'!F133</f>
        <v>PRISMA</v>
      </c>
      <c r="F133" s="368" t="str">
        <f>'CONGESTION RESULTS 2015'!G133</f>
        <v>Steinitz</v>
      </c>
      <c r="G133" s="357" t="str">
        <f>'CONGESTION RESULTS 2015'!H133</f>
        <v>Exit</v>
      </c>
      <c r="H133" s="358" t="str">
        <f>'CONGESTION RESULTS 2015'!I133</f>
        <v>21Z000000000237O</v>
      </c>
      <c r="I133" s="357" t="str">
        <f>'CONGESTION RESULTS 2015'!J133</f>
        <v>ONTRAS</v>
      </c>
      <c r="J133" s="329" t="str">
        <f>'CONGESTION RESULTS 2015'!K133</f>
        <v>21X-DE-F-A0A0A-2</v>
      </c>
      <c r="K133" s="357" t="str">
        <f>'CONGESTION RESULTS 2015'!L133</f>
        <v>DE</v>
      </c>
      <c r="L133" s="359" t="str">
        <f>'CONGESTION RESULTS 2015'!M133</f>
        <v>to</v>
      </c>
      <c r="M133" s="359" t="str">
        <f>'CONGESTION RESULTS 2015'!N133</f>
        <v>Open Grid Europe</v>
      </c>
      <c r="N133" s="329" t="str">
        <f>'CONGESTION RESULTS 2015'!O133</f>
        <v>21X-DE-C-A0A0A-T</v>
      </c>
      <c r="O133" s="322" t="str">
        <f>'CONGESTION RESULTS 2015'!P133</f>
        <v>DE</v>
      </c>
      <c r="P133">
        <f>'CONGESTION RESULTS 2015'!Q133</f>
        <v>0</v>
      </c>
      <c r="Q133" s="357" t="str">
        <f>'CONGESTION RESULTS 2015'!BC133</f>
        <v>yes</v>
      </c>
      <c r="R133" s="360" t="s">
        <v>103</v>
      </c>
      <c r="S133" s="360" t="str">
        <f>'CONGESTION RESULTS 2015'!BJ133</f>
        <v>no</v>
      </c>
      <c r="T133" s="357" t="str">
        <f>'CONGESTION RESULTS 2015'!BX133</f>
        <v>yes</v>
      </c>
      <c r="U133" s="357" t="str">
        <f>IF(ISBLANK('CONGESTION RESULTS 2015'!BK133), "no", "yes")</f>
        <v>no</v>
      </c>
      <c r="V133" s="357" t="str">
        <f>Table9[[#This Row],[Number of concluded trades (T) and offers (O) on secondary markets in 2015 '[&gt;= 1 month']]]</f>
        <v>no</v>
      </c>
      <c r="W133" s="357" t="str">
        <f>'CONGESTION RESULTS 2015'!CF133</f>
        <v>yes</v>
      </c>
      <c r="X133" s="357" t="str">
        <f>'CONGESTION RESULTS 2015'!CG133</f>
        <v>no</v>
      </c>
      <c r="Y133" s="357" t="str">
        <f>'CONGESTION RESULTS 2015'!CH133</f>
        <v>yes</v>
      </c>
      <c r="Z133" s="451" t="s">
        <v>1760</v>
      </c>
      <c r="AA133" s="375" t="str">
        <f>Table9[[#This Row],[offer/non-offer or premia in March 2016 auction? 
'[only considering GYs and M-4-16']]]</f>
        <v>M-4-16 offered only as interruptible unbundled, GY 16/17 and 18/19  offered unbundled, but Auction Premia for GY 16/17</v>
      </c>
      <c r="AB133" s="375">
        <f>Table9[[#This Row],[Further TSO remarks on congestion / data / proposed changes to IP list etc.]]</f>
        <v>0</v>
      </c>
      <c r="AC133" s="375" t="str">
        <f>Table9[[#This Row],[Revised evaluation of congestion after TSO / NRA comments]]</f>
        <v>yes</v>
      </c>
      <c r="AD133" s="375" t="str">
        <f>Table9[[#This Row],[ACER comments / 
justification]]</f>
        <v>auction premia for GY16/17</v>
      </c>
    </row>
    <row r="134" spans="1:30" ht="22.2" hidden="1" x14ac:dyDescent="0.45">
      <c r="A134" s="329" t="str">
        <f>'CONGESTION RESULTS 2015'!A134</f>
        <v>in-country</v>
      </c>
      <c r="B134" t="str">
        <f>'CONGESTION RESULTS 2015'!B134</f>
        <v>no</v>
      </c>
      <c r="C134">
        <f>'CONGESTION RESULTS 2015'!C134</f>
        <v>0</v>
      </c>
      <c r="D134" t="str">
        <f>'CONGESTION RESULTS 2015'!E134</f>
        <v>yes</v>
      </c>
      <c r="E134" t="str">
        <f>'CONGESTION RESULTS 2015'!F134</f>
        <v>PRISMA</v>
      </c>
      <c r="F134" t="str">
        <f>'CONGESTION RESULTS 2015'!G134</f>
        <v>Steinitz</v>
      </c>
      <c r="G134" t="str">
        <f>'CONGESTION RESULTS 2015'!H134</f>
        <v>Exit</v>
      </c>
      <c r="H134" t="str">
        <f>'CONGESTION RESULTS 2015'!I134</f>
        <v>21Z000000000237O</v>
      </c>
      <c r="I134" t="str">
        <f>'CONGESTION RESULTS 2015'!J134</f>
        <v>Open Grid Europe</v>
      </c>
      <c r="J134" t="str">
        <f>'CONGESTION RESULTS 2015'!K134</f>
        <v>21X-DE-C-A0A0A-T</v>
      </c>
      <c r="K134" t="str">
        <f>'CONGESTION RESULTS 2015'!L134</f>
        <v>DE</v>
      </c>
      <c r="L134" t="str">
        <f>'CONGESTION RESULTS 2015'!M134</f>
        <v>to</v>
      </c>
      <c r="M134" t="str">
        <f>'CONGESTION RESULTS 2015'!N134</f>
        <v>ONTRAS</v>
      </c>
      <c r="N134" t="str">
        <f>'CONGESTION RESULTS 2015'!O134</f>
        <v>21X-DE-F-A0A0A-2</v>
      </c>
      <c r="O134" t="str">
        <f>'CONGESTION RESULTS 2015'!P134</f>
        <v>DE</v>
      </c>
      <c r="P134">
        <f>'CONGESTION RESULTS 2015'!Q134</f>
        <v>0</v>
      </c>
      <c r="Q134">
        <f>'CONGESTION RESULTS 2015'!BC134</f>
        <v>0</v>
      </c>
      <c r="S134" s="360">
        <f>'CONGESTION RESULTS 2015'!BJ134</f>
        <v>0</v>
      </c>
      <c r="T134">
        <f>'CONGESTION RESULTS 2015'!BX134</f>
        <v>0</v>
      </c>
      <c r="U134" t="str">
        <f>IF(ISBLANK('CONGESTION RESULTS 2015'!BK134), "no", "yes")</f>
        <v>yes</v>
      </c>
      <c r="V134" s="357">
        <f>'CONGESTION RESULTS 2015'!CE134</f>
        <v>0</v>
      </c>
      <c r="W134">
        <f>'CONGESTION RESULTS 2015'!CF134</f>
        <v>0</v>
      </c>
      <c r="X134">
        <f>'CONGESTION RESULTS 2015'!CG134</f>
        <v>0</v>
      </c>
      <c r="Y134">
        <f>'CONGESTION RESULTS 2015'!CH134</f>
        <v>0</v>
      </c>
      <c r="AA134" s="375">
        <f>Table9[[#This Row],[offer/non-offer or premia in March 2016 auction? 
'[only considering GYs and M-4-16']]]</f>
        <v>0</v>
      </c>
      <c r="AB134" s="375">
        <f>Table9[[#This Row],[Further TSO remarks on congestion / data / proposed changes to IP list etc.]]</f>
        <v>0</v>
      </c>
      <c r="AC134" s="375">
        <f>Table9[[#This Row],[Revised evaluation of congestion after TSO / NRA comments]]</f>
        <v>0</v>
      </c>
      <c r="AD134" s="375">
        <f>Table9[[#This Row],[ACER comments / 
justification]]</f>
        <v>0</v>
      </c>
    </row>
    <row r="135" spans="1:30" ht="22.2" hidden="1" x14ac:dyDescent="0.45">
      <c r="A135" s="329" t="str">
        <f>'CONGESTION RESULTS 2015'!A135</f>
        <v>cross-border</v>
      </c>
      <c r="B135" t="str">
        <f>'CONGESTION RESULTS 2015'!B135</f>
        <v>close (due to quota)</v>
      </c>
      <c r="C135" t="str">
        <f>'CONGESTION RESULTS 2015'!C135</f>
        <v>non-offer of GYs16/17 + 17/18</v>
      </c>
      <c r="D135" t="str">
        <f>'CONGESTION RESULTS 2015'!E135</f>
        <v>yes</v>
      </c>
      <c r="E135" t="str">
        <f>'CONGESTION RESULTS 2015'!F135</f>
        <v>PRISMA</v>
      </c>
      <c r="F135" t="str">
        <f>'CONGESTION RESULTS 2015'!G135</f>
        <v>Tarvisio (IT) / Arnoldstein (AT)</v>
      </c>
      <c r="G135" t="str">
        <f>'CONGESTION RESULTS 2015'!H135</f>
        <v>Exit</v>
      </c>
      <c r="H135" t="str">
        <f>'CONGESTION RESULTS 2015'!I135</f>
        <v>21Z000000000004A</v>
      </c>
      <c r="I135" t="str">
        <f>'CONGESTION RESULTS 2015'!J135</f>
        <v>TAG</v>
      </c>
      <c r="J135" t="str">
        <f>'CONGESTION RESULTS 2015'!K135</f>
        <v>21X-AT-C-A0A0A-B</v>
      </c>
      <c r="K135" t="str">
        <f>'CONGESTION RESULTS 2015'!L135</f>
        <v>AT</v>
      </c>
      <c r="L135" s="322" t="str">
        <f>'CONGESTION RESULTS 2015'!M135</f>
        <v>to</v>
      </c>
      <c r="M135" s="322" t="str">
        <f>'CONGESTION RESULTS 2015'!N135</f>
        <v>Snam Rete Gas</v>
      </c>
      <c r="N135" t="str">
        <f>'CONGESTION RESULTS 2015'!O135</f>
        <v>21X-IT-A-A0A0A-7</v>
      </c>
      <c r="O135" s="322" t="str">
        <f>'CONGESTION RESULTS 2015'!P135</f>
        <v>IT</v>
      </c>
      <c r="P135" t="str">
        <f>'CONGESTION RESULTS 2015'!Q135</f>
        <v>maintenance works</v>
      </c>
      <c r="Q135" t="str">
        <f>'CONGESTION RESULTS 2015'!BC135</f>
        <v>yes</v>
      </c>
      <c r="R135" s="7" t="s">
        <v>103</v>
      </c>
      <c r="S135" s="360" t="str">
        <f>'CONGESTION RESULTS 2015'!BJ135</f>
        <v>no</v>
      </c>
      <c r="T135" t="str">
        <f>'CONGESTION RESULTS 2015'!BX135</f>
        <v>yes</v>
      </c>
      <c r="V135" s="357">
        <f>'CONGESTION RESULTS 2015'!CE135</f>
        <v>0</v>
      </c>
      <c r="W135" t="str">
        <f>'CONGESTION RESULTS 2015'!CF135</f>
        <v>no</v>
      </c>
      <c r="X135" t="str">
        <f>'CONGESTION RESULTS 2015'!CG135</f>
        <v>no</v>
      </c>
      <c r="Y135" t="str">
        <f>'CONGESTION RESULTS 2015'!CH135</f>
        <v>yes</v>
      </c>
      <c r="AA135" s="375" t="str">
        <f>Table9[[#This Row],[offer/non-offer or premia in March 2016 auction? 
'[only considering GYs and M-4-16']]]</f>
        <v>M-4-16 offered bundled, GYs only offered from 2023 onwards</v>
      </c>
      <c r="AB135" s="375" t="str">
        <f>Table9[[#This Row],[Further TSO remarks on congestion / data / proposed changes to IP list etc.]]</f>
        <v>Beyond 90% of the capacity is sold so TAG is not allowed to offer long term products. Due to maintenance works the remaining capacity cannot be offered as short term either. CMP measures have been implemented in Austria.</v>
      </c>
      <c r="AC135" s="375" t="str">
        <f>Table9[[#This Row],[Revised evaluation of congestion after TSO / NRA comments]]</f>
        <v>close (due to quota)</v>
      </c>
      <c r="AD135" s="375">
        <f>Table9[[#This Row],[ACER comments / 
justification]]</f>
        <v>0</v>
      </c>
    </row>
    <row r="136" spans="1:30" ht="22.2" hidden="1" x14ac:dyDescent="0.45">
      <c r="A136" s="329" t="str">
        <f>'CONGESTION RESULTS 2015'!A136</f>
        <v>cross-border</v>
      </c>
      <c r="B136" t="str">
        <f>'CONGESTION RESULTS 2015'!B136</f>
        <v>potentially</v>
      </c>
      <c r="C136" t="str">
        <f>'CONGESTION RESULTS 2015'!C136</f>
        <v>non-offer of GY16/17</v>
      </c>
      <c r="D136" t="str">
        <f>'CONGESTION RESULTS 2015'!E136</f>
        <v>yes</v>
      </c>
      <c r="E136" t="str">
        <f>'CONGESTION RESULTS 2015'!F136</f>
        <v>PRISMA</v>
      </c>
      <c r="F136" t="str">
        <f>'CONGESTION RESULTS 2015'!G136</f>
        <v>Tarvisio (IT) / Arnoldstein (AT)</v>
      </c>
      <c r="G136" t="str">
        <f>'CONGESTION RESULTS 2015'!H136</f>
        <v>Exit</v>
      </c>
      <c r="H136" t="str">
        <f>'CONGESTION RESULTS 2015'!I136</f>
        <v>21Z000000000004A</v>
      </c>
      <c r="I136" t="str">
        <f>'CONGESTION RESULTS 2015'!J136</f>
        <v>Snam Rete Gas</v>
      </c>
      <c r="J136" t="str">
        <f>'CONGESTION RESULTS 2015'!K136</f>
        <v>21X-IT-A-A0A0A-7</v>
      </c>
      <c r="K136" t="str">
        <f>'CONGESTION RESULTS 2015'!L136</f>
        <v>IT</v>
      </c>
      <c r="L136" t="str">
        <f>'CONGESTION RESULTS 2015'!M136</f>
        <v>to</v>
      </c>
      <c r="M136" t="str">
        <f>'CONGESTION RESULTS 2015'!N136</f>
        <v>TAG</v>
      </c>
      <c r="N136" t="str">
        <f>'CONGESTION RESULTS 2015'!O136</f>
        <v>21X-AT-C-A0A0A-B</v>
      </c>
      <c r="O136" t="str">
        <f>'CONGESTION RESULTS 2015'!P136</f>
        <v>AT</v>
      </c>
      <c r="P136" t="str">
        <f>'CONGESTION RESULTS 2015'!Q136</f>
        <v>firm technical only until March 16</v>
      </c>
      <c r="Q136" t="str">
        <f>'CONGESTION RESULTS 2015'!BC136</f>
        <v>yes</v>
      </c>
      <c r="S136" s="360" t="str">
        <f>'CONGESTION RESULTS 2015'!BJ136</f>
        <v>no</v>
      </c>
      <c r="T136" t="str">
        <f>'CONGESTION RESULTS 2015'!BX136</f>
        <v>no</v>
      </c>
      <c r="U136" t="str">
        <f>IF(ISBLANK('CONGESTION RESULTS 2015'!BK136), "no", "yes")</f>
        <v>no</v>
      </c>
      <c r="V136" s="357">
        <f>'CONGESTION RESULTS 2015'!CE136</f>
        <v>0</v>
      </c>
      <c r="W136" t="str">
        <f>'CONGESTION RESULTS 2015'!CF136</f>
        <v>no</v>
      </c>
      <c r="X136" t="str">
        <f>'CONGESTION RESULTS 2015'!CG136</f>
        <v>no</v>
      </c>
      <c r="Y136">
        <f>'CONGESTION RESULTS 2015'!CH136</f>
        <v>0</v>
      </c>
      <c r="AA136" s="375" t="str">
        <f>Table9[[#This Row],[offer/non-offer or premia in March 2016 auction? 
'[only considering GYs and M-4-16']]]</f>
        <v>only interruptible M-4-16 (bundled / unbundled)</v>
      </c>
      <c r="AB136" s="375" t="str">
        <f>Table9[[#This Row],[Further TSO remarks on congestion / data / proposed changes to IP list etc.]]</f>
        <v xml:space="preserve">• Capacity levels booked at this IP in exit has been historically really low and far from the available technical capacity;
• The lack of available capacity registered in the evaluated period is not stemming from demand exceeding offer but it is linked to technical and temporary reasons required by the development of new firm export capacity from Italy towards Western-Central Europe. Technical capacity is currently available subject to the presence of entry gas flows in Italy at the Passo Gries IP till a minimum of zero gas flow (this is today the normal flow condition, not expected to change in the period required for the needed developments);
For the above mentioned reasons, we do not believe it is correct to signal the point as congested and to fill the secondary data request related to it. </v>
      </c>
      <c r="AC136" s="375" t="str">
        <f>Table9[[#This Row],[Revised evaluation of congestion after TSO / NRA comments]]</f>
        <v>no</v>
      </c>
      <c r="AD136" s="375" t="str">
        <f>Table9[[#This Row],[ACER comments / 
justification]]</f>
        <v>temporarily treated as "VR" (no technical firm), but keep it in CMP / CAM scope</v>
      </c>
    </row>
    <row r="137" spans="1:30" ht="22.2" hidden="1" x14ac:dyDescent="0.45">
      <c r="A137" s="329" t="str">
        <f>'CONGESTION RESULTS 2015'!A137</f>
        <v>VR</v>
      </c>
      <c r="B137">
        <f>'CONGESTION RESULTS 2015'!B137</f>
        <v>0</v>
      </c>
      <c r="C137">
        <f>'CONGESTION RESULTS 2015'!C137</f>
        <v>0</v>
      </c>
      <c r="D137" t="str">
        <f>'CONGESTION RESULTS 2015'!E137</f>
        <v>no</v>
      </c>
      <c r="E137" t="str">
        <f>'CONGESTION RESULTS 2015'!F137</f>
        <v>PRISMA</v>
      </c>
      <c r="F137" t="str">
        <f>'CONGESTION RESULTS 2015'!G137</f>
        <v>Tegelen</v>
      </c>
      <c r="G137" t="str">
        <f>'CONGESTION RESULTS 2015'!H137</f>
        <v>Exit</v>
      </c>
      <c r="H137" t="str">
        <f>'CONGESTION RESULTS 2015'!I137</f>
        <v>21Z000000000117Y</v>
      </c>
      <c r="I137" t="str">
        <f>'CONGESTION RESULTS 2015'!J137</f>
        <v>Open Grid Europe</v>
      </c>
      <c r="J137" t="str">
        <f>'CONGESTION RESULTS 2015'!K137</f>
        <v>21X-DE-C-A0A0A-T</v>
      </c>
      <c r="K137" t="str">
        <f>'CONGESTION RESULTS 2015'!L137</f>
        <v>DE</v>
      </c>
      <c r="L137" t="str">
        <f>'CONGESTION RESULTS 2015'!M137</f>
        <v>to</v>
      </c>
      <c r="M137" t="str">
        <f>'CONGESTION RESULTS 2015'!N137</f>
        <v>Gasunie Transport Services</v>
      </c>
      <c r="N137" t="str">
        <f>'CONGESTION RESULTS 2015'!O137</f>
        <v>21X-NL-A-A0A0A-Z</v>
      </c>
      <c r="O137" t="str">
        <f>'CONGESTION RESULTS 2015'!P137</f>
        <v>NL</v>
      </c>
      <c r="P137" t="str">
        <f>'CONGESTION RESULTS 2015'!Q137</f>
        <v>no firm technical</v>
      </c>
      <c r="Q137" t="str">
        <f>'CONGESTION RESULTS 2015'!BC137</f>
        <v>yes</v>
      </c>
      <c r="S137" s="360" t="str">
        <f>'CONGESTION RESULTS 2015'!BJ137</f>
        <v>no</v>
      </c>
      <c r="T137">
        <f>'CONGESTION RESULTS 2015'!BX137</f>
        <v>0</v>
      </c>
      <c r="U137" t="str">
        <f>IF(ISBLANK('CONGESTION RESULTS 2015'!BK137), "no", "yes")</f>
        <v>no</v>
      </c>
      <c r="V137" s="357">
        <f>'CONGESTION RESULTS 2015'!CE137</f>
        <v>0</v>
      </c>
      <c r="W137">
        <f>'CONGESTION RESULTS 2015'!CF137</f>
        <v>0</v>
      </c>
      <c r="X137">
        <f>'CONGESTION RESULTS 2015'!CG137</f>
        <v>0</v>
      </c>
      <c r="Y137">
        <f>'CONGESTION RESULTS 2015'!CH137</f>
        <v>0</v>
      </c>
      <c r="AA137" s="375">
        <f>Table9[[#This Row],[offer/non-offer or premia in March 2016 auction? 
'[only considering GYs and M-4-16']]]</f>
        <v>0</v>
      </c>
      <c r="AB137" s="375">
        <f>Table9[[#This Row],[Further TSO remarks on congestion / data / proposed changes to IP list etc.]]</f>
        <v>0</v>
      </c>
      <c r="AC137" s="375">
        <f>Table9[[#This Row],[Revised evaluation of congestion after TSO / NRA comments]]</f>
        <v>0</v>
      </c>
      <c r="AD137" s="375">
        <f>Table9[[#This Row],[ACER comments / 
justification]]</f>
        <v>0</v>
      </c>
    </row>
    <row r="138" spans="1:30" ht="22.2" hidden="1" x14ac:dyDescent="0.45">
      <c r="A138" s="329" t="str">
        <f>'CONGESTION RESULTS 2015'!A138</f>
        <v>cross-border</v>
      </c>
      <c r="B138" t="str">
        <f>'CONGESTION RESULTS 2015'!B138</f>
        <v>close (due to quota)</v>
      </c>
      <c r="C138" t="str">
        <f>'CONGESTION RESULTS 2015'!C138</f>
        <v>non-offer of GY16/17</v>
      </c>
      <c r="D138" t="str">
        <f>'CONGESTION RESULTS 2015'!E138</f>
        <v>yes</v>
      </c>
      <c r="E138" t="str">
        <f>'CONGESTION RESULTS 2015'!F138</f>
        <v>PRISMA</v>
      </c>
      <c r="F138" t="str">
        <f>'CONGESTION RESULTS 2015'!G138</f>
        <v>Tegelen</v>
      </c>
      <c r="G138" t="str">
        <f>'CONGESTION RESULTS 2015'!H138</f>
        <v>Exit</v>
      </c>
      <c r="H138" t="str">
        <f>'CONGESTION RESULTS 2015'!I138</f>
        <v>21Z000000000117Y</v>
      </c>
      <c r="I138" t="str">
        <f>'CONGESTION RESULTS 2015'!J138</f>
        <v>Gasunie Transport Services</v>
      </c>
      <c r="J138" t="str">
        <f>'CONGESTION RESULTS 2015'!K138</f>
        <v>21X-NL-A-A0A0A-Z</v>
      </c>
      <c r="K138" t="str">
        <f>'CONGESTION RESULTS 2015'!L138</f>
        <v>NL</v>
      </c>
      <c r="L138" t="str">
        <f>'CONGESTION RESULTS 2015'!M138</f>
        <v>to</v>
      </c>
      <c r="M138" t="str">
        <f>'CONGESTION RESULTS 2015'!N138</f>
        <v>Open Grid Europe</v>
      </c>
      <c r="N138" t="str">
        <f>'CONGESTION RESULTS 2015'!O138</f>
        <v>21X-DE-C-A0A0A-T</v>
      </c>
      <c r="O138" t="str">
        <f>'CONGESTION RESULTS 2015'!P138</f>
        <v>DE</v>
      </c>
      <c r="P138" t="str">
        <f>'CONGESTION RESULTS 2015'!Q138</f>
        <v>GY17/18-GY19/20 less than 1% available capacity</v>
      </c>
      <c r="Q138" t="str">
        <f>'CONGESTION RESULTS 2015'!BC138</f>
        <v>yes</v>
      </c>
      <c r="S138" s="360" t="str">
        <f>'CONGESTION RESULTS 2015'!BJ138</f>
        <v>no</v>
      </c>
      <c r="T138" t="str">
        <f>'CONGESTION RESULTS 2015'!BX138</f>
        <v>yes</v>
      </c>
      <c r="U138" t="str">
        <f>IF(ISBLANK('CONGESTION RESULTS 2015'!BK138), "no", "yes")</f>
        <v>no</v>
      </c>
      <c r="V138" s="357">
        <f>'CONGESTION RESULTS 2015'!CE138</f>
        <v>0</v>
      </c>
      <c r="W138" t="str">
        <f>'CONGESTION RESULTS 2015'!CF138</f>
        <v>no</v>
      </c>
      <c r="X138" t="str">
        <f>'CONGESTION RESULTS 2015'!CG138</f>
        <v>no</v>
      </c>
      <c r="Y138">
        <f>'CONGESTION RESULTS 2015'!CH138</f>
        <v>0</v>
      </c>
      <c r="AA138" s="375" t="str">
        <f>Table9[[#This Row],[offer/non-offer or premia in March 2016 auction? 
'[only considering GYs and M-4-16']]]</f>
        <v>M-4-16 and GY16/17 offered unbundled</v>
      </c>
      <c r="AB138" s="375" t="str">
        <f>Table9[[#This Row],[Further TSO remarks on congestion / data / proposed changes to IP list etc.]]</f>
        <v>The situation in Q4 2017 has our attention. Your remark in column  BR is correct.</v>
      </c>
      <c r="AC138" s="375" t="str">
        <f>Table9[[#This Row],[Revised evaluation of congestion after TSO / NRA comments]]</f>
        <v>close (due to quota)</v>
      </c>
      <c r="AD138" s="375">
        <f>Table9[[#This Row],[ACER comments / 
justification]]</f>
        <v>0</v>
      </c>
    </row>
    <row r="139" spans="1:30" ht="22.2" hidden="1" x14ac:dyDescent="0.45">
      <c r="A139" s="329" t="str">
        <f>'CONGESTION RESULTS 2015'!A139</f>
        <v>cross-border</v>
      </c>
      <c r="B139" t="str">
        <f>'CONGESTION RESULTS 2015'!B139</f>
        <v>close (due to quota)</v>
      </c>
      <c r="C139" t="str">
        <f>'CONGESTION RESULTS 2015'!C139</f>
        <v>non-offer of GYs 16/17 + 17/18</v>
      </c>
      <c r="D139" t="str">
        <f>'CONGESTION RESULTS 2015'!E139</f>
        <v>yes</v>
      </c>
      <c r="E139" t="str">
        <f>'CONGESTION RESULTS 2015'!F139</f>
        <v>PRISMA</v>
      </c>
      <c r="F139" t="str">
        <f>'CONGESTION RESULTS 2015'!G139</f>
        <v>Überackern ABG (AT) / Burghausen (DE) (1)</v>
      </c>
      <c r="G139" t="str">
        <f>'CONGESTION RESULTS 2015'!H139</f>
        <v>Exit</v>
      </c>
      <c r="H139" t="str">
        <f>'CONGESTION RESULTS 2015'!I139</f>
        <v>21Z000000000002E</v>
      </c>
      <c r="I139" t="str">
        <f>'CONGESTION RESULTS 2015'!J139</f>
        <v>Gas Connect Austria</v>
      </c>
      <c r="J139" t="str">
        <f>'CONGESTION RESULTS 2015'!K139</f>
        <v>21X-AT-B-A0A0A-K</v>
      </c>
      <c r="K139" t="str">
        <f>'CONGESTION RESULTS 2015'!L139</f>
        <v>AT</v>
      </c>
      <c r="L139" t="str">
        <f>'CONGESTION RESULTS 2015'!M139</f>
        <v>to</v>
      </c>
      <c r="M139" t="str">
        <f>'CONGESTION RESULTS 2015'!N139</f>
        <v>bayernets</v>
      </c>
      <c r="N139" t="str">
        <f>'CONGESTION RESULTS 2015'!O139</f>
        <v>21X-DE-A-A0A0A-A</v>
      </c>
      <c r="O139" t="str">
        <f>'CONGESTION RESULTS 2015'!P139</f>
        <v>DE</v>
      </c>
      <c r="P139" t="str">
        <f>'CONGESTION RESULTS 2015'!Q139</f>
        <v>The same (data) as Überackern AGB (AT) Exit GCA (keep the double in NC CAM IP scope list for different bundles?), only as one IP side on TP</v>
      </c>
      <c r="Q139" t="str">
        <f>'CONGESTION RESULTS 2015'!BC139</f>
        <v>yes</v>
      </c>
      <c r="S139" s="360">
        <f>'CONGESTION RESULTS 2015'!BJ139</f>
        <v>0</v>
      </c>
      <c r="T139" t="str">
        <f>'CONGESTION RESULTS 2015'!BX139</f>
        <v>no</v>
      </c>
      <c r="V139" s="357">
        <f>'CONGESTION RESULTS 2015'!CE139</f>
        <v>0</v>
      </c>
      <c r="W139" t="str">
        <f>'CONGESTION RESULTS 2015'!CF139</f>
        <v>no</v>
      </c>
      <c r="X139" t="str">
        <f>'CONGESTION RESULTS 2015'!CG139</f>
        <v>no</v>
      </c>
      <c r="Y139" t="str">
        <f>'CONGESTION RESULTS 2015'!CH139</f>
        <v>yes</v>
      </c>
      <c r="AA139" s="375" t="str">
        <f>Table9[[#This Row],[offer/non-offer or premia in March 2016 auction? 
'[only considering GYs and M-4-16']]]</f>
        <v>M-4-16 offered unbundled, only GYs from 2026 onwards offered bundled</v>
      </c>
      <c r="AB139" s="375">
        <f>Table9[[#This Row],[Further TSO remarks on congestion / data / proposed changes to IP list etc.]]</f>
        <v>0</v>
      </c>
      <c r="AC139" s="375" t="str">
        <f>Table9[[#This Row],[Revised evaluation of congestion after TSO / NRA comments]]</f>
        <v>close (due to quota)</v>
      </c>
      <c r="AD139" s="375">
        <f>Table9[[#This Row],[ACER comments / 
justification]]</f>
        <v>0</v>
      </c>
    </row>
    <row r="140" spans="1:30" ht="22.2" hidden="1" x14ac:dyDescent="0.45">
      <c r="A140" s="329" t="str">
        <f>'CONGESTION RESULTS 2015'!A140</f>
        <v>cross-border</v>
      </c>
      <c r="B140" t="str">
        <f>'CONGESTION RESULTS 2015'!B140</f>
        <v>close (due to quota)</v>
      </c>
      <c r="C140" t="str">
        <f>'CONGESTION RESULTS 2015'!C140</f>
        <v>non-offer of GYs 16/17 + 17/18</v>
      </c>
      <c r="D140" t="str">
        <f>'CONGESTION RESULTS 2015'!E140</f>
        <v>yes</v>
      </c>
      <c r="E140" t="str">
        <f>'CONGESTION RESULTS 2015'!F140</f>
        <v>PRISMA</v>
      </c>
      <c r="F140" t="str">
        <f>'CONGESTION RESULTS 2015'!G140</f>
        <v>Überackern ABG (AT)</v>
      </c>
      <c r="G140" t="str">
        <f>'CONGESTION RESULTS 2015'!H140</f>
        <v>Exit</v>
      </c>
      <c r="H140" t="str">
        <f>'CONGESTION RESULTS 2015'!I140</f>
        <v>21Z000000000002E</v>
      </c>
      <c r="I140" t="str">
        <f>'CONGESTION RESULTS 2015'!J140</f>
        <v>Gas Connect Austria</v>
      </c>
      <c r="J140" t="str">
        <f>'CONGESTION RESULTS 2015'!K140</f>
        <v>21X-AT-B-A0A0A-K</v>
      </c>
      <c r="K140" t="str">
        <f>'CONGESTION RESULTS 2015'!L140</f>
        <v>AT</v>
      </c>
      <c r="L140" t="str">
        <f>'CONGESTION RESULTS 2015'!M140</f>
        <v>to</v>
      </c>
      <c r="M140" t="str">
        <f>'CONGESTION RESULTS 2015'!N140</f>
        <v>Open Grid Europe</v>
      </c>
      <c r="N140" t="str">
        <f>'CONGESTION RESULTS 2015'!O140</f>
        <v>21X-DE-C-A0A0A-T</v>
      </c>
      <c r="O140" t="str">
        <f>'CONGESTION RESULTS 2015'!P140</f>
        <v>DE</v>
      </c>
      <c r="P140" t="str">
        <f>'CONGESTION RESULTS 2015'!Q140</f>
        <v>change of name (according to GCA proposal in CAM IMR survey)</v>
      </c>
      <c r="Q140" t="str">
        <f>'CONGESTION RESULTS 2015'!BC140</f>
        <v>yes</v>
      </c>
      <c r="S140" s="360">
        <f>'CONGESTION RESULTS 2015'!BJ140</f>
        <v>0</v>
      </c>
      <c r="T140" t="str">
        <f>'CONGESTION RESULTS 2015'!BX140</f>
        <v>no</v>
      </c>
      <c r="V140" s="357">
        <f>'CONGESTION RESULTS 2015'!CE140</f>
        <v>0</v>
      </c>
      <c r="W140" t="str">
        <f>'CONGESTION RESULTS 2015'!CF140</f>
        <v>no</v>
      </c>
      <c r="X140" t="str">
        <f>'CONGESTION RESULTS 2015'!CG140</f>
        <v>no</v>
      </c>
      <c r="Y140" t="str">
        <f>'CONGESTION RESULTS 2015'!CH140</f>
        <v>yes</v>
      </c>
      <c r="AA140" s="375" t="str">
        <f>Table9[[#This Row],[offer/non-offer or premia in March 2016 auction? 
'[only considering GYs and M-4-16']]]</f>
        <v>only M-4-16 offered unbundled</v>
      </c>
      <c r="AB140" s="375">
        <f>Table9[[#This Row],[Further TSO remarks on congestion / data / proposed changes to IP list etc.]]</f>
        <v>0</v>
      </c>
      <c r="AC140" s="375" t="str">
        <f>Table9[[#This Row],[Revised evaluation of congestion after TSO / NRA comments]]</f>
        <v>close (due to quota)</v>
      </c>
      <c r="AD140" s="375">
        <f>Table9[[#This Row],[ACER comments / 
justification]]</f>
        <v>0</v>
      </c>
    </row>
    <row r="141" spans="1:30" ht="22.2" hidden="1" x14ac:dyDescent="0.45">
      <c r="A141" s="329" t="str">
        <f>'CONGESTION RESULTS 2015'!A141</f>
        <v>VR</v>
      </c>
      <c r="B141">
        <f>'CONGESTION RESULTS 2015'!B141</f>
        <v>0</v>
      </c>
      <c r="C141">
        <f>'CONGESTION RESULTS 2015'!C141</f>
        <v>0</v>
      </c>
      <c r="D141" t="str">
        <f>'CONGESTION RESULTS 2015'!E141</f>
        <v>no</v>
      </c>
      <c r="E141" t="str">
        <f>'CONGESTION RESULTS 2015'!F141</f>
        <v>PRISMA</v>
      </c>
      <c r="F141" t="str">
        <f>'CONGESTION RESULTS 2015'!G141</f>
        <v>Überackern ABG (AT)</v>
      </c>
      <c r="G141" t="str">
        <f>'CONGESTION RESULTS 2015'!H141</f>
        <v>Exit</v>
      </c>
      <c r="H141" t="str">
        <f>'CONGESTION RESULTS 2015'!I141</f>
        <v>21Z000000000002E</v>
      </c>
      <c r="I141" t="str">
        <f>'CONGESTION RESULTS 2015'!J141</f>
        <v>Open Grid Europe</v>
      </c>
      <c r="J141" t="str">
        <f>'CONGESTION RESULTS 2015'!K141</f>
        <v>21X-DE-C-A0A0A-T</v>
      </c>
      <c r="K141" t="str">
        <f>'CONGESTION RESULTS 2015'!L141</f>
        <v>DE</v>
      </c>
      <c r="L141" t="str">
        <f>'CONGESTION RESULTS 2015'!M141</f>
        <v>to</v>
      </c>
      <c r="M141" t="str">
        <f>'CONGESTION RESULTS 2015'!N141</f>
        <v>Gas Connect Austria</v>
      </c>
      <c r="N141" t="str">
        <f>'CONGESTION RESULTS 2015'!O141</f>
        <v>21X-AT-B-A0A0A-K</v>
      </c>
      <c r="O141" t="str">
        <f>'CONGESTION RESULTS 2015'!P141</f>
        <v>AT</v>
      </c>
      <c r="P141" t="str">
        <f>'CONGESTION RESULTS 2015'!Q141</f>
        <v>no firm technical</v>
      </c>
      <c r="Q141" t="str">
        <f>'CONGESTION RESULTS 2015'!BC141</f>
        <v>yes</v>
      </c>
      <c r="S141" s="360" t="str">
        <f>'CONGESTION RESULTS 2015'!BJ141</f>
        <v>no</v>
      </c>
      <c r="T141">
        <f>'CONGESTION RESULTS 2015'!BX141</f>
        <v>0</v>
      </c>
      <c r="U141" t="str">
        <f>IF(ISBLANK('CONGESTION RESULTS 2015'!BK141), "no", "yes")</f>
        <v>no</v>
      </c>
      <c r="V141" s="357">
        <f>'CONGESTION RESULTS 2015'!CE141</f>
        <v>0</v>
      </c>
      <c r="W141">
        <f>'CONGESTION RESULTS 2015'!CF141</f>
        <v>0</v>
      </c>
      <c r="X141">
        <f>'CONGESTION RESULTS 2015'!CG141</f>
        <v>0</v>
      </c>
      <c r="Y141">
        <f>'CONGESTION RESULTS 2015'!CH141</f>
        <v>0</v>
      </c>
      <c r="AA141" s="375">
        <f>Table9[[#This Row],[offer/non-offer or premia in March 2016 auction? 
'[only considering GYs and M-4-16']]]</f>
        <v>0</v>
      </c>
      <c r="AB141" s="375">
        <f>Table9[[#This Row],[Further TSO remarks on congestion / data / proposed changes to IP list etc.]]</f>
        <v>0</v>
      </c>
      <c r="AC141" s="375">
        <f>Table9[[#This Row],[Revised evaluation of congestion after TSO / NRA comments]]</f>
        <v>0</v>
      </c>
      <c r="AD141" s="375">
        <f>Table9[[#This Row],[ACER comments / 
justification]]</f>
        <v>0</v>
      </c>
    </row>
    <row r="142" spans="1:30" ht="22.2" hidden="1" x14ac:dyDescent="0.45">
      <c r="A142" s="329" t="str">
        <f>'CONGESTION RESULTS 2015'!A142</f>
        <v>cross-border</v>
      </c>
      <c r="B142" t="str">
        <f>'CONGESTION RESULTS 2015'!B142</f>
        <v>close (due to quota)</v>
      </c>
      <c r="C142" t="str">
        <f>'CONGESTION RESULTS 2015'!C142</f>
        <v>non-offer of GYs 16/17 + 17/18</v>
      </c>
      <c r="D142" t="str">
        <f>'CONGESTION RESULTS 2015'!E142</f>
        <v>yes</v>
      </c>
      <c r="E142" t="str">
        <f>'CONGESTION RESULTS 2015'!F142</f>
        <v>PRISMA</v>
      </c>
      <c r="F142" t="str">
        <f>'CONGESTION RESULTS 2015'!G142</f>
        <v>Überackern SUDAL (AT) / Burghausen (DE) (2)</v>
      </c>
      <c r="G142" t="str">
        <f>'CONGESTION RESULTS 2015'!H142</f>
        <v>Exit</v>
      </c>
      <c r="H142" t="str">
        <f>'CONGESTION RESULTS 2015'!I142</f>
        <v>21Z0000000001240</v>
      </c>
      <c r="I142" t="str">
        <f>'CONGESTION RESULTS 2015'!J142</f>
        <v>Gas Connect Austria</v>
      </c>
      <c r="J142" t="str">
        <f>'CONGESTION RESULTS 2015'!K142</f>
        <v>21X-AT-B-A0A0A-K</v>
      </c>
      <c r="K142" t="str">
        <f>'CONGESTION RESULTS 2015'!L142</f>
        <v>AT</v>
      </c>
      <c r="L142" t="str">
        <f>'CONGESTION RESULTS 2015'!M142</f>
        <v>to</v>
      </c>
      <c r="M142" t="str">
        <f>'CONGESTION RESULTS 2015'!N142</f>
        <v>bayernets</v>
      </c>
      <c r="N142" t="str">
        <f>'CONGESTION RESULTS 2015'!O142</f>
        <v>21X-DE-A-A0A0A-A</v>
      </c>
      <c r="O142" t="str">
        <f>'CONGESTION RESULTS 2015'!P142</f>
        <v>DE</v>
      </c>
      <c r="P142" t="str">
        <f>'CONGESTION RESULTS 2015'!Q142</f>
        <v>change of name (according to GCA proposal in CAM IMR survey)</v>
      </c>
      <c r="Q142" t="str">
        <f>'CONGESTION RESULTS 2015'!BC142</f>
        <v>yes</v>
      </c>
      <c r="S142" s="360">
        <f>'CONGESTION RESULTS 2015'!BJ142</f>
        <v>0</v>
      </c>
      <c r="T142" t="str">
        <f>'CONGESTION RESULTS 2015'!BX142</f>
        <v>yes</v>
      </c>
      <c r="V142" s="357">
        <f>'CONGESTION RESULTS 2015'!CE142</f>
        <v>0</v>
      </c>
      <c r="W142" t="str">
        <f>'CONGESTION RESULTS 2015'!CF142</f>
        <v>no</v>
      </c>
      <c r="X142" t="str">
        <f>'CONGESTION RESULTS 2015'!CG142</f>
        <v>no</v>
      </c>
      <c r="Y142" t="str">
        <f>'CONGESTION RESULTS 2015'!CH142</f>
        <v>yes</v>
      </c>
      <c r="AA142" s="375" t="str">
        <f>Table9[[#This Row],[offer/non-offer or premia in March 2016 auction? 
'[only considering GYs and M-4-16']]]</f>
        <v>only GYs from 2026 onwards offered bundled, no M-4-16</v>
      </c>
      <c r="AB142" s="375">
        <f>Table9[[#This Row],[Further TSO remarks on congestion / data / proposed changes to IP list etc.]]</f>
        <v>0</v>
      </c>
      <c r="AC142" s="375" t="str">
        <f>Table9[[#This Row],[Revised evaluation of congestion after TSO / NRA comments]]</f>
        <v>close (due to quota) --&gt; but now potentially congested (if no further Ms are offered in 2016)!</v>
      </c>
      <c r="AD142" s="375">
        <f>Table9[[#This Row],[ACER comments / 
justification]]</f>
        <v>0</v>
      </c>
    </row>
    <row r="143" spans="1:30" s="361" customFormat="1" ht="30" customHeight="1" x14ac:dyDescent="0.45">
      <c r="A143" s="357" t="str">
        <f>'CONGESTION RESULTS 2015'!A143</f>
        <v>cross-border</v>
      </c>
      <c r="B143" s="324" t="str">
        <f>'CONGESTION RESULTS 2015'!B143</f>
        <v>yes</v>
      </c>
      <c r="C143" s="357" t="str">
        <f>'CONGESTION RESULTS 2015'!C143</f>
        <v>no offer</v>
      </c>
      <c r="D143" s="357" t="str">
        <f>'CONGESTION RESULTS 2015'!E143</f>
        <v>yes</v>
      </c>
      <c r="E143" s="357" t="str">
        <f>'CONGESTION RESULTS 2015'!F143</f>
        <v>PRISMA</v>
      </c>
      <c r="F143" s="368" t="str">
        <f>'CONGESTION RESULTS 2015'!G143</f>
        <v>Überackern SUDAL (AT) / Burghausen (DE) (2)</v>
      </c>
      <c r="G143" s="357" t="str">
        <f>'CONGESTION RESULTS 2015'!H143</f>
        <v>Exit</v>
      </c>
      <c r="H143" s="358" t="str">
        <f>'CONGESTION RESULTS 2015'!I143</f>
        <v>21Z0000000001240</v>
      </c>
      <c r="I143" s="357" t="str">
        <f>'CONGESTION RESULTS 2015'!J143</f>
        <v>bayernets</v>
      </c>
      <c r="J143" s="329" t="str">
        <f>'CONGESTION RESULTS 2015'!K143</f>
        <v>21X-DE-A-A0A0A-A</v>
      </c>
      <c r="K143" s="357" t="str">
        <f>'CONGESTION RESULTS 2015'!L143</f>
        <v>DE</v>
      </c>
      <c r="L143" s="359" t="str">
        <f>'CONGESTION RESULTS 2015'!M143</f>
        <v>to</v>
      </c>
      <c r="M143" s="359" t="str">
        <f>'CONGESTION RESULTS 2015'!N143</f>
        <v>Gas Connect Austria</v>
      </c>
      <c r="N143" s="329" t="str">
        <f>'CONGESTION RESULTS 2015'!O143</f>
        <v>21X-AT-B-A0A0A-K</v>
      </c>
      <c r="O143" s="322" t="str">
        <f>'CONGESTION RESULTS 2015'!P143</f>
        <v>AT</v>
      </c>
      <c r="P143">
        <f>'CONGESTION RESULTS 2015'!Q143</f>
        <v>0</v>
      </c>
      <c r="Q143" s="357" t="str">
        <f>'CONGESTION RESULTS 2015'!BC143</f>
        <v>yes</v>
      </c>
      <c r="R143" s="360" t="s">
        <v>103</v>
      </c>
      <c r="S143" s="447" t="str">
        <f>'CONGESTION RESULTS 2015'!BJ143</f>
        <v>yes  (24 days from Feb-Nov)</v>
      </c>
      <c r="T143" s="357" t="str">
        <f>'CONGESTION RESULTS 2015'!BX143</f>
        <v>yes</v>
      </c>
      <c r="U143" s="357" t="str">
        <f>IF(ISBLANK('CONGESTION RESULTS 2015'!BK143), "no", "yes")</f>
        <v>no</v>
      </c>
      <c r="V143" s="357" t="str">
        <f>Table9[[#This Row],[Number of concluded trades (T) and offers (O) on secondary markets in 2015 '[&gt;= 1 month']]]</f>
        <v>no</v>
      </c>
      <c r="W143" s="357" t="str">
        <f>'CONGESTION RESULTS 2015'!CF143</f>
        <v>yes</v>
      </c>
      <c r="X143" s="357" t="str">
        <f>'CONGESTION RESULTS 2015'!CG143</f>
        <v>no</v>
      </c>
      <c r="Y143" s="357" t="str">
        <f>'CONGESTION RESULTS 2015'!CH143</f>
        <v>yes</v>
      </c>
      <c r="Z143" s="451" t="s">
        <v>1760</v>
      </c>
      <c r="AA143" s="375" t="str">
        <f>Table9[[#This Row],[offer/non-offer or premia in March 2016 auction? 
'[only considering GYs and M-4-16']]]</f>
        <v xml:space="preserve">M-4-16 not offered, GY 16/17 not offered; GY17/18 + 18/19 offered unbundled, but with auction premium; GYs 19-30 offered as bundled. </v>
      </c>
      <c r="AB143" s="375">
        <f>Table9[[#This Row],[Further TSO remarks on congestion / data / proposed changes to IP list etc.]]</f>
        <v>0</v>
      </c>
      <c r="AC143" s="375" t="str">
        <f>Table9[[#This Row],[Revised evaluation of congestion after TSO / NRA comments]]</f>
        <v>yes</v>
      </c>
      <c r="AD143" s="375" t="str">
        <f>Table9[[#This Row],[ACER comments / 
justification]]</f>
        <v>persistent congestion + auction premia</v>
      </c>
    </row>
    <row r="144" spans="1:30" ht="22.2" hidden="1" x14ac:dyDescent="0.45">
      <c r="A144" s="329" t="str">
        <f>'CONGESTION RESULTS 2015'!A144</f>
        <v>VR</v>
      </c>
      <c r="B144">
        <f>'CONGESTION RESULTS 2015'!B144</f>
        <v>0</v>
      </c>
      <c r="C144">
        <f>'CONGESTION RESULTS 2015'!C144</f>
        <v>0</v>
      </c>
      <c r="D144" t="str">
        <f>'CONGESTION RESULTS 2015'!E144</f>
        <v>no</v>
      </c>
      <c r="E144" t="str">
        <f>'CONGESTION RESULTS 2015'!F144</f>
        <v>PRISMA</v>
      </c>
      <c r="F144" t="str">
        <f>'CONGESTION RESULTS 2015'!G144</f>
        <v>Überackern ABG (AT) / Burghausen (DE) (1)</v>
      </c>
      <c r="G144" t="str">
        <f>'CONGESTION RESULTS 2015'!H144</f>
        <v>Exit</v>
      </c>
      <c r="H144" t="str">
        <f>'CONGESTION RESULTS 2015'!I144</f>
        <v>21Z000000000002E</v>
      </c>
      <c r="I144" t="str">
        <f>'CONGESTION RESULTS 2015'!J144</f>
        <v>bayernets</v>
      </c>
      <c r="J144" t="str">
        <f>'CONGESTION RESULTS 2015'!K144</f>
        <v>21X-DE-??????????</v>
      </c>
      <c r="K144" t="str">
        <f>'CONGESTION RESULTS 2015'!L144</f>
        <v>DE</v>
      </c>
      <c r="L144" t="str">
        <f>'CONGESTION RESULTS 2015'!M144</f>
        <v>?</v>
      </c>
      <c r="M144" t="str">
        <f>'CONGESTION RESULTS 2015'!N144</f>
        <v>?</v>
      </c>
      <c r="N144" t="str">
        <f>'CONGESTION RESULTS 2015'!O144</f>
        <v>?</v>
      </c>
      <c r="O144" t="str">
        <f>'CONGESTION RESULTS 2015'!P144</f>
        <v>?</v>
      </c>
      <c r="P144" t="str">
        <f>'CONGESTION RESULTS 2015'!Q144</f>
        <v>new point added (comment from CAM IM survey); BAY-700069-8002-2; no firm technical</v>
      </c>
      <c r="Q144" t="str">
        <f>'CONGESTION RESULTS 2015'!BC144</f>
        <v>yes</v>
      </c>
      <c r="S144" s="360" t="str">
        <f>'CONGESTION RESULTS 2015'!BJ144</f>
        <v>no</v>
      </c>
      <c r="T144">
        <f>'CONGESTION RESULTS 2015'!BX144</f>
        <v>0</v>
      </c>
      <c r="U144" t="str">
        <f>IF(ISBLANK('CONGESTION RESULTS 2015'!BK144), "no", "yes")</f>
        <v>no</v>
      </c>
      <c r="V144" s="357" t="str">
        <f>'CONGESTION RESULTS 2015'!CE144</f>
        <v>no secondary transactions</v>
      </c>
      <c r="W144">
        <f>'CONGESTION RESULTS 2015'!CF144</f>
        <v>0</v>
      </c>
      <c r="X144">
        <f>'CONGESTION RESULTS 2015'!CG144</f>
        <v>0</v>
      </c>
      <c r="Y144">
        <f>'CONGESTION RESULTS 2015'!CH144</f>
        <v>0</v>
      </c>
      <c r="AA144" s="375">
        <f>Table9[[#This Row],[offer/non-offer or premia in March 2016 auction? 
'[only considering GYs and M-4-16']]]</f>
        <v>0</v>
      </c>
      <c r="AB144" s="375">
        <f>Table9[[#This Row],[Further TSO remarks on congestion / data / proposed changes to IP list etc.]]</f>
        <v>0</v>
      </c>
      <c r="AC144" s="375">
        <f>Table9[[#This Row],[Revised evaluation of congestion after TSO / NRA comments]]</f>
        <v>0</v>
      </c>
      <c r="AD144" s="375">
        <f>Table9[[#This Row],[ACER comments / 
justification]]</f>
        <v>0</v>
      </c>
    </row>
    <row r="145" spans="1:30" ht="22.2" hidden="1" x14ac:dyDescent="0.45">
      <c r="A145" s="329" t="str">
        <f>'CONGESTION RESULTS 2015'!A145</f>
        <v>cross-border</v>
      </c>
      <c r="B145" t="str">
        <f>'CONGESTION RESULTS 2015'!B145</f>
        <v>likely not</v>
      </c>
      <c r="C145" t="str">
        <f>'CONGESTION RESULTS 2015'!C145</f>
        <v>non-offer of GYs 16/17 + 17/18</v>
      </c>
      <c r="D145" t="str">
        <f>'CONGESTION RESULTS 2015'!E145</f>
        <v>yes</v>
      </c>
      <c r="E145" t="str">
        <f>'CONGESTION RESULTS 2015'!F145</f>
        <v>RBP</v>
      </c>
      <c r="F145" t="str">
        <f>'CONGESTION RESULTS 2015'!G145</f>
        <v xml:space="preserve">Vel’ké Zlievce – Balassagyarmat </v>
      </c>
      <c r="G145" t="str">
        <f>'CONGESTION RESULTS 2015'!H145</f>
        <v>Exit</v>
      </c>
      <c r="H145" t="str">
        <f>'CONGESTION RESULTS 2015'!I145</f>
        <v>21Z000000000358C</v>
      </c>
      <c r="I145" t="str">
        <f>'CONGESTION RESULTS 2015'!J145</f>
        <v>eustream</v>
      </c>
      <c r="J145" t="str">
        <f>'CONGESTION RESULTS 2015'!K145</f>
        <v>21X-SK-A-A0A0A-N</v>
      </c>
      <c r="K145" t="str">
        <f>'CONGESTION RESULTS 2015'!L145</f>
        <v>SK</v>
      </c>
      <c r="L145" t="str">
        <f>'CONGESTION RESULTS 2015'!M145</f>
        <v>to</v>
      </c>
      <c r="M145" t="str">
        <f>'CONGESTION RESULTS 2015'!N145</f>
        <v>Magyar Gáz Tranzit ZRt.</v>
      </c>
      <c r="N145" t="str">
        <f>'CONGESTION RESULTS 2015'!O145</f>
        <v>21X000000001320N</v>
      </c>
      <c r="O145" t="str">
        <f>'CONGESTION RESULTS 2015'!P145</f>
        <v>HU</v>
      </c>
      <c r="P145" t="str">
        <f>'CONGESTION RESULTS 2015'!Q145</f>
        <v>seemed to have joined RBP only late in 2015</v>
      </c>
      <c r="Q145" t="str">
        <f>'CONGESTION RESULTS 2015'!BC145</f>
        <v>no</v>
      </c>
      <c r="S145" s="360">
        <f>'CONGESTION RESULTS 2015'!BJ145</f>
        <v>0</v>
      </c>
      <c r="T145">
        <f>'CONGESTION RESULTS 2015'!BX145</f>
        <v>0</v>
      </c>
      <c r="U145" t="str">
        <f>IF(ISBLANK('CONGESTION RESULTS 2015'!BK145), "no", "yes")</f>
        <v>no</v>
      </c>
      <c r="V145" s="357">
        <f>'CONGESTION RESULTS 2015'!CE145</f>
        <v>0</v>
      </c>
      <c r="W145">
        <f>'CONGESTION RESULTS 2015'!CF145</f>
        <v>0</v>
      </c>
      <c r="X145">
        <f>'CONGESTION RESULTS 2015'!CG145</f>
        <v>0</v>
      </c>
      <c r="Y145">
        <f>'CONGESTION RESULTS 2015'!CH145</f>
        <v>0</v>
      </c>
      <c r="AA145" s="375" t="str">
        <f>Table9[[#This Row],[offer/non-offer or premia in March 2016 auction? 
'[only considering GYs and M-4-16']]]</f>
        <v>Y 2016 + M-4-16 offered bundled</v>
      </c>
      <c r="AB145" s="375" t="str">
        <f>Table9[[#This Row],[Further TSO remarks on congestion / data / proposed changes to IP list etc.]]</f>
        <v>AC is absorbed by high quotas (art.8 CAM NC)</v>
      </c>
      <c r="AC145" s="375" t="str">
        <f>Table9[[#This Row],[Revised evaluation of congestion after TSO / NRA comments]]</f>
        <v>close (due to quota)</v>
      </c>
      <c r="AD145" s="375" t="str">
        <f>Table9[[#This Row],[ACER comments / 
justification]]</f>
        <v>see TSO explanation</v>
      </c>
    </row>
    <row r="146" spans="1:30" ht="22.2" hidden="1" x14ac:dyDescent="0.45">
      <c r="A146" s="329" t="str">
        <f>'CONGESTION RESULTS 2015'!A146</f>
        <v>cross-border (VIP)</v>
      </c>
      <c r="B146" t="str">
        <f>'CONGESTION RESULTS 2015'!B146</f>
        <v>no (but only 1 GY ahead is offered)</v>
      </c>
      <c r="C146" t="str">
        <f>'CONGESTION RESULTS 2015'!C146</f>
        <v>non-offer of GYs 16/17 + 17/18</v>
      </c>
      <c r="D146" t="str">
        <f>'CONGESTION RESULTS 2015'!E146</f>
        <v>yes</v>
      </c>
      <c r="E146" t="str">
        <f>'CONGESTION RESULTS 2015'!F146</f>
        <v>PRISMA</v>
      </c>
      <c r="F146" t="str">
        <f>'CONGESTION RESULTS 2015'!G146</f>
        <v>VIP IBERICO</v>
      </c>
      <c r="G146" t="str">
        <f>'CONGESTION RESULTS 2015'!H146</f>
        <v>Exit</v>
      </c>
      <c r="H146" t="str">
        <f>'CONGESTION RESULTS 2015'!I146</f>
        <v>21Z000000000282J</v>
      </c>
      <c r="I146" t="str">
        <f>'CONGESTION RESULTS 2015'!J146</f>
        <v>Enagas</v>
      </c>
      <c r="J146" t="str">
        <f>'CONGESTION RESULTS 2015'!K146</f>
        <v>21X-ES-A-A0A0A-T</v>
      </c>
      <c r="K146" t="str">
        <f>'CONGESTION RESULTS 2015'!L146</f>
        <v>ES</v>
      </c>
      <c r="L146" t="str">
        <f>'CONGESTION RESULTS 2015'!M146</f>
        <v>to</v>
      </c>
      <c r="M146" t="str">
        <f>'CONGESTION RESULTS 2015'!N146</f>
        <v>REN - Gasodutos</v>
      </c>
      <c r="N146" t="str">
        <f>'CONGESTION RESULTS 2015'!O146</f>
        <v>21X-PT-A-A0A0A-Y</v>
      </c>
      <c r="O146" t="str">
        <f>'CONGESTION RESULTS 2015'!P146</f>
        <v>PT</v>
      </c>
      <c r="P146" t="str">
        <f>'CONGESTION RESULTS 2015'!Q146</f>
        <v>offer only 1 GY ahead (GY16/17 only offered in 3/16)</v>
      </c>
      <c r="Q146" t="str">
        <f>'CONGESTION RESULTS 2015'!BC146</f>
        <v>no data</v>
      </c>
      <c r="S146" s="360" t="str">
        <f>'CONGESTION RESULTS 2015'!BJ146</f>
        <v>no</v>
      </c>
      <c r="T146">
        <f>'CONGESTION RESULTS 2015'!BX146</f>
        <v>0</v>
      </c>
      <c r="U146" t="str">
        <f>IF(ISBLANK('CONGESTION RESULTS 2015'!BK146), "no", "yes")</f>
        <v>no</v>
      </c>
      <c r="V146" s="357">
        <f>'CONGESTION RESULTS 2015'!CE146</f>
        <v>0</v>
      </c>
      <c r="W146">
        <f>'CONGESTION RESULTS 2015'!CF146</f>
        <v>0</v>
      </c>
      <c r="X146">
        <f>'CONGESTION RESULTS 2015'!CG146</f>
        <v>0</v>
      </c>
      <c r="Y146">
        <f>'CONGESTION RESULTS 2015'!CH146</f>
        <v>0</v>
      </c>
      <c r="AA146" s="375">
        <f>Table9[[#This Row],[offer/non-offer or premia in March 2016 auction? 
'[only considering GYs and M-4-16']]]</f>
        <v>0</v>
      </c>
      <c r="AB146" s="375">
        <f>Table9[[#This Row],[Further TSO remarks on congestion / data / proposed changes to IP list etc.]]</f>
        <v>0</v>
      </c>
      <c r="AC146" s="375">
        <f>Table9[[#This Row],[Revised evaluation of congestion after TSO / NRA comments]]</f>
        <v>0</v>
      </c>
      <c r="AD146" s="375">
        <f>Table9[[#This Row],[ACER comments / 
justification]]</f>
        <v>0</v>
      </c>
    </row>
    <row r="147" spans="1:30" ht="22.2" hidden="1" x14ac:dyDescent="0.45">
      <c r="A147" s="329" t="str">
        <f>'CONGESTION RESULTS 2015'!A147</f>
        <v>cross-border (VIP)</v>
      </c>
      <c r="B147" t="str">
        <f>'CONGESTION RESULTS 2015'!B147</f>
        <v>no (but only 1 GY ahead is offered)</v>
      </c>
      <c r="C147" t="str">
        <f>'CONGESTION RESULTS 2015'!C147</f>
        <v>non-offer of GYs 16/17 + 17/18</v>
      </c>
      <c r="D147" t="str">
        <f>'CONGESTION RESULTS 2015'!E147</f>
        <v>yes</v>
      </c>
      <c r="E147" t="str">
        <f>'CONGESTION RESULTS 2015'!F147</f>
        <v>PRISMA</v>
      </c>
      <c r="F147" t="str">
        <f>'CONGESTION RESULTS 2015'!G147</f>
        <v>VIP IBERICO</v>
      </c>
      <c r="G147" t="str">
        <f>'CONGESTION RESULTS 2015'!H147</f>
        <v>Exit</v>
      </c>
      <c r="H147" t="str">
        <f>'CONGESTION RESULTS 2015'!I147</f>
        <v>21Z000000000282J</v>
      </c>
      <c r="I147" t="str">
        <f>'CONGESTION RESULTS 2015'!J147</f>
        <v>REN - Gasodutos</v>
      </c>
      <c r="J147" t="str">
        <f>'CONGESTION RESULTS 2015'!K147</f>
        <v>21X-PT-A-A0A0A-Y</v>
      </c>
      <c r="K147" t="str">
        <f>'CONGESTION RESULTS 2015'!L147</f>
        <v>PT</v>
      </c>
      <c r="L147" t="str">
        <f>'CONGESTION RESULTS 2015'!M147</f>
        <v>to</v>
      </c>
      <c r="M147" t="str">
        <f>'CONGESTION RESULTS 2015'!N147</f>
        <v>Enagas</v>
      </c>
      <c r="N147" t="str">
        <f>'CONGESTION RESULTS 2015'!O147</f>
        <v>21X-ES-A-A0A0A-T</v>
      </c>
      <c r="O147" t="str">
        <f>'CONGESTION RESULTS 2015'!P147</f>
        <v>ES</v>
      </c>
      <c r="P147" t="str">
        <f>'CONGESTION RESULTS 2015'!Q147</f>
        <v>offer only 1 GY ahead (GY16/17 only offered in 3/16)</v>
      </c>
      <c r="Q147" t="str">
        <f>'CONGESTION RESULTS 2015'!BC147</f>
        <v>no</v>
      </c>
      <c r="S147" s="360">
        <f>'CONGESTION RESULTS 2015'!BJ147</f>
        <v>0</v>
      </c>
      <c r="T147">
        <f>'CONGESTION RESULTS 2015'!BX147</f>
        <v>0</v>
      </c>
      <c r="U147" t="str">
        <f>IF(ISBLANK('CONGESTION RESULTS 2015'!BK147), "no", "yes")</f>
        <v>no</v>
      </c>
      <c r="V147" s="357">
        <f>'CONGESTION RESULTS 2015'!CE147</f>
        <v>0</v>
      </c>
      <c r="W147">
        <f>'CONGESTION RESULTS 2015'!CF147</f>
        <v>0</v>
      </c>
      <c r="X147">
        <f>'CONGESTION RESULTS 2015'!CG147</f>
        <v>0</v>
      </c>
      <c r="Y147">
        <f>'CONGESTION RESULTS 2015'!CH147</f>
        <v>0</v>
      </c>
      <c r="AA147" s="375">
        <f>Table9[[#This Row],[offer/non-offer or premia in March 2016 auction? 
'[only considering GYs and M-4-16']]]</f>
        <v>0</v>
      </c>
      <c r="AB147" s="375">
        <f>Table9[[#This Row],[Further TSO remarks on congestion / data / proposed changes to IP list etc.]]</f>
        <v>0</v>
      </c>
      <c r="AC147" s="375">
        <f>Table9[[#This Row],[Revised evaluation of congestion after TSO / NRA comments]]</f>
        <v>0</v>
      </c>
      <c r="AD147" s="375">
        <f>Table9[[#This Row],[ACER comments / 
justification]]</f>
        <v>0</v>
      </c>
    </row>
    <row r="148" spans="1:30" ht="22.2" hidden="1" x14ac:dyDescent="0.45">
      <c r="A148" s="329" t="str">
        <f>'CONGESTION RESULTS 2015'!A148</f>
        <v>cross-border</v>
      </c>
      <c r="B148" t="str">
        <f>'CONGESTION RESULTS 2015'!B148</f>
        <v>no</v>
      </c>
      <c r="C148">
        <f>'CONGESTION RESULTS 2015'!C148</f>
        <v>0</v>
      </c>
      <c r="D148" t="str">
        <f>'CONGESTION RESULTS 2015'!E148</f>
        <v>yes</v>
      </c>
      <c r="E148" t="str">
        <f>'CONGESTION RESULTS 2015'!F148</f>
        <v>PRISMA</v>
      </c>
      <c r="F148" t="str">
        <f>'CONGESTION RESULTS 2015'!G148</f>
        <v>VIP Kiefersfelden-Pfronten</v>
      </c>
      <c r="G148" t="str">
        <f>'CONGESTION RESULTS 2015'!H148</f>
        <v>Exit</v>
      </c>
      <c r="H148" t="str">
        <f>'CONGESTION RESULTS 2015'!I148</f>
        <v>21Z0000000002895</v>
      </c>
      <c r="I148" t="str">
        <f>'CONGESTION RESULTS 2015'!J148</f>
        <v>bayernets</v>
      </c>
      <c r="J148" t="str">
        <f>'CONGESTION RESULTS 2015'!K148</f>
        <v>21X-DE-A-A0A0A-A</v>
      </c>
      <c r="K148" t="str">
        <f>'CONGESTION RESULTS 2015'!L148</f>
        <v>DE</v>
      </c>
      <c r="L148" t="str">
        <f>'CONGESTION RESULTS 2015'!M148</f>
        <v>to</v>
      </c>
      <c r="M148" t="str">
        <f>'CONGESTION RESULTS 2015'!N148</f>
        <v>EVA / Tigas</v>
      </c>
      <c r="N148" t="str">
        <f>'CONGESTION RESULTS 2015'!O148</f>
        <v>13Y0602055TIGAST</v>
      </c>
      <c r="O148" t="str">
        <f>'CONGESTION RESULTS 2015'!P148</f>
        <v>AT</v>
      </c>
      <c r="P148">
        <f>'CONGESTION RESULTS 2015'!Q148</f>
        <v>0</v>
      </c>
      <c r="Q148">
        <f>'CONGESTION RESULTS 2015'!BC148</f>
        <v>0</v>
      </c>
      <c r="S148" s="360">
        <f>'CONGESTION RESULTS 2015'!BJ148</f>
        <v>0</v>
      </c>
      <c r="T148">
        <f>'CONGESTION RESULTS 2015'!BX148</f>
        <v>0</v>
      </c>
      <c r="U148" t="str">
        <f>IF(ISBLANK('CONGESTION RESULTS 2015'!BK148), "no", "yes")</f>
        <v>no</v>
      </c>
      <c r="V148" s="357" t="str">
        <f>'CONGESTION RESULTS 2015'!CE148</f>
        <v>no secondary transactions</v>
      </c>
      <c r="W148">
        <f>'CONGESTION RESULTS 2015'!CF148</f>
        <v>0</v>
      </c>
      <c r="X148">
        <f>'CONGESTION RESULTS 2015'!CG148</f>
        <v>0</v>
      </c>
      <c r="Y148">
        <f>'CONGESTION RESULTS 2015'!CH148</f>
        <v>0</v>
      </c>
      <c r="AA148" s="375">
        <f>Table9[[#This Row],[offer/non-offer or premia in March 2016 auction? 
'[only considering GYs and M-4-16']]]</f>
        <v>0</v>
      </c>
      <c r="AB148" s="375">
        <f>Table9[[#This Row],[Further TSO remarks on congestion / data / proposed changes to IP list etc.]]</f>
        <v>0</v>
      </c>
      <c r="AC148" s="375" t="str">
        <f>Table9[[#This Row],[Revised evaluation of congestion after TSO / NRA comments]]</f>
        <v>no</v>
      </c>
      <c r="AD148" s="375">
        <f>Table9[[#This Row],[ACER comments / 
justification]]</f>
        <v>0</v>
      </c>
    </row>
    <row r="149" spans="1:30" ht="22.2" hidden="1" x14ac:dyDescent="0.45">
      <c r="A149" s="329" t="str">
        <f>'CONGESTION RESULTS 2015'!A149</f>
        <v>cross-border (VIP)</v>
      </c>
      <c r="B149" t="str">
        <f>'CONGESTION RESULTS 2015'!B149</f>
        <v>no</v>
      </c>
      <c r="C149">
        <f>'CONGESTION RESULTS 2015'!C149</f>
        <v>0</v>
      </c>
      <c r="D149" t="str">
        <f>'CONGESTION RESULTS 2015'!E149</f>
        <v>yes</v>
      </c>
      <c r="E149" t="str">
        <f>'CONGESTION RESULTS 2015'!F149</f>
        <v>PRISMA</v>
      </c>
      <c r="F149" t="str">
        <f>'CONGESTION RESULTS 2015'!G149</f>
        <v>VIP PIRINEOS</v>
      </c>
      <c r="G149" t="str">
        <f>'CONGESTION RESULTS 2015'!H149</f>
        <v>Exit</v>
      </c>
      <c r="H149" t="str">
        <f>'CONGESTION RESULTS 2015'!I149</f>
        <v xml:space="preserve"> 21Z000000000285D</v>
      </c>
      <c r="I149" t="str">
        <f>'CONGESTION RESULTS 2015'!J149</f>
        <v>TIGF</v>
      </c>
      <c r="J149" t="str">
        <f>'CONGESTION RESULTS 2015'!K149</f>
        <v>21X-FR-B-A0A0A-J</v>
      </c>
      <c r="K149" t="str">
        <f>'CONGESTION RESULTS 2015'!L149</f>
        <v>FR</v>
      </c>
      <c r="L149" t="str">
        <f>'CONGESTION RESULTS 2015'!M149</f>
        <v>to</v>
      </c>
      <c r="M149" t="str">
        <f>'CONGESTION RESULTS 2015'!N149</f>
        <v>Enagas</v>
      </c>
      <c r="N149" t="str">
        <f>'CONGESTION RESULTS 2015'!O149</f>
        <v>21X-ES-A-A0A0A-T</v>
      </c>
      <c r="O149" t="str">
        <f>'CONGESTION RESULTS 2015'!P149</f>
        <v>ES</v>
      </c>
      <c r="P149">
        <f>'CONGESTION RESULTS 2015'!Q149</f>
        <v>0</v>
      </c>
      <c r="Q149">
        <f>'CONGESTION RESULTS 2015'!BC149</f>
        <v>0</v>
      </c>
      <c r="S149" s="360">
        <f>'CONGESTION RESULTS 2015'!BJ149</f>
        <v>0</v>
      </c>
      <c r="T149">
        <f>'CONGESTION RESULTS 2015'!BX149</f>
        <v>0</v>
      </c>
      <c r="U149" t="str">
        <f>IF(ISBLANK('CONGESTION RESULTS 2015'!BK149), "no", "yes")</f>
        <v>yes</v>
      </c>
      <c r="V149" s="357">
        <f>'CONGESTION RESULTS 2015'!CE149</f>
        <v>0</v>
      </c>
      <c r="W149">
        <f>'CONGESTION RESULTS 2015'!CF149</f>
        <v>0</v>
      </c>
      <c r="X149">
        <f>'CONGESTION RESULTS 2015'!CG149</f>
        <v>0</v>
      </c>
      <c r="Y149">
        <f>'CONGESTION RESULTS 2015'!CH149</f>
        <v>0</v>
      </c>
      <c r="AA149" s="375">
        <f>Table9[[#This Row],[offer/non-offer or premia in March 2016 auction? 
'[only considering GYs and M-4-16']]]</f>
        <v>0</v>
      </c>
      <c r="AB149" s="375">
        <f>Table9[[#This Row],[Further TSO remarks on congestion / data / proposed changes to IP list etc.]]</f>
        <v>0</v>
      </c>
      <c r="AC149" s="375" t="str">
        <f>Table9[[#This Row],[Revised evaluation of congestion after TSO / NRA comments]]</f>
        <v>no</v>
      </c>
      <c r="AD149" s="375">
        <f>Table9[[#This Row],[ACER comments / 
justification]]</f>
        <v>0</v>
      </c>
    </row>
    <row r="150" spans="1:30" ht="22.2" hidden="1" x14ac:dyDescent="0.45">
      <c r="A150" s="329" t="str">
        <f>'CONGESTION RESULTS 2015'!A150</f>
        <v>cross-border (VIP)</v>
      </c>
      <c r="B150" t="str">
        <f>'CONGESTION RESULTS 2015'!B150</f>
        <v>no</v>
      </c>
      <c r="C150">
        <f>'CONGESTION RESULTS 2015'!C150</f>
        <v>0</v>
      </c>
      <c r="D150" t="str">
        <f>'CONGESTION RESULTS 2015'!E150</f>
        <v>yes</v>
      </c>
      <c r="E150" t="str">
        <f>'CONGESTION RESULTS 2015'!F150</f>
        <v>PRISMA</v>
      </c>
      <c r="F150" t="str">
        <f>'CONGESTION RESULTS 2015'!G150</f>
        <v>VIP PIRINEOS</v>
      </c>
      <c r="G150" t="str">
        <f>'CONGESTION RESULTS 2015'!H150</f>
        <v>Exit</v>
      </c>
      <c r="H150" t="str">
        <f>'CONGESTION RESULTS 2015'!I150</f>
        <v xml:space="preserve"> 21Z000000000285D</v>
      </c>
      <c r="I150" t="str">
        <f>'CONGESTION RESULTS 2015'!J150</f>
        <v>Enagas</v>
      </c>
      <c r="J150" t="str">
        <f>'CONGESTION RESULTS 2015'!K150</f>
        <v>21X-ES-A-A0A0A-T</v>
      </c>
      <c r="K150" t="str">
        <f>'CONGESTION RESULTS 2015'!L150</f>
        <v>ES</v>
      </c>
      <c r="L150" t="str">
        <f>'CONGESTION RESULTS 2015'!M150</f>
        <v>to</v>
      </c>
      <c r="M150" t="str">
        <f>'CONGESTION RESULTS 2015'!N150</f>
        <v>TIGF</v>
      </c>
      <c r="N150" t="str">
        <f>'CONGESTION RESULTS 2015'!O150</f>
        <v>21X-FR-B-A0A0A-J</v>
      </c>
      <c r="O150" t="str">
        <f>'CONGESTION RESULTS 2015'!P150</f>
        <v>FR</v>
      </c>
      <c r="P150">
        <f>'CONGESTION RESULTS 2015'!Q150</f>
        <v>0</v>
      </c>
      <c r="Q150">
        <f>'CONGESTION RESULTS 2015'!BC150</f>
        <v>0</v>
      </c>
      <c r="S150" s="360">
        <f>'CONGESTION RESULTS 2015'!BJ150</f>
        <v>0</v>
      </c>
      <c r="T150">
        <f>'CONGESTION RESULTS 2015'!BX150</f>
        <v>0</v>
      </c>
      <c r="U150" t="str">
        <f>IF(ISBLANK('CONGESTION RESULTS 2015'!BK150), "no", "yes")</f>
        <v>no</v>
      </c>
      <c r="V150" s="357">
        <f>'CONGESTION RESULTS 2015'!CE150</f>
        <v>0</v>
      </c>
      <c r="W150">
        <f>'CONGESTION RESULTS 2015'!CF150</f>
        <v>0</v>
      </c>
      <c r="X150">
        <f>'CONGESTION RESULTS 2015'!CG150</f>
        <v>0</v>
      </c>
      <c r="Y150">
        <f>'CONGESTION RESULTS 2015'!CH150</f>
        <v>0</v>
      </c>
      <c r="AA150" s="375">
        <f>Table9[[#This Row],[offer/non-offer or premia in March 2016 auction? 
'[only considering GYs and M-4-16']]]</f>
        <v>0</v>
      </c>
      <c r="AB150" s="375">
        <f>Table9[[#This Row],[Further TSO remarks on congestion / data / proposed changes to IP list etc.]]</f>
        <v>0</v>
      </c>
      <c r="AC150" s="375">
        <f>Table9[[#This Row],[Revised evaluation of congestion after TSO / NRA comments]]</f>
        <v>0</v>
      </c>
      <c r="AD150" s="375">
        <f>Table9[[#This Row],[ACER comments / 
justification]]</f>
        <v>0</v>
      </c>
    </row>
    <row r="151" spans="1:30" ht="22.2" hidden="1" x14ac:dyDescent="0.45">
      <c r="A151" s="329" t="str">
        <f>'CONGESTION RESULTS 2015'!A151</f>
        <v>cross-border</v>
      </c>
      <c r="B151" t="str">
        <f>'CONGESTION RESULTS 2015'!B151</f>
        <v>likely not</v>
      </c>
      <c r="C151" t="str">
        <f>'CONGESTION RESULTS 2015'!C151</f>
        <v>non-offer of GYs 16/17 + 17/18</v>
      </c>
      <c r="D151" t="str">
        <f>'CONGESTION RESULTS 2015'!E151</f>
        <v>yes</v>
      </c>
      <c r="E151" t="str">
        <f>'CONGESTION RESULTS 2015'!F151</f>
        <v>PRISMA</v>
      </c>
      <c r="F151" t="str">
        <f>'CONGESTION RESULTS 2015'!G151</f>
        <v>Waidhaus</v>
      </c>
      <c r="G151" t="str">
        <f>'CONGESTION RESULTS 2015'!H151</f>
        <v>Exit</v>
      </c>
      <c r="H151" t="str">
        <f>'CONGESTION RESULTS 2015'!I151</f>
        <v>21Z0000000000244
21Z0000000000236</v>
      </c>
      <c r="I151" t="str">
        <f>'CONGESTION RESULTS 2015'!J151</f>
        <v>NET4GAS</v>
      </c>
      <c r="J151" t="str">
        <f>'CONGESTION RESULTS 2015'!K151</f>
        <v>21X000000001304L</v>
      </c>
      <c r="K151" t="str">
        <f>'CONGESTION RESULTS 2015'!L151</f>
        <v>CZ</v>
      </c>
      <c r="L151" t="str">
        <f>'CONGESTION RESULTS 2015'!M151</f>
        <v>to</v>
      </c>
      <c r="M151" t="str">
        <f>'CONGESTION RESULTS 2015'!N151</f>
        <v>GRTgaz Deutschland</v>
      </c>
      <c r="N151" t="str">
        <f>'CONGESTION RESULTS 2015'!O151</f>
        <v>21X000000001008P</v>
      </c>
      <c r="O151" t="str">
        <f>'CONGESTION RESULTS 2015'!P151</f>
        <v>DE</v>
      </c>
      <c r="P151" t="str">
        <f>'CONGESTION RESULTS 2015'!Q151</f>
        <v>EIC code is not on TP;  ...236 is used on TP; same data as below (but keep double, in case of bundles with different DE TSOs)</v>
      </c>
      <c r="Q151" t="str">
        <f>'CONGESTION RESULTS 2015'!BC151</f>
        <v>yes</v>
      </c>
      <c r="S151" s="360" t="str">
        <f>'CONGESTION RESULTS 2015'!BJ151</f>
        <v>no</v>
      </c>
      <c r="T151">
        <f>'CONGESTION RESULTS 2015'!BX151</f>
        <v>0</v>
      </c>
      <c r="U151" t="str">
        <f>IF(ISBLANK('CONGESTION RESULTS 2015'!BK151), "no", "yes")</f>
        <v>no</v>
      </c>
      <c r="V151" s="357" t="str">
        <f>'CONGESTION RESULTS 2015'!CE151</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151">
        <f>'CONGESTION RESULTS 2015'!CF151</f>
        <v>0</v>
      </c>
      <c r="X151">
        <f>'CONGESTION RESULTS 2015'!CG151</f>
        <v>0</v>
      </c>
      <c r="Y151">
        <f>'CONGESTION RESULTS 2015'!CH151</f>
        <v>0</v>
      </c>
      <c r="AA151" s="375" t="str">
        <f>Table9[[#This Row],[offer/non-offer or premia in March 2016 auction? 
'[only considering GYs and M-4-16']]]</f>
        <v>yes-all offered</v>
      </c>
      <c r="AB151" s="375" t="str">
        <f>Table9[[#This Row],[Further TSO remarks on congestion / data / proposed changes to IP list etc.]]</f>
        <v>FCFS until 31.8.15, standard cap. of 1 to 60 months or LT cap. of &gt;=5yrs (offered in Jan. 15 at all CZ IP sides), auctions at PRISMA &amp; GSA from 1.11.15 on</v>
      </c>
      <c r="AC151" s="375" t="str">
        <f>Table9[[#This Row],[Revised evaluation of congestion after TSO / NRA comments]]</f>
        <v>no</v>
      </c>
      <c r="AD151" s="375">
        <f>Table9[[#This Row],[ACER comments / 
justification]]</f>
        <v>0</v>
      </c>
    </row>
    <row r="152" spans="1:30" ht="22.2" hidden="1" x14ac:dyDescent="0.45">
      <c r="A152" s="329" t="str">
        <f>'CONGESTION RESULTS 2015'!A152</f>
        <v>cross-border</v>
      </c>
      <c r="B152" t="str">
        <f>'CONGESTION RESULTS 2015'!B152</f>
        <v>likely not</v>
      </c>
      <c r="C152" t="str">
        <f>'CONGESTION RESULTS 2015'!C152</f>
        <v>non-offer of GYs 16/17 + 17/18</v>
      </c>
      <c r="D152" t="str">
        <f>'CONGESTION RESULTS 2015'!E152</f>
        <v>yes</v>
      </c>
      <c r="E152" t="str">
        <f>'CONGESTION RESULTS 2015'!F152</f>
        <v>PRISMA</v>
      </c>
      <c r="F152" t="str">
        <f>'CONGESTION RESULTS 2015'!G152</f>
        <v>Waidhaus</v>
      </c>
      <c r="G152" t="str">
        <f>'CONGESTION RESULTS 2015'!H152</f>
        <v>Exit</v>
      </c>
      <c r="H152" t="str">
        <f>'CONGESTION RESULTS 2015'!I152</f>
        <v>21Z0000000000236</v>
      </c>
      <c r="I152" t="str">
        <f>'CONGESTION RESULTS 2015'!J152</f>
        <v>NET4GAS</v>
      </c>
      <c r="J152" t="str">
        <f>'CONGESTION RESULTS 2015'!K152</f>
        <v>21X000000001304L</v>
      </c>
      <c r="K152" t="str">
        <f>'CONGESTION RESULTS 2015'!L152</f>
        <v>CZ</v>
      </c>
      <c r="L152" t="str">
        <f>'CONGESTION RESULTS 2015'!M152</f>
        <v>to</v>
      </c>
      <c r="M152" t="str">
        <f>'CONGESTION RESULTS 2015'!N152</f>
        <v>Open Grid Europe</v>
      </c>
      <c r="N152" t="str">
        <f>'CONGESTION RESULTS 2015'!O152</f>
        <v>21X-DE-C-A0A0A-T</v>
      </c>
      <c r="O152" t="str">
        <f>'CONGESTION RESULTS 2015'!P152</f>
        <v>DE</v>
      </c>
      <c r="P152" t="str">
        <f>'CONGESTION RESULTS 2015'!Q152</f>
        <v>only this EIC is on TP; N4G joined PRISMA late in 2015</v>
      </c>
      <c r="Q152" t="str">
        <f>'CONGESTION RESULTS 2015'!BC152</f>
        <v>yes</v>
      </c>
      <c r="S152" s="360" t="str">
        <f>'CONGESTION RESULTS 2015'!BJ152</f>
        <v>no</v>
      </c>
      <c r="T152">
        <f>'CONGESTION RESULTS 2015'!BX152</f>
        <v>0</v>
      </c>
      <c r="U152" t="str">
        <f>IF(ISBLANK('CONGESTION RESULTS 2015'!BK152), "no", "yes")</f>
        <v>no</v>
      </c>
      <c r="V152" s="357" t="str">
        <f>'CONGESTION RESULTS 2015'!CE152</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152">
        <f>'CONGESTION RESULTS 2015'!CF152</f>
        <v>0</v>
      </c>
      <c r="X152">
        <f>'CONGESTION RESULTS 2015'!CG152</f>
        <v>0</v>
      </c>
      <c r="Y152">
        <f>'CONGESTION RESULTS 2015'!CH152</f>
        <v>0</v>
      </c>
      <c r="AA152" s="375" t="str">
        <f>Table9[[#This Row],[offer/non-offer or premia in March 2016 auction? 
'[only considering GYs and M-4-16']]]</f>
        <v>yes-all offered (bundled only 16-18)</v>
      </c>
      <c r="AB152" s="375" t="str">
        <f>Table9[[#This Row],[Further TSO remarks on congestion / data / proposed changes to IP list etc.]]</f>
        <v>FCFS until 31.8.15, standard cap. of 1 to 60 months or LT cap. of &gt;=5yrs (offered in Jan. 15 at all CZ IP sides), auctions at PRISMA &amp; GSA from 1.11.15 on</v>
      </c>
      <c r="AC152" s="375" t="str">
        <f>Table9[[#This Row],[Revised evaluation of congestion after TSO / NRA comments]]</f>
        <v>no</v>
      </c>
      <c r="AD152" s="375">
        <f>Table9[[#This Row],[ACER comments / 
justification]]</f>
        <v>0</v>
      </c>
    </row>
    <row r="153" spans="1:30" ht="22.2" hidden="1" x14ac:dyDescent="0.45">
      <c r="A153" s="329" t="str">
        <f>'CONGESTION RESULTS 2015'!A153</f>
        <v>VR</v>
      </c>
      <c r="B153">
        <f>'CONGESTION RESULTS 2015'!B153</f>
        <v>0</v>
      </c>
      <c r="C153">
        <f>'CONGESTION RESULTS 2015'!C153</f>
        <v>0</v>
      </c>
      <c r="D153" t="str">
        <f>'CONGESTION RESULTS 2015'!E153</f>
        <v>no</v>
      </c>
      <c r="E153" t="str">
        <f>'CONGESTION RESULTS 2015'!F153</f>
        <v>PRISMA</v>
      </c>
      <c r="F153" t="str">
        <f>'CONGESTION RESULTS 2015'!G153</f>
        <v>Waidhaus</v>
      </c>
      <c r="G153" t="str">
        <f>'CONGESTION RESULTS 2015'!H153</f>
        <v>Exit</v>
      </c>
      <c r="H153" t="str">
        <f>'CONGESTION RESULTS 2015'!I153</f>
        <v>21Z0000000000236</v>
      </c>
      <c r="I153" t="str">
        <f>'CONGESTION RESULTS 2015'!J153</f>
        <v>Open Grid Europe</v>
      </c>
      <c r="J153" t="str">
        <f>'CONGESTION RESULTS 2015'!K153</f>
        <v>21X-DE-C-A0A0A-T</v>
      </c>
      <c r="K153" t="str">
        <f>'CONGESTION RESULTS 2015'!L153</f>
        <v>DE</v>
      </c>
      <c r="L153" t="str">
        <f>'CONGESTION RESULTS 2015'!M153</f>
        <v>to</v>
      </c>
      <c r="M153" t="str">
        <f>'CONGESTION RESULTS 2015'!N153</f>
        <v>NET4GAS</v>
      </c>
      <c r="N153" t="str">
        <f>'CONGESTION RESULTS 2015'!O153</f>
        <v>21X000000001304L</v>
      </c>
      <c r="O153" t="str">
        <f>'CONGESTION RESULTS 2015'!P153</f>
        <v>CZ</v>
      </c>
      <c r="P153" t="str">
        <f>'CONGESTION RESULTS 2015'!Q153</f>
        <v>no firm technical</v>
      </c>
      <c r="Q153" t="str">
        <f>'CONGESTION RESULTS 2015'!BC153</f>
        <v>yes</v>
      </c>
      <c r="S153" s="360" t="str">
        <f>'CONGESTION RESULTS 2015'!BJ153</f>
        <v>yes (2 days in Jan16)</v>
      </c>
      <c r="T153">
        <f>'CONGESTION RESULTS 2015'!BX153</f>
        <v>0</v>
      </c>
      <c r="U153" t="str">
        <f>IF(ISBLANK('CONGESTION RESULTS 2015'!BK153), "no", "yes")</f>
        <v>no</v>
      </c>
      <c r="V153" s="357">
        <f>'CONGESTION RESULTS 2015'!CE153</f>
        <v>0</v>
      </c>
      <c r="W153">
        <f>'CONGESTION RESULTS 2015'!CF153</f>
        <v>0</v>
      </c>
      <c r="X153">
        <f>'CONGESTION RESULTS 2015'!CG153</f>
        <v>0</v>
      </c>
      <c r="Y153">
        <f>'CONGESTION RESULTS 2015'!CH153</f>
        <v>0</v>
      </c>
      <c r="AA153" s="375">
        <f>Table9[[#This Row],[offer/non-offer or premia in March 2016 auction? 
'[only considering GYs and M-4-16']]]</f>
        <v>0</v>
      </c>
      <c r="AB153" s="375">
        <f>Table9[[#This Row],[Further TSO remarks on congestion / data / proposed changes to IP list etc.]]</f>
        <v>0</v>
      </c>
      <c r="AC153" s="375">
        <f>Table9[[#This Row],[Revised evaluation of congestion after TSO / NRA comments]]</f>
        <v>0</v>
      </c>
      <c r="AD153" s="375">
        <f>Table9[[#This Row],[ACER comments / 
justification]]</f>
        <v>0</v>
      </c>
    </row>
    <row r="154" spans="1:30" s="361" customFormat="1" ht="30" customHeight="1" x14ac:dyDescent="0.45">
      <c r="A154" s="357" t="str">
        <f>'CONGESTION RESULTS 2015'!A154</f>
        <v>3rd country</v>
      </c>
      <c r="B154" s="324" t="str">
        <f>'CONGESTION RESULTS 2015'!B154</f>
        <v>yes</v>
      </c>
      <c r="C154" s="357" t="str">
        <f>'CONGESTION RESULTS 2015'!C154</f>
        <v>non-offer of GYs 15-18</v>
      </c>
      <c r="D154" s="357" t="str">
        <f>'CONGESTION RESULTS 2015'!E154</f>
        <v>yes</v>
      </c>
      <c r="E154" s="357" t="str">
        <f>'CONGESTION RESULTS 2015'!F154</f>
        <v>PRISMA</v>
      </c>
      <c r="F154" s="368" t="str">
        <f>'CONGESTION RESULTS 2015'!G154</f>
        <v>Wallbach</v>
      </c>
      <c r="G154" s="357" t="str">
        <f>'CONGESTION RESULTS 2015'!H154</f>
        <v>Exit</v>
      </c>
      <c r="H154" s="358" t="str">
        <f>'CONGESTION RESULTS 2015'!I154</f>
        <v>21Z0000000001216</v>
      </c>
      <c r="I154" s="357" t="str">
        <f>'CONGESTION RESULTS 2015'!J154</f>
        <v>Fluxys TENP</v>
      </c>
      <c r="J154" s="329" t="str">
        <f>'CONGESTION RESULTS 2015'!K154</f>
        <v>21X000000001133M</v>
      </c>
      <c r="K154" s="357" t="str">
        <f>'CONGESTION RESULTS 2015'!L154</f>
        <v>DE</v>
      </c>
      <c r="L154" s="359" t="str">
        <f>'CONGESTION RESULTS 2015'!M154</f>
        <v>to</v>
      </c>
      <c r="M154" s="359" t="str">
        <f>'CONGESTION RESULTS 2015'!N154</f>
        <v>FluxSwiss</v>
      </c>
      <c r="N154" s="329" t="str">
        <f>'CONGESTION RESULTS 2015'!O154</f>
        <v>--</v>
      </c>
      <c r="O154" s="322" t="str">
        <f>'CONGESTION RESULTS 2015'!P154</f>
        <v>CH</v>
      </c>
      <c r="P154">
        <f>'CONGESTION RESULTS 2015'!Q154</f>
        <v>0</v>
      </c>
      <c r="Q154" s="357" t="str">
        <f>'CONGESTION RESULTS 2015'!BC154</f>
        <v>yes</v>
      </c>
      <c r="R154" s="360" t="s">
        <v>103</v>
      </c>
      <c r="S154" s="448" t="s">
        <v>121</v>
      </c>
      <c r="T154" s="357" t="str">
        <f>'CONGESTION RESULTS 2015'!BX154</f>
        <v>no</v>
      </c>
      <c r="U154" s="357" t="str">
        <f>IF(ISBLANK('CONGESTION RESULTS 2015'!BK154), "no", "yes")</f>
        <v>no</v>
      </c>
      <c r="V154" s="449" t="str">
        <f>Table9[[#This Row],[Number of concluded trades (T) and offers (O) on secondary markets in 2015 '[&gt;= 1 month']]]</f>
        <v>12 T</v>
      </c>
      <c r="W154" s="357" t="str">
        <f>'CONGESTION RESULTS 2015'!CF154</f>
        <v>yes</v>
      </c>
      <c r="X154" s="365" t="str">
        <f>'CONGESTION RESULTS 2015'!CG154</f>
        <v>close</v>
      </c>
      <c r="Y154" s="357" t="str">
        <f>'CONGESTION RESULTS 2015'!CH154</f>
        <v>yes</v>
      </c>
      <c r="Z154" s="357" t="s">
        <v>100</v>
      </c>
      <c r="AA154" s="375" t="str">
        <f>Table9[[#This Row],[offer/non-offer or premia in March 2016 auction? 
'[only considering GYs and M-4-16']]]</f>
        <v xml:space="preserve">M-4-16 offered only as interruptible, unbundled, GY 16-19 not offered; GYs 26-31 offered as unbundled. </v>
      </c>
      <c r="AB154" s="375" t="str">
        <f>Table9[[#This Row],[Further TSO remarks on congestion / data / proposed changes to IP list etc.]]</f>
        <v>until (incl.) October 2015 interruptible capacity was offered via FCFS</v>
      </c>
      <c r="AC154" s="375" t="str">
        <f>Table9[[#This Row],[Revised evaluation of congestion after TSO / NRA comments]]</f>
        <v>yes</v>
      </c>
      <c r="AD154" s="375" t="str">
        <f>Table9[[#This Row],[ACER comments / 
justification]]</f>
        <v>persistent congestion</v>
      </c>
    </row>
    <row r="155" spans="1:30" s="361" customFormat="1" ht="30" hidden="1" customHeight="1" x14ac:dyDescent="0.45">
      <c r="A155" s="357" t="str">
        <f>'CONGESTION RESULTS 2015'!A155</f>
        <v>3rd country</v>
      </c>
      <c r="B155" s="324" t="str">
        <f>'CONGESTION RESULTS 2015'!B155</f>
        <v>yes</v>
      </c>
      <c r="C155" s="357" t="str">
        <f>'CONGESTION RESULTS 2015'!C155</f>
        <v>non-offer of GYs 15-18</v>
      </c>
      <c r="D155" s="357" t="str">
        <f>'CONGESTION RESULTS 2015'!E155</f>
        <v>no (temporarily / double)</v>
      </c>
      <c r="E155" s="357" t="str">
        <f>'CONGESTION RESULTS 2015'!F155</f>
        <v>PRISMA</v>
      </c>
      <c r="F155" s="368" t="str">
        <f>'CONGESTION RESULTS 2015'!G155</f>
        <v>Wallbach</v>
      </c>
      <c r="G155" s="357" t="str">
        <f>'CONGESTION RESULTS 2015'!H155</f>
        <v>Exit</v>
      </c>
      <c r="H155" s="358" t="str">
        <f>'CONGESTION RESULTS 2015'!I155</f>
        <v>21Z0000000001216</v>
      </c>
      <c r="I155" s="357" t="str">
        <f>'CONGESTION RESULTS 2015'!J155</f>
        <v>Fluxys TENP</v>
      </c>
      <c r="J155" s="329" t="str">
        <f>'CONGESTION RESULTS 2015'!K155</f>
        <v>21X000000001133M</v>
      </c>
      <c r="K155" s="357" t="str">
        <f>'CONGESTION RESULTS 2015'!L155</f>
        <v>DE</v>
      </c>
      <c r="L155" s="359" t="str">
        <f>'CONGESTION RESULTS 2015'!M155</f>
        <v>to</v>
      </c>
      <c r="M155" s="359" t="str">
        <f>'CONGESTION RESULTS 2015'!N155</f>
        <v>Swissgas</v>
      </c>
      <c r="N155" s="329" t="str">
        <f>'CONGESTION RESULTS 2015'!O155</f>
        <v>21X-CH-B-A0A0A-H</v>
      </c>
      <c r="O155" s="322" t="str">
        <f>'CONGESTION RESULTS 2015'!P155</f>
        <v>CH</v>
      </c>
      <c r="P155" t="str">
        <f>'CONGESTION RESULTS 2015'!Q155</f>
        <v>same data used as above; only one exit exists on TP (keep this side still in the CAM list for potential future bundles with different TSOs2)</v>
      </c>
      <c r="Q155" s="357" t="str">
        <f>'CONGESTION RESULTS 2015'!BC155</f>
        <v>yes</v>
      </c>
      <c r="R155" s="360" t="s">
        <v>103</v>
      </c>
      <c r="S155" s="360" t="str">
        <f>'CONGESTION RESULTS 2015'!BJ155</f>
        <v>no data</v>
      </c>
      <c r="T155" s="357" t="str">
        <f>'CONGESTION RESULTS 2015'!BX155</f>
        <v>no</v>
      </c>
      <c r="U155" s="357" t="str">
        <f>IF(ISBLANK('CONGESTION RESULTS 2015'!BK155), "no", "yes")</f>
        <v>no</v>
      </c>
      <c r="V155" s="366" t="str">
        <f>'CONGESTION RESULTS 2015'!CA155</f>
        <v>O, R, T</v>
      </c>
      <c r="W155" s="357" t="str">
        <f>'CONGESTION RESULTS 2015'!CF155</f>
        <v>yes</v>
      </c>
      <c r="X155" s="365" t="str">
        <f>'CONGESTION RESULTS 2015'!CG155</f>
        <v>close</v>
      </c>
      <c r="Y155" s="357" t="str">
        <f>'CONGESTION RESULTS 2015'!CH155</f>
        <v>yes</v>
      </c>
      <c r="Z155" s="366" t="str">
        <f>Table9[[#This Row],[offer/non-offer or premia in March 2016 auction? 
'[only considering GYs and M-4-16']]]</f>
        <v xml:space="preserve">M-4-16 offered only as interruptible, unbundled, GY 16-19 not offered; GYs 26-31 offered as unbundled. </v>
      </c>
      <c r="AA155" s="375" t="str">
        <f>Table9[[#This Row],[offer/non-offer or premia in March 2016 auction? 
'[only considering GYs and M-4-16']]]</f>
        <v xml:space="preserve">M-4-16 offered only as interruptible, unbundled, GY 16-19 not offered; GYs 26-31 offered as unbundled. </v>
      </c>
      <c r="AB155" s="375" t="str">
        <f>Table9[[#This Row],[Further TSO remarks on congestion / data / proposed changes to IP list etc.]]</f>
        <v>until (incl.) October 2015 interruptible capacity was offered via FCFS</v>
      </c>
      <c r="AC155" s="375" t="str">
        <f>Table9[[#This Row],[Revised evaluation of congestion after TSO / NRA comments]]</f>
        <v>yes</v>
      </c>
      <c r="AD155" s="375">
        <f>Table9[[#This Row],[ACER comments / 
justification]]</f>
        <v>0</v>
      </c>
    </row>
    <row r="156" spans="1:30" ht="22.2" hidden="1" x14ac:dyDescent="0.45">
      <c r="A156" s="329" t="str">
        <f>'CONGESTION RESULTS 2015'!A156</f>
        <v>3rd country</v>
      </c>
      <c r="B156" t="str">
        <f>'CONGESTION RESULTS 2015'!B156</f>
        <v>close</v>
      </c>
      <c r="C156" t="str">
        <f>'CONGESTION RESULTS 2015'!C156</f>
        <v>auction premia (2M) + non-offer of GY 17/18</v>
      </c>
      <c r="D156" t="str">
        <f>'CONGESTION RESULTS 2015'!E156</f>
        <v>yes</v>
      </c>
      <c r="E156" t="str">
        <f>'CONGESTION RESULTS 2015'!F156</f>
        <v>PRISMA</v>
      </c>
      <c r="F156" t="str">
        <f>'CONGESTION RESULTS 2015'!G156</f>
        <v>Wallbach</v>
      </c>
      <c r="G156" t="str">
        <f>'CONGESTION RESULTS 2015'!H156</f>
        <v>Exit</v>
      </c>
      <c r="H156" t="str">
        <f>'CONGESTION RESULTS 2015'!I156</f>
        <v>21Z0000000001232</v>
      </c>
      <c r="I156" t="str">
        <f>'CONGESTION RESULTS 2015'!J156</f>
        <v>Open Grid Europe</v>
      </c>
      <c r="J156" t="str">
        <f>'CONGESTION RESULTS 2015'!K156</f>
        <v>21X-DE-C-A0A0A-T</v>
      </c>
      <c r="K156" t="str">
        <f>'CONGESTION RESULTS 2015'!L156</f>
        <v>DE</v>
      </c>
      <c r="L156" t="str">
        <f>'CONGESTION RESULTS 2015'!M156</f>
        <v>to</v>
      </c>
      <c r="M156" t="str">
        <f>'CONGESTION RESULTS 2015'!N156</f>
        <v>FluxSwiss</v>
      </c>
      <c r="N156" t="str">
        <f>'CONGESTION RESULTS 2015'!O156</f>
        <v>--</v>
      </c>
      <c r="O156" t="str">
        <f>'CONGESTION RESULTS 2015'!P156</f>
        <v>CH</v>
      </c>
      <c r="P156">
        <f>'CONGESTION RESULTS 2015'!Q156</f>
        <v>0</v>
      </c>
      <c r="Q156" t="str">
        <f>'CONGESTION RESULTS 2015'!BC156</f>
        <v>yes</v>
      </c>
      <c r="S156" s="360" t="str">
        <f>'CONGESTION RESULTS 2015'!BJ156</f>
        <v>no</v>
      </c>
      <c r="T156" t="str">
        <f>'CONGESTION RESULTS 2015'!BX156</f>
        <v>no</v>
      </c>
      <c r="V156" s="357">
        <f>'CONGESTION RESULTS 2015'!CE156</f>
        <v>0</v>
      </c>
      <c r="W156" t="str">
        <f>'CONGESTION RESULTS 2015'!CF156</f>
        <v>no</v>
      </c>
      <c r="X156" t="str">
        <f>'CONGESTION RESULTS 2015'!CG156</f>
        <v>no</v>
      </c>
      <c r="Y156" t="str">
        <f>'CONGESTION RESULTS 2015'!CH156</f>
        <v>yes</v>
      </c>
      <c r="AA156" s="375" t="str">
        <f>Table9[[#This Row],[offer/non-offer or premia in March 2016 auction? 
'[only considering GYs and M-4-16']]]</f>
        <v>M-4-16 offered unbundled, only GY17/18 offered unbundled and with  Auction Premia</v>
      </c>
      <c r="AB156" s="375">
        <f>Table9[[#This Row],[Further TSO remarks on congestion / data / proposed changes to IP list etc.]]</f>
        <v>0</v>
      </c>
      <c r="AC156" s="375" t="str">
        <f>Table9[[#This Row],[Revised evaluation of congestion after TSO / NRA comments]]</f>
        <v>close (few auction premia) --&gt; but now congested (premia for 17/18)</v>
      </c>
      <c r="AD156" s="375">
        <f>Table9[[#This Row],[ACER comments / 
justification]]</f>
        <v>0</v>
      </c>
    </row>
    <row r="157" spans="1:30" ht="22.2" hidden="1" x14ac:dyDescent="0.45">
      <c r="A157" s="329" t="str">
        <f>'CONGESTION RESULTS 2015'!A157</f>
        <v>in-country</v>
      </c>
      <c r="B157" t="str">
        <f>'CONGESTION RESULTS 2015'!B157</f>
        <v>potentially</v>
      </c>
      <c r="C157" t="str">
        <f>'CONGESTION RESULTS 2015'!C157</f>
        <v>non-offer of GYs 15-18</v>
      </c>
      <c r="D157" t="str">
        <f>'CONGESTION RESULTS 2015'!E157</f>
        <v>yes</v>
      </c>
      <c r="E157" t="str">
        <f>'CONGESTION RESULTS 2015'!F157</f>
        <v>PRISMA</v>
      </c>
      <c r="F157" t="str">
        <f>'CONGESTION RESULTS 2015'!G157</f>
        <v>Wardenburg RG</v>
      </c>
      <c r="G157" t="str">
        <f>'CONGESTION RESULTS 2015'!H157</f>
        <v>Exit</v>
      </c>
      <c r="H157" t="str">
        <f>'CONGESTION RESULTS 2015'!I157</f>
        <v>37Z000000006389D</v>
      </c>
      <c r="I157" t="str">
        <f>'CONGESTION RESULTS 2015'!J157</f>
        <v>Gasunie Deutschland Transport Services</v>
      </c>
      <c r="J157" t="str">
        <f>'CONGESTION RESULTS 2015'!K157</f>
        <v>21X-DE-D-A0A0A-K</v>
      </c>
      <c r="K157" t="str">
        <f>'CONGESTION RESULTS 2015'!L157</f>
        <v>DE</v>
      </c>
      <c r="L157" t="str">
        <f>'CONGESTION RESULTS 2015'!M157</f>
        <v>to</v>
      </c>
      <c r="M157" t="str">
        <f>'CONGESTION RESULTS 2015'!N157</f>
        <v>Open Grid Europe</v>
      </c>
      <c r="N157" t="str">
        <f>'CONGESTION RESULTS 2015'!O157</f>
        <v>21X-DE-C-A0A0A-T</v>
      </c>
      <c r="O157" t="str">
        <f>'CONGESTION RESULTS 2015'!P157</f>
        <v>DE</v>
      </c>
      <c r="P157" t="str">
        <f>'CONGESTION RESULTS 2015'!Q157</f>
        <v>align name w/ TP &amp; Prisma; no firm technical until 1.11.15, no bookings</v>
      </c>
      <c r="Q157" t="str">
        <f>'CONGESTION RESULTS 2015'!BC157</f>
        <v>yes</v>
      </c>
      <c r="S157" s="360" t="str">
        <f>'CONGESTION RESULTS 2015'!BJ157</f>
        <v>no</v>
      </c>
      <c r="T157" t="str">
        <f>'CONGESTION RESULTS 2015'!BX157</f>
        <v>no</v>
      </c>
      <c r="V157" s="357">
        <f>'CONGESTION RESULTS 2015'!CE157</f>
        <v>0</v>
      </c>
      <c r="W157" t="str">
        <f>'CONGESTION RESULTS 2015'!CF157</f>
        <v>yes</v>
      </c>
      <c r="X157" t="str">
        <f>'CONGESTION RESULTS 2015'!CG157</f>
        <v>no</v>
      </c>
      <c r="Y157" t="str">
        <f>'CONGESTION RESULTS 2015'!CH157</f>
        <v>yes</v>
      </c>
      <c r="AA157" s="375" t="str">
        <f>Table9[[#This Row],[offer/non-offer or premia in March 2016 auction? 
'[only considering GYs and M-4-16']]]</f>
        <v>GY16/17 + M-4-16 offered</v>
      </c>
      <c r="AB157" s="375" t="str">
        <f>Table9[[#This Row],[Further TSO remarks on congestion / data / proposed changes to IP list etc.]]</f>
        <v>Firm capacity was increased in 11/2015 and is now offered in auctions, long term bookings are possible - no congestion anymore</v>
      </c>
      <c r="AC157" s="375" t="str">
        <f>Table9[[#This Row],[Revised evaluation of congestion after TSO / NRA comments]]</f>
        <v>No</v>
      </c>
      <c r="AD157" s="375">
        <f>Table9[[#This Row],[ACER comments / 
justification]]</f>
        <v>0</v>
      </c>
    </row>
    <row r="158" spans="1:30" ht="22.2" hidden="1" x14ac:dyDescent="0.45">
      <c r="A158" s="329" t="str">
        <f>'CONGESTION RESULTS 2015'!A158</f>
        <v>in-country</v>
      </c>
      <c r="B158" t="str">
        <f>'CONGESTION RESULTS 2015'!B158</f>
        <v>no</v>
      </c>
      <c r="C158">
        <f>'CONGESTION RESULTS 2015'!C158</f>
        <v>0</v>
      </c>
      <c r="D158" t="str">
        <f>'CONGESTION RESULTS 2015'!E158</f>
        <v>yes</v>
      </c>
      <c r="E158" t="str">
        <f>'CONGESTION RESULTS 2015'!F158</f>
        <v>PRISMA</v>
      </c>
      <c r="F158" t="str">
        <f>'CONGESTION RESULTS 2015'!G158</f>
        <v>Wardenburg RG</v>
      </c>
      <c r="G158" t="str">
        <f>'CONGESTION RESULTS 2015'!H158</f>
        <v>Exit</v>
      </c>
      <c r="H158" t="str">
        <f>'CONGESTION RESULTS 2015'!I158</f>
        <v>37Z000000006389D</v>
      </c>
      <c r="I158" t="str">
        <f>'CONGESTION RESULTS 2015'!J158</f>
        <v>Open Grid Europe</v>
      </c>
      <c r="J158" t="str">
        <f>'CONGESTION RESULTS 2015'!K158</f>
        <v>21X-DE-C-A0A0A-T</v>
      </c>
      <c r="K158" t="str">
        <f>'CONGESTION RESULTS 2015'!L158</f>
        <v>DE</v>
      </c>
      <c r="L158" t="str">
        <f>'CONGESTION RESULTS 2015'!M158</f>
        <v>to</v>
      </c>
      <c r="M158" t="str">
        <f>'CONGESTION RESULTS 2015'!N158</f>
        <v>Gasunie Deutschland Transport Services</v>
      </c>
      <c r="N158" t="str">
        <f>'CONGESTION RESULTS 2015'!O158</f>
        <v>21X-DE-D-A0A0A-K</v>
      </c>
      <c r="O158" t="str">
        <f>'CONGESTION RESULTS 2015'!P158</f>
        <v>DE</v>
      </c>
      <c r="P158" t="str">
        <f>'CONGESTION RESULTS 2015'!Q158</f>
        <v>no firm technical until 25.8.15; only 3 days booked</v>
      </c>
      <c r="Q158" t="str">
        <f>'CONGESTION RESULTS 2015'!BC158</f>
        <v>yes</v>
      </c>
      <c r="S158" s="360" t="str">
        <f>'CONGESTION RESULTS 2015'!BJ158</f>
        <v>no</v>
      </c>
      <c r="T158">
        <f>'CONGESTION RESULTS 2015'!BX158</f>
        <v>0</v>
      </c>
      <c r="U158" t="str">
        <f>IF(ISBLANK('CONGESTION RESULTS 2015'!BK158), "no", "yes")</f>
        <v>yes</v>
      </c>
      <c r="V158" s="357">
        <f>'CONGESTION RESULTS 2015'!CE158</f>
        <v>0</v>
      </c>
      <c r="W158">
        <f>'CONGESTION RESULTS 2015'!CF158</f>
        <v>0</v>
      </c>
      <c r="X158">
        <f>'CONGESTION RESULTS 2015'!CG158</f>
        <v>0</v>
      </c>
      <c r="Y158">
        <f>'CONGESTION RESULTS 2015'!CH158</f>
        <v>0</v>
      </c>
      <c r="AA158" s="375">
        <f>Table9[[#This Row],[offer/non-offer or premia in March 2016 auction? 
'[only considering GYs and M-4-16']]]</f>
        <v>0</v>
      </c>
      <c r="AB158" s="375">
        <f>Table9[[#This Row],[Further TSO remarks on congestion / data / proposed changes to IP list etc.]]</f>
        <v>0</v>
      </c>
      <c r="AC158" s="375">
        <f>Table9[[#This Row],[Revised evaluation of congestion after TSO / NRA comments]]</f>
        <v>0</v>
      </c>
      <c r="AD158" s="375">
        <f>Table9[[#This Row],[ACER comments / 
justification]]</f>
        <v>0</v>
      </c>
    </row>
    <row r="159" spans="1:30" ht="22.2" hidden="1" x14ac:dyDescent="0.45">
      <c r="A159" s="329" t="str">
        <f>'CONGESTION RESULTS 2015'!A159</f>
        <v>cross-border</v>
      </c>
      <c r="B159" t="str">
        <f>'CONGESTION RESULTS 2015'!B159</f>
        <v>no</v>
      </c>
      <c r="C159">
        <f>'CONGESTION RESULTS 2015'!C159</f>
        <v>0</v>
      </c>
      <c r="D159" t="str">
        <f>'CONGESTION RESULTS 2015'!E159</f>
        <v>yes</v>
      </c>
      <c r="E159" t="str">
        <f>'CONGESTION RESULTS 2015'!F159</f>
        <v>PRISMA</v>
      </c>
      <c r="F159" t="str">
        <f>'CONGESTION RESULTS 2015'!G159</f>
        <v>Winterswijk  (NL) / Vreden (DE)</v>
      </c>
      <c r="G159" t="str">
        <f>'CONGESTION RESULTS 2015'!H159</f>
        <v>Exit</v>
      </c>
      <c r="H159" t="str">
        <f>'CONGESTION RESULTS 2015'!I159</f>
        <v>21Z000000000073S</v>
      </c>
      <c r="I159" t="str">
        <f>'CONGESTION RESULTS 2015'!J159</f>
        <v>Gasunie Transport Services</v>
      </c>
      <c r="J159" t="str">
        <f>'CONGESTION RESULTS 2015'!K159</f>
        <v>21X-NL-A-A0A0A-Z</v>
      </c>
      <c r="K159" t="str">
        <f>'CONGESTION RESULTS 2015'!L159</f>
        <v>NL</v>
      </c>
      <c r="L159" t="str">
        <f>'CONGESTION RESULTS 2015'!M159</f>
        <v>to</v>
      </c>
      <c r="M159" t="str">
        <f>'CONGESTION RESULTS 2015'!N159</f>
        <v>Open Grid Europe</v>
      </c>
      <c r="N159" t="str">
        <f>'CONGESTION RESULTS 2015'!O159</f>
        <v>21X-DE-C-A0A0A-T</v>
      </c>
      <c r="O159" t="str">
        <f>'CONGESTION RESULTS 2015'!P159</f>
        <v>DE</v>
      </c>
      <c r="P159">
        <f>'CONGESTION RESULTS 2015'!Q159</f>
        <v>0</v>
      </c>
      <c r="Q159">
        <f>'CONGESTION RESULTS 2015'!BC159</f>
        <v>0</v>
      </c>
      <c r="S159" s="360">
        <f>'CONGESTION RESULTS 2015'!BJ159</f>
        <v>0</v>
      </c>
      <c r="T159">
        <f>'CONGESTION RESULTS 2015'!BX159</f>
        <v>0</v>
      </c>
      <c r="U159" t="str">
        <f>IF(ISBLANK('CONGESTION RESULTS 2015'!BK159), "no", "yes")</f>
        <v>no</v>
      </c>
      <c r="V159" s="357">
        <f>'CONGESTION RESULTS 2015'!CE159</f>
        <v>0</v>
      </c>
      <c r="W159">
        <f>'CONGESTION RESULTS 2015'!CF159</f>
        <v>0</v>
      </c>
      <c r="X159">
        <f>'CONGESTION RESULTS 2015'!CG159</f>
        <v>0</v>
      </c>
      <c r="Y159">
        <f>'CONGESTION RESULTS 2015'!CH159</f>
        <v>0</v>
      </c>
      <c r="AA159" s="375">
        <f>Table9[[#This Row],[offer/non-offer or premia in March 2016 auction? 
'[only considering GYs and M-4-16']]]</f>
        <v>0</v>
      </c>
      <c r="AB159" s="375">
        <f>Table9[[#This Row],[Further TSO remarks on congestion / data / proposed changes to IP list etc.]]</f>
        <v>0</v>
      </c>
      <c r="AC159" s="375" t="str">
        <f>Table9[[#This Row],[Revised evaluation of congestion after TSO / NRA comments]]</f>
        <v>no</v>
      </c>
      <c r="AD159" s="375">
        <f>Table9[[#This Row],[ACER comments / 
justification]]</f>
        <v>0</v>
      </c>
    </row>
    <row r="160" spans="1:30" ht="22.2" hidden="1" x14ac:dyDescent="0.45">
      <c r="A160" s="329" t="str">
        <f>'CONGESTION RESULTS 2015'!A160</f>
        <v>VR</v>
      </c>
      <c r="B160">
        <f>'CONGESTION RESULTS 2015'!B160</f>
        <v>0</v>
      </c>
      <c r="C160">
        <f>'CONGESTION RESULTS 2015'!C160</f>
        <v>0</v>
      </c>
      <c r="D160" t="str">
        <f>'CONGESTION RESULTS 2015'!E160</f>
        <v>no</v>
      </c>
      <c r="E160" t="str">
        <f>'CONGESTION RESULTS 2015'!F160</f>
        <v>PRISMA</v>
      </c>
      <c r="F160" t="str">
        <f>'CONGESTION RESULTS 2015'!G160</f>
        <v>Winterswijk  (NL) / Vreden (DE)</v>
      </c>
      <c r="G160" t="str">
        <f>'CONGESTION RESULTS 2015'!H160</f>
        <v>Exit</v>
      </c>
      <c r="H160" t="str">
        <f>'CONGESTION RESULTS 2015'!I160</f>
        <v>21Z000000000073S</v>
      </c>
      <c r="I160" t="str">
        <f>'CONGESTION RESULTS 2015'!J160</f>
        <v>Open Grid Europe</v>
      </c>
      <c r="J160" t="str">
        <f>'CONGESTION RESULTS 2015'!K160</f>
        <v>21X-DE-C-A0A0A-T</v>
      </c>
      <c r="K160" t="str">
        <f>'CONGESTION RESULTS 2015'!L160</f>
        <v>DE</v>
      </c>
      <c r="L160" t="str">
        <f>'CONGESTION RESULTS 2015'!M160</f>
        <v>to</v>
      </c>
      <c r="M160" t="str">
        <f>'CONGESTION RESULTS 2015'!N160</f>
        <v>Gasunie Transport Services</v>
      </c>
      <c r="N160" t="str">
        <f>'CONGESTION RESULTS 2015'!O160</f>
        <v>21X-NL-A-A0A0A-Z</v>
      </c>
      <c r="O160" t="str">
        <f>'CONGESTION RESULTS 2015'!P160</f>
        <v>NL</v>
      </c>
      <c r="P160" t="str">
        <f>'CONGESTION RESULTS 2015'!Q160</f>
        <v>no firm technical</v>
      </c>
      <c r="Q160" t="str">
        <f>'CONGESTION RESULTS 2015'!BC160</f>
        <v>yes</v>
      </c>
      <c r="S160" s="360" t="str">
        <f>'CONGESTION RESULTS 2015'!BJ160</f>
        <v>no</v>
      </c>
      <c r="T160">
        <f>'CONGESTION RESULTS 2015'!BX160</f>
        <v>0</v>
      </c>
      <c r="U160" t="str">
        <f>IF(ISBLANK('CONGESTION RESULTS 2015'!BK160), "no", "yes")</f>
        <v>no</v>
      </c>
      <c r="V160" s="357">
        <f>'CONGESTION RESULTS 2015'!CE160</f>
        <v>0</v>
      </c>
      <c r="W160">
        <f>'CONGESTION RESULTS 2015'!CF160</f>
        <v>0</v>
      </c>
      <c r="X160">
        <f>'CONGESTION RESULTS 2015'!CG160</f>
        <v>0</v>
      </c>
      <c r="Y160">
        <f>'CONGESTION RESULTS 2015'!CH160</f>
        <v>0</v>
      </c>
      <c r="AA160" s="375">
        <f>Table9[[#This Row],[offer/non-offer or premia in March 2016 auction? 
'[only considering GYs and M-4-16']]]</f>
        <v>0</v>
      </c>
      <c r="AB160" s="375">
        <f>Table9[[#This Row],[Further TSO remarks on congestion / data / proposed changes to IP list etc.]]</f>
        <v>0</v>
      </c>
      <c r="AC160" s="375">
        <f>Table9[[#This Row],[Revised evaluation of congestion after TSO / NRA comments]]</f>
        <v>0</v>
      </c>
      <c r="AD160" s="375">
        <f>Table9[[#This Row],[ACER comments / 
justification]]</f>
        <v>0</v>
      </c>
    </row>
    <row r="161" spans="1:30" ht="22.2" hidden="1" x14ac:dyDescent="0.45">
      <c r="A161" s="329" t="str">
        <f>'CONGESTION RESULTS 2015'!A161</f>
        <v>cross-border</v>
      </c>
      <c r="B161" t="str">
        <f>'CONGESTION RESULTS 2015'!B161</f>
        <v>no</v>
      </c>
      <c r="C161">
        <f>'CONGESTION RESULTS 2015'!C161</f>
        <v>0</v>
      </c>
      <c r="D161" t="str">
        <f>'CONGESTION RESULTS 2015'!E161</f>
        <v>yes</v>
      </c>
      <c r="E161" t="str">
        <f>'CONGESTION RESULTS 2015'!F161</f>
        <v>PRISMA</v>
      </c>
      <c r="F161" t="str">
        <f>'CONGESTION RESULTS 2015'!G161</f>
        <v>Zandvliet H-gas</v>
      </c>
      <c r="G161" t="str">
        <f>'CONGESTION RESULTS 2015'!H161</f>
        <v>Exit</v>
      </c>
      <c r="H161" t="str">
        <f>'CONGESTION RESULTS 2015'!I161</f>
        <v>21Z0000000001062</v>
      </c>
      <c r="I161" t="str">
        <f>'CONGESTION RESULTS 2015'!J161</f>
        <v>Gasunie Transport Services</v>
      </c>
      <c r="J161" t="str">
        <f>'CONGESTION RESULTS 2015'!K161</f>
        <v>21X-NL-A-A0A0A-Z</v>
      </c>
      <c r="K161" t="str">
        <f>'CONGESTION RESULTS 2015'!L161</f>
        <v>NL</v>
      </c>
      <c r="L161" t="str">
        <f>'CONGESTION RESULTS 2015'!M161</f>
        <v>to</v>
      </c>
      <c r="M161" t="str">
        <f>'CONGESTION RESULTS 2015'!N161</f>
        <v>Fluxys Belgium</v>
      </c>
      <c r="N161" t="str">
        <f>'CONGESTION RESULTS 2015'!O161</f>
        <v>21X-BE-A-A0A0A-Y</v>
      </c>
      <c r="O161" t="str">
        <f>'CONGESTION RESULTS 2015'!P161</f>
        <v>BE</v>
      </c>
      <c r="P161">
        <f>'CONGESTION RESULTS 2015'!Q161</f>
        <v>0</v>
      </c>
      <c r="Q161">
        <f>'CONGESTION RESULTS 2015'!BC161</f>
        <v>0</v>
      </c>
      <c r="S161" s="360">
        <f>'CONGESTION RESULTS 2015'!BJ161</f>
        <v>0</v>
      </c>
      <c r="T161">
        <f>'CONGESTION RESULTS 2015'!BX161</f>
        <v>0</v>
      </c>
      <c r="U161" t="str">
        <f>IF(ISBLANK('CONGESTION RESULTS 2015'!BK161), "no", "yes")</f>
        <v>no</v>
      </c>
      <c r="V161" s="357">
        <f>'CONGESTION RESULTS 2015'!CE161</f>
        <v>0</v>
      </c>
      <c r="W161">
        <f>'CONGESTION RESULTS 2015'!CF161</f>
        <v>0</v>
      </c>
      <c r="X161">
        <f>'CONGESTION RESULTS 2015'!CG161</f>
        <v>0</v>
      </c>
      <c r="Y161">
        <f>'CONGESTION RESULTS 2015'!CH161</f>
        <v>0</v>
      </c>
      <c r="AA161" s="375">
        <f>Table9[[#This Row],[offer/non-offer or premia in March 2016 auction? 
'[only considering GYs and M-4-16']]]</f>
        <v>0</v>
      </c>
      <c r="AB161" s="375">
        <f>Table9[[#This Row],[Further TSO remarks on congestion / data / proposed changes to IP list etc.]]</f>
        <v>0</v>
      </c>
      <c r="AC161" s="375" t="str">
        <f>Table9[[#This Row],[Revised evaluation of congestion after TSO / NRA comments]]</f>
        <v>no</v>
      </c>
      <c r="AD161" s="375">
        <f>Table9[[#This Row],[ACER comments / 
justification]]</f>
        <v>0</v>
      </c>
    </row>
    <row r="162" spans="1:30" ht="22.2" hidden="1" x14ac:dyDescent="0.45">
      <c r="A162" s="329" t="str">
        <f>'CONGESTION RESULTS 2015'!A162</f>
        <v>VR</v>
      </c>
      <c r="B162">
        <f>'CONGESTION RESULTS 2015'!B162</f>
        <v>0</v>
      </c>
      <c r="C162" t="str">
        <f>'CONGESTION RESULTS 2015'!C162</f>
        <v>non-offer of GYs 15/16 + 16/17 + 17/18</v>
      </c>
      <c r="D162" t="str">
        <f>'CONGESTION RESULTS 2015'!E162</f>
        <v>no</v>
      </c>
      <c r="E162" t="str">
        <f>'CONGESTION RESULTS 2015'!F162</f>
        <v>PRISMA</v>
      </c>
      <c r="F162" t="str">
        <f>'CONGESTION RESULTS 2015'!G162</f>
        <v>Zandvliet H-gas</v>
      </c>
      <c r="G162" t="str">
        <f>'CONGESTION RESULTS 2015'!H162</f>
        <v>Exit</v>
      </c>
      <c r="H162" t="str">
        <f>'CONGESTION RESULTS 2015'!I162</f>
        <v>21Z0000000001062</v>
      </c>
      <c r="I162" t="str">
        <f>'CONGESTION RESULTS 2015'!J162</f>
        <v>Fluxys Belgium</v>
      </c>
      <c r="J162" t="str">
        <f>'CONGESTION RESULTS 2015'!K162</f>
        <v>21X-BE-A-A0A0A-Y</v>
      </c>
      <c r="K162" t="str">
        <f>'CONGESTION RESULTS 2015'!L162</f>
        <v>BE</v>
      </c>
      <c r="L162" t="str">
        <f>'CONGESTION RESULTS 2015'!M162</f>
        <v>to</v>
      </c>
      <c r="M162" t="str">
        <f>'CONGESTION RESULTS 2015'!N162</f>
        <v>Gasunie Transport Services</v>
      </c>
      <c r="N162" t="str">
        <f>'CONGESTION RESULTS 2015'!O162</f>
        <v>21X-NL-A-A0A0A-Z</v>
      </c>
      <c r="O162" t="str">
        <f>'CONGESTION RESULTS 2015'!P162</f>
        <v>NL</v>
      </c>
      <c r="P162" t="str">
        <f>'CONGESTION RESULTS 2015'!Q162</f>
        <v>VR? (corresponding entry GTS doesn't have firm technical)</v>
      </c>
      <c r="Q162" t="str">
        <f>'CONGESTION RESULTS 2015'!BC162</f>
        <v>no</v>
      </c>
      <c r="S162" s="360">
        <f>'CONGESTION RESULTS 2015'!BJ162</f>
        <v>0</v>
      </c>
      <c r="T162" t="str">
        <f>'CONGESTION RESULTS 2015'!BX162</f>
        <v>no</v>
      </c>
      <c r="U162" t="str">
        <f>IF(ISBLANK('CONGESTION RESULTS 2015'!BK162), "no", "yes")</f>
        <v>no</v>
      </c>
      <c r="V162" s="357">
        <f>'CONGESTION RESULTS 2015'!CE162</f>
        <v>0</v>
      </c>
      <c r="W162" t="str">
        <f>'CONGESTION RESULTS 2015'!CF162</f>
        <v>no</v>
      </c>
      <c r="X162" t="str">
        <f>'CONGESTION RESULTS 2015'!CG162</f>
        <v>no</v>
      </c>
      <c r="Y162">
        <f>'CONGESTION RESULTS 2015'!CH162</f>
        <v>0</v>
      </c>
      <c r="AA162" s="375" t="str">
        <f>Table9[[#This Row],[offer/non-offer or premia in March 2016 auction? 
'[only considering GYs and M-4-16']]]</f>
        <v>M-4-16 offered bundled/unbundled, GY16/17 offered unbundled AS BACKHAUL</v>
      </c>
      <c r="AB162"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62" s="375">
        <f>Table9[[#This Row],[Revised evaluation of congestion after TSO / NRA comments]]</f>
        <v>0</v>
      </c>
      <c r="AD162" s="375">
        <f>Table9[[#This Row],[ACER comments / 
justification]]</f>
        <v>0</v>
      </c>
    </row>
    <row r="163" spans="1:30" ht="22.2" hidden="1" x14ac:dyDescent="0.45">
      <c r="A163" s="329" t="str">
        <f>'CONGESTION RESULTS 2015'!A163</f>
        <v>cross-border</v>
      </c>
      <c r="B163" t="str">
        <f>'CONGESTION RESULTS 2015'!B163</f>
        <v>likely not</v>
      </c>
      <c r="C163" t="str">
        <f>'CONGESTION RESULTS 2015'!C163</f>
        <v>non-offer of GYs 16/17 + 17/18</v>
      </c>
      <c r="D163" t="str">
        <f>'CONGESTION RESULTS 2015'!E163</f>
        <v>yes</v>
      </c>
      <c r="E163" t="str">
        <f>'CONGESTION RESULTS 2015'!F163</f>
        <v>PRISMA</v>
      </c>
      <c r="F163" t="str">
        <f>'CONGESTION RESULTS 2015'!G163</f>
        <v>Zeebrugge IZT [new name: IZT (UK) / IZT - ZTP (BE) ]</v>
      </c>
      <c r="G163" t="str">
        <f>'CONGESTION RESULTS 2015'!H163</f>
        <v>Exit</v>
      </c>
      <c r="H163" t="str">
        <f>'CONGESTION RESULTS 2015'!I163</f>
        <v>21Z0000000000074</v>
      </c>
      <c r="I163" t="str">
        <f>'CONGESTION RESULTS 2015'!J163</f>
        <v>Fluxys Belgium</v>
      </c>
      <c r="J163" t="str">
        <f>'CONGESTION RESULTS 2015'!K163</f>
        <v>21X-BE-A-A0A0A-Y</v>
      </c>
      <c r="K163" t="str">
        <f>'CONGESTION RESULTS 2015'!L163</f>
        <v>BE</v>
      </c>
      <c r="L163" t="str">
        <f>'CONGESTION RESULTS 2015'!M163</f>
        <v>to</v>
      </c>
      <c r="M163" t="str">
        <f>'CONGESTION RESULTS 2015'!N163</f>
        <v>Interconnector</v>
      </c>
      <c r="N163" t="str">
        <f>'CONGESTION RESULTS 2015'!O163</f>
        <v>21X-GB-B-A0A0A-Z</v>
      </c>
      <c r="O163" t="str">
        <f>'CONGESTION RESULTS 2015'!P163</f>
        <v>UK</v>
      </c>
      <c r="P163" t="str">
        <f>'CONGESTION RESULTS 2015'!Q163</f>
        <v>new name</v>
      </c>
      <c r="Q163">
        <f>'CONGESTION RESULTS 2015'!BC163</f>
        <v>0</v>
      </c>
      <c r="S163" s="360">
        <f>'CONGESTION RESULTS 2015'!BJ163</f>
        <v>0</v>
      </c>
      <c r="T163">
        <f>'CONGESTION RESULTS 2015'!BX163</f>
        <v>0</v>
      </c>
      <c r="U163" t="str">
        <f>IF(ISBLANK('CONGESTION RESULTS 2015'!BK163), "no", "yes")</f>
        <v>no</v>
      </c>
      <c r="V163" s="357">
        <f>'CONGESTION RESULTS 2015'!CE163</f>
        <v>0</v>
      </c>
      <c r="W163">
        <f>'CONGESTION RESULTS 2015'!CF163</f>
        <v>0</v>
      </c>
      <c r="X163">
        <f>'CONGESTION RESULTS 2015'!CG163</f>
        <v>0</v>
      </c>
      <c r="Y163">
        <f>'CONGESTION RESULTS 2015'!CH163</f>
        <v>0</v>
      </c>
      <c r="AA163" s="375" t="str">
        <f>Table9[[#This Row],[offer/non-offer or premia in March 2016 auction? 
'[only considering GYs and M-4-16']]]</f>
        <v>yes - offered (unbundled &amp; bunlded)</v>
      </c>
      <c r="AB163"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63" s="375" t="str">
        <f>Table9[[#This Row],[Revised evaluation of congestion after TSO / NRA comments]]</f>
        <v>no</v>
      </c>
      <c r="AD163" s="375">
        <f>Table9[[#This Row],[ACER comments / 
justification]]</f>
        <v>0</v>
      </c>
    </row>
    <row r="164" spans="1:30" s="361" customFormat="1" ht="30" customHeight="1" x14ac:dyDescent="0.45">
      <c r="A164" s="357" t="str">
        <f>'CONGESTION RESULTS 2015'!A164</f>
        <v>cross-border (IC)</v>
      </c>
      <c r="B164" s="324" t="str">
        <f>'CONGESTION RESULTS 2015'!B164</f>
        <v>yes</v>
      </c>
      <c r="C164" s="357" t="str">
        <f>'CONGESTION RESULTS 2015'!C164</f>
        <v>non-offer of GYs 15/16 + 16/17 + 17/18</v>
      </c>
      <c r="D164" s="357" t="str">
        <f>'CONGESTION RESULTS 2015'!E164</f>
        <v>yes</v>
      </c>
      <c r="E164" s="357" t="str">
        <f>'CONGESTION RESULTS 2015'!F164</f>
        <v>PRISMA</v>
      </c>
      <c r="F164" s="368" t="str">
        <f>'CONGESTION RESULTS 2015'!G164</f>
        <v>Zeebrugge IZT [new name: IZT (UK) / IZT - ZTP (BE) ]</v>
      </c>
      <c r="G164" s="357" t="str">
        <f>'CONGESTION RESULTS 2015'!H164</f>
        <v>Exit</v>
      </c>
      <c r="H164" s="358" t="str">
        <f>'CONGESTION RESULTS 2015'!I164</f>
        <v>21Z0000000000074</v>
      </c>
      <c r="I164" s="357" t="str">
        <f>'CONGESTION RESULTS 2015'!J164</f>
        <v>Interconnector</v>
      </c>
      <c r="J164" s="329" t="str">
        <f>'CONGESTION RESULTS 2015'!K164</f>
        <v>21X-GB-B-A0A0A-Z</v>
      </c>
      <c r="K164" s="357" t="str">
        <f>'CONGESTION RESULTS 2015'!L164</f>
        <v>UK</v>
      </c>
      <c r="L164" s="359" t="str">
        <f>'CONGESTION RESULTS 2015'!M164</f>
        <v>to</v>
      </c>
      <c r="M164" s="359" t="str">
        <f>'CONGESTION RESULTS 2015'!N164</f>
        <v>Fluxys Belgium</v>
      </c>
      <c r="N164" s="329" t="str">
        <f>'CONGESTION RESULTS 2015'!O164</f>
        <v>21X-BE-A-A0A0A-Y</v>
      </c>
      <c r="O164" s="330" t="str">
        <f>'CONGESTION RESULTS 2015'!P164</f>
        <v>BE</v>
      </c>
      <c r="P164" t="str">
        <f>'CONGESTION RESULTS 2015'!Q164</f>
        <v>new name</v>
      </c>
      <c r="Q164" s="357" t="str">
        <f>'CONGESTION RESULTS 2015'!BC164</f>
        <v>yes</v>
      </c>
      <c r="R164" s="360" t="s">
        <v>100</v>
      </c>
      <c r="S164" s="448" t="s">
        <v>121</v>
      </c>
      <c r="T164" s="535" t="str">
        <f>'CONGESTION RESULTS 2015'!BX164</f>
        <v>yes*</v>
      </c>
      <c r="U164" s="357" t="str">
        <f>IF(ISBLANK('CONGESTION RESULTS 2015'!BK164), "no", "yes")</f>
        <v>no</v>
      </c>
      <c r="V164" s="449" t="str">
        <f>Table9[[#This Row],[Number of concluded trades (T) and offers (O) on secondary markets in 2015 '[&gt;= 1 month']]]</f>
        <v>13 O + 24 T</v>
      </c>
      <c r="W164" s="357" t="str">
        <f>'CONGESTION RESULTS 2015'!CF164</f>
        <v>yes</v>
      </c>
      <c r="X164" s="357" t="str">
        <f>'CONGESTION RESULTS 2015'!CG164</f>
        <v>yes</v>
      </c>
      <c r="Y164" s="357">
        <f>'CONGESTION RESULTS 2015'!CH164</f>
        <v>0</v>
      </c>
      <c r="Z164" s="357" t="s">
        <v>100</v>
      </c>
      <c r="AA164" s="375" t="str">
        <f>Table9[[#This Row],[offer/non-offer or premia in March 2016 auction? 
'[only considering GYs and M-4-16']]]</f>
        <v xml:space="preserve">M-4-16 not offered; GY 17/18 not offered; GYs 16/17, 18/19 offered as bundled, as well as GYs 20-30 </v>
      </c>
      <c r="AB164"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164" s="375" t="str">
        <f>Table9[[#This Row],[Revised evaluation of congestion after TSO / NRA comments]]</f>
        <v>yes</v>
      </c>
      <c r="AD164" s="375" t="str">
        <f>Table9[[#This Row],[ACER comments / 
justification]]</f>
        <v>persistent congestion</v>
      </c>
    </row>
    <row r="165" spans="1:30" ht="22.2" hidden="1" x14ac:dyDescent="0.45">
      <c r="A165" s="329" t="str">
        <f>'CONGESTION RESULTS 2015'!A165</f>
        <v>cross-border</v>
      </c>
      <c r="B165" t="str">
        <f>'CONGESTION RESULTS 2015'!B165</f>
        <v>likely not</v>
      </c>
      <c r="C165" t="str">
        <f>'CONGESTION RESULTS 2015'!C165</f>
        <v>non-offer of GYs 15/16 + 16/17 + 17/18</v>
      </c>
      <c r="D165" t="str">
        <f>'CONGESTION RESULTS 2015'!E165</f>
        <v>yes</v>
      </c>
      <c r="E165" t="str">
        <f>'CONGESTION RESULTS 2015'!F165</f>
        <v>PRISMA</v>
      </c>
      <c r="F165" t="str">
        <f>'CONGESTION RESULTS 2015'!G165</f>
        <v>IZT (UK) / IZT-Zeebrugge Beach (BE)</v>
      </c>
      <c r="G165" t="str">
        <f>'CONGESTION RESULTS 2015'!H165</f>
        <v>Exit</v>
      </c>
      <c r="H165" t="str">
        <f>'CONGESTION RESULTS 2015'!I165</f>
        <v>21Z0000000000074</v>
      </c>
      <c r="I165" t="str">
        <f>'CONGESTION RESULTS 2015'!J165</f>
        <v>Fluxys Belgium</v>
      </c>
      <c r="J165" t="str">
        <f>'CONGESTION RESULTS 2015'!K165</f>
        <v>21X-BE-A-A0A0A-Y</v>
      </c>
      <c r="K165" t="str">
        <f>'CONGESTION RESULTS 2015'!L165</f>
        <v>BE</v>
      </c>
      <c r="L165" t="str">
        <f>'CONGESTION RESULTS 2015'!M165</f>
        <v>to</v>
      </c>
      <c r="M165" t="str">
        <f>'CONGESTION RESULTS 2015'!N165</f>
        <v>Interconnector</v>
      </c>
      <c r="N165" t="str">
        <f>'CONGESTION RESULTS 2015'!O165</f>
        <v>21X-GB-B-A0A0A-Z</v>
      </c>
      <c r="O165" t="str">
        <f>'CONGESTION RESULTS 2015'!P165</f>
        <v>UK</v>
      </c>
      <c r="P165" t="str">
        <f>'CONGESTION RESULTS 2015'!Q165</f>
        <v>New IP side added; IZT (UK) / IZT-ZTP (BE)</v>
      </c>
      <c r="Q165" t="str">
        <f>'CONGESTION RESULTS 2015'!BC165</f>
        <v>no</v>
      </c>
      <c r="S165" s="360">
        <f>'CONGESTION RESULTS 2015'!BJ165</f>
        <v>0</v>
      </c>
      <c r="T165">
        <f>'CONGESTION RESULTS 2015'!BX165</f>
        <v>0</v>
      </c>
      <c r="U165" t="str">
        <f>IF(ISBLANK('CONGESTION RESULTS 2015'!BK165), "no", "yes")</f>
        <v>no</v>
      </c>
      <c r="V165" s="357">
        <f>'CONGESTION RESULTS 2015'!CE165</f>
        <v>0</v>
      </c>
      <c r="W165">
        <f>'CONGESTION RESULTS 2015'!CF165</f>
        <v>0</v>
      </c>
      <c r="X165">
        <f>'CONGESTION RESULTS 2015'!CG165</f>
        <v>0</v>
      </c>
      <c r="Y165">
        <f>'CONGESTION RESULTS 2015'!CH165</f>
        <v>0</v>
      </c>
      <c r="AA165" s="375" t="str">
        <f>Table9[[#This Row],[offer/non-offer or premia in March 2016 auction? 
'[only considering GYs and M-4-16']]]</f>
        <v>yes- all offered bundled, except GY 17/18</v>
      </c>
      <c r="AB165"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65" s="375" t="str">
        <f>Table9[[#This Row],[Revised evaluation of congestion after TSO / NRA comments]]</f>
        <v>no - potentially</v>
      </c>
      <c r="AD165" s="375" t="str">
        <f>Table9[[#This Row],[ACER comments / 
justification]]</f>
        <v>end of LT contract, capacity offered in EBS (Fluxys system)</v>
      </c>
    </row>
    <row r="166" spans="1:30" s="361" customFormat="1" ht="30" customHeight="1" x14ac:dyDescent="0.45">
      <c r="A166" s="357" t="str">
        <f>'CONGESTION RESULTS 2015'!A166</f>
        <v>cross-border (IC)</v>
      </c>
      <c r="B166" s="324" t="str">
        <f>'CONGESTION RESULTS 2015'!B166</f>
        <v>yes</v>
      </c>
      <c r="C166" s="357" t="str">
        <f>'CONGESTION RESULTS 2015'!C166</f>
        <v>non-offer of GYs 15/16 + 16/17 + 17/18</v>
      </c>
      <c r="D166" s="357" t="str">
        <f>'CONGESTION RESULTS 2015'!E166</f>
        <v>yes</v>
      </c>
      <c r="E166" s="357" t="str">
        <f>'CONGESTION RESULTS 2015'!F166</f>
        <v>PRISMA</v>
      </c>
      <c r="F166" s="368" t="str">
        <f>'CONGESTION RESULTS 2015'!G166</f>
        <v>IZT (UK) / IZT-Zeebrugge Beach (BE)</v>
      </c>
      <c r="G166" s="357" t="str">
        <f>'CONGESTION RESULTS 2015'!H166</f>
        <v>Exit</v>
      </c>
      <c r="H166" s="358" t="str">
        <f>'CONGESTION RESULTS 2015'!I166</f>
        <v>21Z0000000000074</v>
      </c>
      <c r="I166" s="357" t="str">
        <f>'CONGESTION RESULTS 2015'!J166</f>
        <v>Interconnector</v>
      </c>
      <c r="J166" s="329" t="str">
        <f>'CONGESTION RESULTS 2015'!K166</f>
        <v>21X-GB-B-A0A0A-Z</v>
      </c>
      <c r="K166" s="357" t="str">
        <f>'CONGESTION RESULTS 2015'!L166</f>
        <v>UK</v>
      </c>
      <c r="L166" s="359" t="str">
        <f>'CONGESTION RESULTS 2015'!M166</f>
        <v>to</v>
      </c>
      <c r="M166" s="359" t="str">
        <f>'CONGESTION RESULTS 2015'!N166</f>
        <v>Fluxys Belgium</v>
      </c>
      <c r="N166" s="329" t="str">
        <f>'CONGESTION RESULTS 2015'!O166</f>
        <v>21X-BE-A-A0A0A-Y</v>
      </c>
      <c r="O166" s="330" t="str">
        <f>'CONGESTION RESULTS 2015'!P166</f>
        <v>BE</v>
      </c>
      <c r="P166" t="str">
        <f>'CONGESTION RESULTS 2015'!Q166</f>
        <v>New IP side added</v>
      </c>
      <c r="Q166" s="357" t="str">
        <f>'CONGESTION RESULTS 2015'!BC166</f>
        <v>yes</v>
      </c>
      <c r="R166" s="360" t="s">
        <v>100</v>
      </c>
      <c r="S166" s="448" t="s">
        <v>121</v>
      </c>
      <c r="T166" s="535" t="str">
        <f>'CONGESTION RESULTS 2015'!BX166</f>
        <v>yes*</v>
      </c>
      <c r="U166" s="357" t="str">
        <f>IF(ISBLANK('CONGESTION RESULTS 2015'!BK166), "no", "yes")</f>
        <v>no</v>
      </c>
      <c r="V166" s="449" t="str">
        <f>Table9[[#This Row],[Number of concluded trades (T) and offers (O) on secondary markets in 2015 '[&gt;= 1 month']]]</f>
        <v>13 O + 24 T</v>
      </c>
      <c r="W166" s="616" t="str">
        <f>'CONGESTION RESULTS 2015'!CF166</f>
        <v>"new" IP side
 (just added)</v>
      </c>
      <c r="X166" s="616"/>
      <c r="Y166" s="357">
        <f>'CONGESTION RESULTS 2015'!CH166</f>
        <v>0</v>
      </c>
      <c r="Z166" s="357" t="s">
        <v>100</v>
      </c>
      <c r="AA166" s="375" t="str">
        <f>Table9[[#This Row],[offer/non-offer or premia in March 2016 auction? 
'[only considering GYs and M-4-16']]]</f>
        <v>M-4-16 not offered; GY 17/18 not offered; GYs 16/17, 18/19 offered as bundled, as well as GYs 20-25 and 27-30</v>
      </c>
      <c r="AB166"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166" s="375" t="str">
        <f>Table9[[#This Row],[Revised evaluation of congestion after TSO / NRA comments]]</f>
        <v>yes</v>
      </c>
      <c r="AD166" s="375" t="str">
        <f>Table9[[#This Row],[ACER comments / 
justification]]</f>
        <v>persistent congestion;
corrected country 1  (UK instead of BE)</v>
      </c>
    </row>
    <row r="167" spans="1:30" ht="22.2" hidden="1" x14ac:dyDescent="0.45">
      <c r="A167" t="str">
        <f>'CONGESTION RESULTS 2015'!A167</f>
        <v>cross-border</v>
      </c>
      <c r="B167" t="str">
        <f>'CONGESTION RESULTS 2015'!B167</f>
        <v>no</v>
      </c>
      <c r="C167">
        <f>'CONGESTION RESULTS 2015'!C167</f>
        <v>0</v>
      </c>
      <c r="D167" t="str">
        <f>'CONGESTION RESULTS 2015'!E167</f>
        <v>yes</v>
      </c>
      <c r="E167" t="str">
        <f>'CONGESTION RESULTS 2015'!F167</f>
        <v>PRISMA</v>
      </c>
      <c r="F167" t="str">
        <f>'CONGESTION RESULTS 2015'!G167</f>
        <v>Zelzate 1 (BE) // Zelzate (NL)</v>
      </c>
      <c r="G167" t="str">
        <f>'CONGESTION RESULTS 2015'!H167</f>
        <v>Exit</v>
      </c>
      <c r="H167" t="str">
        <f>'CONGESTION RESULTS 2015'!I167</f>
        <v>21Z000000000019Y</v>
      </c>
      <c r="I167" t="str">
        <f>'CONGESTION RESULTS 2015'!J167</f>
        <v>Fluxys Belgium</v>
      </c>
      <c r="J167" t="str">
        <f>'CONGESTION RESULTS 2015'!K167</f>
        <v>21X-BE-A-A0A0A-Y</v>
      </c>
      <c r="K167" t="str">
        <f>'CONGESTION RESULTS 2015'!L167</f>
        <v>BE</v>
      </c>
      <c r="L167" t="str">
        <f>'CONGESTION RESULTS 2015'!M167</f>
        <v>to</v>
      </c>
      <c r="M167" t="str">
        <f>'CONGESTION RESULTS 2015'!N167</f>
        <v>Gasunie Transport Services</v>
      </c>
      <c r="N167" t="str">
        <f>'CONGESTION RESULTS 2015'!O167</f>
        <v>21X-NL-A-A0A0A-Z</v>
      </c>
      <c r="O167" t="str">
        <f>'CONGESTION RESULTS 2015'!P167</f>
        <v>NL</v>
      </c>
      <c r="P167">
        <f>'CONGESTION RESULTS 2015'!Q167</f>
        <v>0</v>
      </c>
      <c r="Q167">
        <f>'CONGESTION RESULTS 2015'!BC167</f>
        <v>0</v>
      </c>
      <c r="S167" s="360">
        <f>'CONGESTION RESULTS 2015'!BJ167</f>
        <v>0</v>
      </c>
      <c r="T167">
        <f>'CONGESTION RESULTS 2015'!BX167</f>
        <v>0</v>
      </c>
      <c r="U167" t="str">
        <f>IF(ISBLANK('CONGESTION RESULTS 2015'!BK167), "no", "yes")</f>
        <v>no</v>
      </c>
      <c r="V167" s="357">
        <f>'CONGESTION RESULTS 2015'!CE167</f>
        <v>0</v>
      </c>
      <c r="W167">
        <f>'CONGESTION RESULTS 2015'!CF167</f>
        <v>0</v>
      </c>
      <c r="X167">
        <f>'CONGESTION RESULTS 2015'!CG167</f>
        <v>0</v>
      </c>
      <c r="Y167">
        <f>'CONGESTION RESULTS 2015'!CH167</f>
        <v>0</v>
      </c>
      <c r="AA167" s="375">
        <f>Table9[[#This Row],[offer/non-offer or premia in March 2016 auction? 
'[only considering GYs and M-4-16']]]</f>
        <v>0</v>
      </c>
      <c r="AB167" s="375">
        <f>Table9[[#This Row],[Further TSO remarks on congestion / data / proposed changes to IP list etc.]]</f>
        <v>0</v>
      </c>
      <c r="AC167" s="375" t="str">
        <f>Table9[[#This Row],[Revised evaluation of congestion after TSO / NRA comments]]</f>
        <v>no</v>
      </c>
      <c r="AD167" s="375">
        <f>Table9[[#This Row],[ACER comments / 
justification]]</f>
        <v>0</v>
      </c>
    </row>
    <row r="168" spans="1:30" ht="22.2" hidden="1" x14ac:dyDescent="0.45">
      <c r="A168" t="str">
        <f>'CONGESTION RESULTS 2015'!A168</f>
        <v>cross-border</v>
      </c>
      <c r="B168" t="str">
        <f>'CONGESTION RESULTS 2015'!B168</f>
        <v>no</v>
      </c>
      <c r="C168">
        <f>'CONGESTION RESULTS 2015'!C168</f>
        <v>0</v>
      </c>
      <c r="D168" t="str">
        <f>'CONGESTION RESULTS 2015'!E168</f>
        <v>yes</v>
      </c>
      <c r="E168" t="str">
        <f>'CONGESTION RESULTS 2015'!F168</f>
        <v>PRISMA</v>
      </c>
      <c r="F168" t="str">
        <f>'CONGESTION RESULTS 2015'!G168</f>
        <v>Zelzate 1 (BE) // Zelzate (NL)</v>
      </c>
      <c r="G168" t="str">
        <f>'CONGESTION RESULTS 2015'!H168</f>
        <v>Exit</v>
      </c>
      <c r="H168" t="str">
        <f>'CONGESTION RESULTS 2015'!I168</f>
        <v>21Z000000000019Y</v>
      </c>
      <c r="I168" t="str">
        <f>'CONGESTION RESULTS 2015'!J168</f>
        <v>Gasunie Transport Services</v>
      </c>
      <c r="J168" t="str">
        <f>'CONGESTION RESULTS 2015'!K168</f>
        <v>21X-NL-A-A0A0A-Z</v>
      </c>
      <c r="K168" t="str">
        <f>'CONGESTION RESULTS 2015'!L168</f>
        <v>NL</v>
      </c>
      <c r="L168" t="str">
        <f>'CONGESTION RESULTS 2015'!M168</f>
        <v>to</v>
      </c>
      <c r="M168" t="str">
        <f>'CONGESTION RESULTS 2015'!N168</f>
        <v>Fluxys Belgium</v>
      </c>
      <c r="N168" t="str">
        <f>'CONGESTION RESULTS 2015'!O168</f>
        <v>21X-BE-A-A0A0A-Y</v>
      </c>
      <c r="O168" t="str">
        <f>'CONGESTION RESULTS 2015'!P168</f>
        <v>BE</v>
      </c>
      <c r="P168">
        <f>'CONGESTION RESULTS 2015'!Q168</f>
        <v>0</v>
      </c>
      <c r="Q168">
        <f>'CONGESTION RESULTS 2015'!BC168</f>
        <v>0</v>
      </c>
      <c r="S168" s="360">
        <f>'CONGESTION RESULTS 2015'!BJ168</f>
        <v>0</v>
      </c>
      <c r="T168">
        <f>'CONGESTION RESULTS 2015'!BX168</f>
        <v>0</v>
      </c>
      <c r="U168" t="str">
        <f>IF(ISBLANK('CONGESTION RESULTS 2015'!BK168), "no", "yes")</f>
        <v>no</v>
      </c>
      <c r="V168" s="357">
        <f>'CONGESTION RESULTS 2015'!CE168</f>
        <v>0</v>
      </c>
      <c r="W168">
        <f>'CONGESTION RESULTS 2015'!CF168</f>
        <v>0</v>
      </c>
      <c r="X168">
        <f>'CONGESTION RESULTS 2015'!CG168</f>
        <v>0</v>
      </c>
      <c r="Y168">
        <f>'CONGESTION RESULTS 2015'!CH168</f>
        <v>0</v>
      </c>
      <c r="AA168" s="375">
        <f>Table9[[#This Row],[offer/non-offer or premia in March 2016 auction? 
'[only considering GYs and M-4-16']]]</f>
        <v>0</v>
      </c>
      <c r="AB168" s="375">
        <f>Table9[[#This Row],[Further TSO remarks on congestion / data / proposed changes to IP list etc.]]</f>
        <v>0</v>
      </c>
      <c r="AC168" s="375" t="str">
        <f>Table9[[#This Row],[Revised evaluation of congestion after TSO / NRA comments]]</f>
        <v>no</v>
      </c>
      <c r="AD168" s="375">
        <f>Table9[[#This Row],[ACER comments / 
justification]]</f>
        <v>0</v>
      </c>
    </row>
    <row r="169" spans="1:30" ht="22.2" hidden="1" x14ac:dyDescent="0.45">
      <c r="A169" t="str">
        <f>'CONGESTION RESULTS 2015'!A169</f>
        <v>cross-border</v>
      </c>
      <c r="B169" t="str">
        <f>'CONGESTION RESULTS 2015'!B169</f>
        <v>no</v>
      </c>
      <c r="C169">
        <f>'CONGESTION RESULTS 2015'!C169</f>
        <v>0</v>
      </c>
      <c r="D169" t="str">
        <f>'CONGESTION RESULTS 2015'!E169</f>
        <v>yes</v>
      </c>
      <c r="E169" t="str">
        <f>'CONGESTION RESULTS 2015'!F169</f>
        <v>PRISMA</v>
      </c>
      <c r="F169" t="str">
        <f>'CONGESTION RESULTS 2015'!G169</f>
        <v>Zevenaar</v>
      </c>
      <c r="G169" t="str">
        <f>'CONGESTION RESULTS 2015'!H169</f>
        <v>Exit</v>
      </c>
      <c r="H169" t="str">
        <f>'CONGESTION RESULTS 2015'!I169</f>
        <v>21Z000000000072U</v>
      </c>
      <c r="I169" t="str">
        <f>'CONGESTION RESULTS 2015'!J169</f>
        <v>Gasunie Transport Services</v>
      </c>
      <c r="J169" t="str">
        <f>'CONGESTION RESULTS 2015'!K169</f>
        <v>21X-NL-A-A0A0A-Z</v>
      </c>
      <c r="K169" t="str">
        <f>'CONGESTION RESULTS 2015'!L169</f>
        <v>NL</v>
      </c>
      <c r="L169" t="str">
        <f>'CONGESTION RESULTS 2015'!M169</f>
        <v>to</v>
      </c>
      <c r="M169" t="str">
        <f>'CONGESTION RESULTS 2015'!N169</f>
        <v>Thyssengas</v>
      </c>
      <c r="N169" t="str">
        <f>'CONGESTION RESULTS 2015'!O169</f>
        <v>21X-DE-G-A0A0A-U</v>
      </c>
      <c r="O169" t="str">
        <f>'CONGESTION RESULTS 2015'!P169</f>
        <v>DE</v>
      </c>
      <c r="P169" t="str">
        <f>'CONGESTION RESULTS 2015'!Q169</f>
        <v>on GTS side, this is the same as "Zevenaar (NL) / Elten (DE)" exit;  however, availabilities of bundles are different</v>
      </c>
      <c r="Q169">
        <f>'CONGESTION RESULTS 2015'!BC169</f>
        <v>0</v>
      </c>
      <c r="S169" s="360">
        <f>'CONGESTION RESULTS 2015'!BJ169</f>
        <v>0</v>
      </c>
      <c r="T169">
        <f>'CONGESTION RESULTS 2015'!BX169</f>
        <v>0</v>
      </c>
      <c r="U169" t="str">
        <f>IF(ISBLANK('CONGESTION RESULTS 2015'!BK169), "no", "yes")</f>
        <v>no</v>
      </c>
      <c r="V169" s="357">
        <f>'CONGESTION RESULTS 2015'!CE169</f>
        <v>0</v>
      </c>
      <c r="W169">
        <f>'CONGESTION RESULTS 2015'!CF169</f>
        <v>0</v>
      </c>
      <c r="X169">
        <f>'CONGESTION RESULTS 2015'!CG169</f>
        <v>0</v>
      </c>
      <c r="Y169">
        <f>'CONGESTION RESULTS 2015'!CH169</f>
        <v>0</v>
      </c>
      <c r="AA169" s="375" t="str">
        <f>Table9[[#This Row],[offer/non-offer or premia in March 2016 auction? 
'[only considering GYs and M-4-16']]]</f>
        <v>M-4-2016 with an auction premium</v>
      </c>
      <c r="AB169" s="375">
        <f>Table9[[#This Row],[Further TSO remarks on congestion / data / proposed changes to IP list etc.]]</f>
        <v>0</v>
      </c>
      <c r="AC169" s="375" t="str">
        <f>Table9[[#This Row],[Revised evaluation of congestion after TSO / NRA comments]]</f>
        <v>potentially</v>
      </c>
      <c r="AD169" s="375" t="str">
        <f>Table9[[#This Row],[ACER comments / 
justification]]</f>
        <v>depending on whether further premia occur in 2016</v>
      </c>
    </row>
    <row r="170" spans="1:30" ht="22.2" hidden="1" x14ac:dyDescent="0.45">
      <c r="A170" t="str">
        <f>'CONGESTION RESULTS 2015'!A170</f>
        <v>VR</v>
      </c>
      <c r="B170">
        <f>'CONGESTION RESULTS 2015'!B170</f>
        <v>0</v>
      </c>
      <c r="C170">
        <f>'CONGESTION RESULTS 2015'!C170</f>
        <v>0</v>
      </c>
      <c r="D170" t="str">
        <f>'CONGESTION RESULTS 2015'!E170</f>
        <v>no</v>
      </c>
      <c r="E170" t="str">
        <f>'CONGESTION RESULTS 2015'!F170</f>
        <v>PRISMA</v>
      </c>
      <c r="F170" t="str">
        <f>'CONGESTION RESULTS 2015'!G170</f>
        <v>Zevenaar</v>
      </c>
      <c r="G170" t="str">
        <f>'CONGESTION RESULTS 2015'!H170</f>
        <v>Exit</v>
      </c>
      <c r="H170" t="str">
        <f>'CONGESTION RESULTS 2015'!I170</f>
        <v>21Z000000000072U</v>
      </c>
      <c r="I170" t="str">
        <f>'CONGESTION RESULTS 2015'!J170</f>
        <v>Thyssengas</v>
      </c>
      <c r="J170" t="str">
        <f>'CONGESTION RESULTS 2015'!K170</f>
        <v>21X-DE-G-A0A0A-U</v>
      </c>
      <c r="K170" t="str">
        <f>'CONGESTION RESULTS 2015'!L170</f>
        <v>DE</v>
      </c>
      <c r="L170" t="str">
        <f>'CONGESTION RESULTS 2015'!M170</f>
        <v>to</v>
      </c>
      <c r="M170" t="str">
        <f>'CONGESTION RESULTS 2015'!N170</f>
        <v>Gasunie Transport Services</v>
      </c>
      <c r="N170" t="str">
        <f>'CONGESTION RESULTS 2015'!O170</f>
        <v>21X-NL-A-A0A0A-Z</v>
      </c>
      <c r="O170" t="str">
        <f>'CONGESTION RESULTS 2015'!P170</f>
        <v>NL</v>
      </c>
      <c r="P170" t="str">
        <f>'CONGESTION RESULTS 2015'!Q170</f>
        <v>no firm technical</v>
      </c>
      <c r="Q170" t="str">
        <f>'CONGESTION RESULTS 2015'!BC170</f>
        <v>yes</v>
      </c>
      <c r="S170" s="360" t="str">
        <f>'CONGESTION RESULTS 2015'!BJ170</f>
        <v>no</v>
      </c>
      <c r="T170">
        <f>'CONGESTION RESULTS 2015'!BX170</f>
        <v>0</v>
      </c>
      <c r="U170" t="str">
        <f>IF(ISBLANK('CONGESTION RESULTS 2015'!BK170), "no", "yes")</f>
        <v>no</v>
      </c>
      <c r="V170" s="357">
        <f>'CONGESTION RESULTS 2015'!CE170</f>
        <v>0</v>
      </c>
      <c r="W170">
        <f>'CONGESTION RESULTS 2015'!CF170</f>
        <v>0</v>
      </c>
      <c r="X170">
        <f>'CONGESTION RESULTS 2015'!CG170</f>
        <v>0</v>
      </c>
      <c r="Y170">
        <f>'CONGESTION RESULTS 2015'!CH170</f>
        <v>0</v>
      </c>
      <c r="AA170" s="375">
        <f>Table9[[#This Row],[offer/non-offer or premia in March 2016 auction? 
'[only considering GYs and M-4-16']]]</f>
        <v>0</v>
      </c>
      <c r="AB170" s="375">
        <f>Table9[[#This Row],[Further TSO remarks on congestion / data / proposed changes to IP list etc.]]</f>
        <v>0</v>
      </c>
      <c r="AC170" s="375">
        <f>Table9[[#This Row],[Revised evaluation of congestion after TSO / NRA comments]]</f>
        <v>0</v>
      </c>
      <c r="AD170" s="375">
        <f>Table9[[#This Row],[ACER comments / 
justification]]</f>
        <v>0</v>
      </c>
    </row>
    <row r="171" spans="1:30" ht="22.2" hidden="1" x14ac:dyDescent="0.45">
      <c r="A171" t="str">
        <f>'CONGESTION RESULTS 2015'!A171</f>
        <v>cross-border</v>
      </c>
      <c r="B171" t="str">
        <f>'CONGESTION RESULTS 2015'!B171</f>
        <v>no</v>
      </c>
      <c r="C171">
        <f>'CONGESTION RESULTS 2015'!C171</f>
        <v>0</v>
      </c>
      <c r="D171" t="str">
        <f>'CONGESTION RESULTS 2015'!E171</f>
        <v>yes</v>
      </c>
      <c r="E171" t="str">
        <f>'CONGESTION RESULTS 2015'!F171</f>
        <v>PRISMA</v>
      </c>
      <c r="F171" t="str">
        <f>'CONGESTION RESULTS 2015'!G171</f>
        <v>Zevenaar (NL) / Elten (DE)</v>
      </c>
      <c r="G171" t="str">
        <f>'CONGESTION RESULTS 2015'!H171</f>
        <v>Exit</v>
      </c>
      <c r="H171" t="str">
        <f>'CONGESTION RESULTS 2015'!I171</f>
        <v>21Z000000000072U</v>
      </c>
      <c r="I171" t="str">
        <f>'CONGESTION RESULTS 2015'!J171</f>
        <v>Gasunie Transport Services</v>
      </c>
      <c r="J171" t="str">
        <f>'CONGESTION RESULTS 2015'!K171</f>
        <v>21X-NL-A-A0A0A-Z</v>
      </c>
      <c r="K171" t="str">
        <f>'CONGESTION RESULTS 2015'!L171</f>
        <v>NL</v>
      </c>
      <c r="L171" t="str">
        <f>'CONGESTION RESULTS 2015'!M171</f>
        <v>to</v>
      </c>
      <c r="M171" t="str">
        <f>'CONGESTION RESULTS 2015'!N171</f>
        <v>Open Grid Europe</v>
      </c>
      <c r="N171" t="str">
        <f>'CONGESTION RESULTS 2015'!O171</f>
        <v>21X-DE-C-A0A0A-T</v>
      </c>
      <c r="O171" t="str">
        <f>'CONGESTION RESULTS 2015'!P171</f>
        <v>DE</v>
      </c>
      <c r="P171">
        <f>'CONGESTION RESULTS 2015'!Q171</f>
        <v>0</v>
      </c>
      <c r="Q171">
        <f>'CONGESTION RESULTS 2015'!BC171</f>
        <v>0</v>
      </c>
      <c r="S171" s="360">
        <f>'CONGESTION RESULTS 2015'!BJ171</f>
        <v>0</v>
      </c>
      <c r="T171">
        <f>'CONGESTION RESULTS 2015'!BX171</f>
        <v>0</v>
      </c>
      <c r="U171" t="str">
        <f>IF(ISBLANK('CONGESTION RESULTS 2015'!BK171), "no", "yes")</f>
        <v>no</v>
      </c>
      <c r="V171" s="357">
        <f>'CONGESTION RESULTS 2015'!CE171</f>
        <v>0</v>
      </c>
      <c r="W171">
        <f>'CONGESTION RESULTS 2015'!CF171</f>
        <v>0</v>
      </c>
      <c r="X171">
        <f>'CONGESTION RESULTS 2015'!CG171</f>
        <v>0</v>
      </c>
      <c r="Y171">
        <f>'CONGESTION RESULTS 2015'!CH171</f>
        <v>0</v>
      </c>
      <c r="AA171" s="375">
        <f>Table9[[#This Row],[offer/non-offer or premia in March 2016 auction? 
'[only considering GYs and M-4-16']]]</f>
        <v>0</v>
      </c>
      <c r="AB171" s="375">
        <f>Table9[[#This Row],[Further TSO remarks on congestion / data / proposed changes to IP list etc.]]</f>
        <v>0</v>
      </c>
      <c r="AC171" s="375" t="str">
        <f>Table9[[#This Row],[Revised evaluation of congestion after TSO / NRA comments]]</f>
        <v>no</v>
      </c>
      <c r="AD171" s="375">
        <f>Table9[[#This Row],[ACER comments / 
justification]]</f>
        <v>0</v>
      </c>
    </row>
    <row r="172" spans="1:30" ht="22.2" hidden="1" x14ac:dyDescent="0.45">
      <c r="A172" t="str">
        <f>'CONGESTION RESULTS 2015'!A172</f>
        <v>VR</v>
      </c>
      <c r="B172">
        <f>'CONGESTION RESULTS 2015'!B172</f>
        <v>0</v>
      </c>
      <c r="C172">
        <f>'CONGESTION RESULTS 2015'!C172</f>
        <v>0</v>
      </c>
      <c r="D172" t="str">
        <f>'CONGESTION RESULTS 2015'!E172</f>
        <v>no</v>
      </c>
      <c r="E172" t="str">
        <f>'CONGESTION RESULTS 2015'!F172</f>
        <v>PRISMA</v>
      </c>
      <c r="F172" t="str">
        <f>'CONGESTION RESULTS 2015'!G172</f>
        <v>Zevenaar (NL) / Elten (DE)</v>
      </c>
      <c r="G172" t="str">
        <f>'CONGESTION RESULTS 2015'!H172</f>
        <v>Exit</v>
      </c>
      <c r="H172" t="str">
        <f>'CONGESTION RESULTS 2015'!I172</f>
        <v>21Z000000000072U</v>
      </c>
      <c r="I172" t="str">
        <f>'CONGESTION RESULTS 2015'!J172</f>
        <v>Open Grid Europe</v>
      </c>
      <c r="J172" t="str">
        <f>'CONGESTION RESULTS 2015'!K172</f>
        <v>21X-DE-C-A0A0A-T</v>
      </c>
      <c r="K172" t="str">
        <f>'CONGESTION RESULTS 2015'!L172</f>
        <v>DE</v>
      </c>
      <c r="L172" t="str">
        <f>'CONGESTION RESULTS 2015'!M172</f>
        <v>to</v>
      </c>
      <c r="M172" t="str">
        <f>'CONGESTION RESULTS 2015'!N172</f>
        <v>Gasunie Transport Services</v>
      </c>
      <c r="N172" t="str">
        <f>'CONGESTION RESULTS 2015'!O172</f>
        <v>21X-NL-A-A0A0A-Z</v>
      </c>
      <c r="O172">
        <f>'CONGESTION RESULTS 2015'!P172</f>
        <v>0</v>
      </c>
      <c r="P172" t="str">
        <f>'CONGESTION RESULTS 2015'!Q172</f>
        <v>no firm technical</v>
      </c>
      <c r="Q172" t="str">
        <f>'CONGESTION RESULTS 2015'!BC172</f>
        <v>yes</v>
      </c>
      <c r="S172" s="360" t="str">
        <f>'CONGESTION RESULTS 2015'!BJ172</f>
        <v>no</v>
      </c>
      <c r="T172">
        <f>'CONGESTION RESULTS 2015'!BX172</f>
        <v>0</v>
      </c>
      <c r="U172" t="str">
        <f>IF(ISBLANK('CONGESTION RESULTS 2015'!BK172), "no", "yes")</f>
        <v>no</v>
      </c>
      <c r="V172" s="357">
        <f>'CONGESTION RESULTS 2015'!CE172</f>
        <v>0</v>
      </c>
      <c r="W172">
        <f>'CONGESTION RESULTS 2015'!CF172</f>
        <v>0</v>
      </c>
      <c r="X172">
        <f>'CONGESTION RESULTS 2015'!CG172</f>
        <v>0</v>
      </c>
      <c r="Y172">
        <f>'CONGESTION RESULTS 2015'!CH172</f>
        <v>0</v>
      </c>
      <c r="AA172" s="375">
        <f>Table9[[#This Row],[offer/non-offer or premia in March 2016 auction? 
'[only considering GYs and M-4-16']]]</f>
        <v>0</v>
      </c>
      <c r="AB172" s="375">
        <f>Table9[[#This Row],[Further TSO remarks on congestion / data / proposed changes to IP list etc.]]</f>
        <v>0</v>
      </c>
      <c r="AC172" s="375">
        <f>Table9[[#This Row],[Revised evaluation of congestion after TSO / NRA comments]]</f>
        <v>0</v>
      </c>
      <c r="AD172" s="375">
        <f>Table9[[#This Row],[ACER comments / 
justification]]</f>
        <v>0</v>
      </c>
    </row>
    <row r="173" spans="1:30" ht="22.2" hidden="1" x14ac:dyDescent="0.45">
      <c r="A173" t="str">
        <f>'CONGESTION RESULTS 2015'!A173</f>
        <v>in-country</v>
      </c>
      <c r="B173" t="str">
        <f>'CONGESTION RESULTS 2015'!B173</f>
        <v>no</v>
      </c>
      <c r="C173">
        <f>'CONGESTION RESULTS 2015'!C173</f>
        <v>0</v>
      </c>
      <c r="D173" t="str">
        <f>'CONGESTION RESULTS 2015'!E173</f>
        <v>yes</v>
      </c>
      <c r="E173" t="str">
        <f>'CONGESTION RESULTS 2015'!F173</f>
        <v>PRISMA</v>
      </c>
      <c r="F173" t="str">
        <f>'CONGESTION RESULTS 2015'!G173</f>
        <v>Zone OGE (L)/Zone GUD (L)</v>
      </c>
      <c r="G173" t="str">
        <f>'CONGESTION RESULTS 2015'!H173</f>
        <v>Exit</v>
      </c>
      <c r="H173" t="str">
        <f>'CONGESTION RESULTS 2015'!I173</f>
        <v>37Y000000000288Q</v>
      </c>
      <c r="I173" t="str">
        <f>'CONGESTION RESULTS 2015'!J173</f>
        <v>Gasunie Deutschland Transport Services</v>
      </c>
      <c r="J173" t="str">
        <f>'CONGESTION RESULTS 2015'!K173</f>
        <v>21X-DE-D-A0A0A-K</v>
      </c>
      <c r="K173" t="str">
        <f>'CONGESTION RESULTS 2015'!L173</f>
        <v>DE</v>
      </c>
      <c r="L173" t="str">
        <f>'CONGESTION RESULTS 2015'!M173</f>
        <v>to</v>
      </c>
      <c r="M173" t="str">
        <f>'CONGESTION RESULTS 2015'!N173</f>
        <v>Open Grid Europe</v>
      </c>
      <c r="N173" t="str">
        <f>'CONGESTION RESULTS 2015'!O173</f>
        <v>21X-DE-C-A0A0A-T</v>
      </c>
      <c r="O173" t="str">
        <f>'CONGESTION RESULTS 2015'!P173</f>
        <v>DE</v>
      </c>
      <c r="P173">
        <f>'CONGESTION RESULTS 2015'!Q173</f>
        <v>0</v>
      </c>
      <c r="Q173">
        <f>'CONGESTION RESULTS 2015'!BC173</f>
        <v>0</v>
      </c>
      <c r="S173" s="360">
        <f>'CONGESTION RESULTS 2015'!BJ173</f>
        <v>0</v>
      </c>
      <c r="T173">
        <f>'CONGESTION RESULTS 2015'!BX173</f>
        <v>0</v>
      </c>
      <c r="U173" t="str">
        <f>IF(ISBLANK('CONGESTION RESULTS 2015'!BK173), "no", "yes")</f>
        <v>no</v>
      </c>
      <c r="V173" s="357">
        <f>'CONGESTION RESULTS 2015'!CE173</f>
        <v>0</v>
      </c>
      <c r="W173">
        <f>'CONGESTION RESULTS 2015'!CF173</f>
        <v>0</v>
      </c>
      <c r="X173">
        <f>'CONGESTION RESULTS 2015'!CG173</f>
        <v>0</v>
      </c>
      <c r="Y173">
        <f>'CONGESTION RESULTS 2015'!CH173</f>
        <v>0</v>
      </c>
      <c r="AA173" s="375">
        <f>Table9[[#This Row],[offer/non-offer or premia in March 2016 auction? 
'[only considering GYs and M-4-16']]]</f>
        <v>0</v>
      </c>
      <c r="AB173" s="375">
        <f>Table9[[#This Row],[Further TSO remarks on congestion / data / proposed changes to IP list etc.]]</f>
        <v>0</v>
      </c>
      <c r="AC173" s="375" t="str">
        <f>Table9[[#This Row],[Revised evaluation of congestion after TSO / NRA comments]]</f>
        <v>no</v>
      </c>
      <c r="AD173" s="375">
        <f>Table9[[#This Row],[ACER comments / 
justification]]</f>
        <v>0</v>
      </c>
    </row>
    <row r="174" spans="1:30" ht="22.2" hidden="1" x14ac:dyDescent="0.45">
      <c r="A174" t="str">
        <f>'CONGESTION RESULTS 2015'!A174</f>
        <v>VR</v>
      </c>
      <c r="B174">
        <f>'CONGESTION RESULTS 2015'!B174</f>
        <v>0</v>
      </c>
      <c r="C174">
        <f>'CONGESTION RESULTS 2015'!C174</f>
        <v>0</v>
      </c>
      <c r="D174" t="str">
        <f>'CONGESTION RESULTS 2015'!E174</f>
        <v>no</v>
      </c>
      <c r="E174" t="str">
        <f>'CONGESTION RESULTS 2015'!F174</f>
        <v>PRISMA</v>
      </c>
      <c r="F174" t="str">
        <f>'CONGESTION RESULTS 2015'!G174</f>
        <v>Zone OGE (L)/Zone GUD (L)</v>
      </c>
      <c r="G174" t="str">
        <f>'CONGESTION RESULTS 2015'!H174</f>
        <v>Exit</v>
      </c>
      <c r="H174" t="str">
        <f>'CONGESTION RESULTS 2015'!I174</f>
        <v>37Y000000000288Q</v>
      </c>
      <c r="I174" t="str">
        <f>'CONGESTION RESULTS 2015'!J174</f>
        <v>Open Grid Europe</v>
      </c>
      <c r="J174" t="str">
        <f>'CONGESTION RESULTS 2015'!K174</f>
        <v>21X-DE-C-A0A0A-T</v>
      </c>
      <c r="K174" t="str">
        <f>'CONGESTION RESULTS 2015'!L174</f>
        <v>DE</v>
      </c>
      <c r="L174" t="str">
        <f>'CONGESTION RESULTS 2015'!M174</f>
        <v>to</v>
      </c>
      <c r="M174" t="str">
        <f>'CONGESTION RESULTS 2015'!N174</f>
        <v>Gasunie Deutschland Transport Services</v>
      </c>
      <c r="N174" t="str">
        <f>'CONGESTION RESULTS 2015'!O174</f>
        <v>21X-DE-D-A0A0A-K</v>
      </c>
      <c r="O174" t="str">
        <f>'CONGESTION RESULTS 2015'!P174</f>
        <v>DE</v>
      </c>
      <c r="P174" t="str">
        <f>'CONGESTION RESULTS 2015'!Q174</f>
        <v>no firm technical</v>
      </c>
      <c r="Q174" t="str">
        <f>'CONGESTION RESULTS 2015'!BC174</f>
        <v>yes</v>
      </c>
      <c r="S174" s="360" t="str">
        <f>'CONGESTION RESULTS 2015'!BJ174</f>
        <v>no</v>
      </c>
      <c r="T174">
        <f>'CONGESTION RESULTS 2015'!BX174</f>
        <v>0</v>
      </c>
      <c r="U174" t="str">
        <f>IF(ISBLANK('CONGESTION RESULTS 2015'!BK174), "no", "yes")</f>
        <v>no</v>
      </c>
      <c r="V174" s="357">
        <f>'CONGESTION RESULTS 2015'!CE174</f>
        <v>0</v>
      </c>
      <c r="W174">
        <f>'CONGESTION RESULTS 2015'!CF174</f>
        <v>0</v>
      </c>
      <c r="X174">
        <f>'CONGESTION RESULTS 2015'!CG174</f>
        <v>0</v>
      </c>
      <c r="Y174">
        <f>'CONGESTION RESULTS 2015'!CH174</f>
        <v>0</v>
      </c>
      <c r="AA174" s="375">
        <f>Table9[[#This Row],[offer/non-offer or premia in March 2016 auction? 
'[only considering GYs and M-4-16']]]</f>
        <v>0</v>
      </c>
      <c r="AB174" s="375">
        <f>Table9[[#This Row],[Further TSO remarks on congestion / data / proposed changes to IP list etc.]]</f>
        <v>0</v>
      </c>
      <c r="AC174" s="375">
        <f>Table9[[#This Row],[Revised evaluation of congestion after TSO / NRA comments]]</f>
        <v>0</v>
      </c>
      <c r="AD174" s="375">
        <f>Table9[[#This Row],[ACER comments / 
justification]]</f>
        <v>0</v>
      </c>
    </row>
    <row r="175" spans="1:30" ht="22.2" hidden="1" x14ac:dyDescent="0.45">
      <c r="A175" t="str">
        <f>'CONGESTION RESULTS 2015'!A175</f>
        <v>VR</v>
      </c>
      <c r="B175">
        <f>'CONGESTION RESULTS 2015'!B175</f>
        <v>0</v>
      </c>
      <c r="C175">
        <f>'CONGESTION RESULTS 2015'!C175</f>
        <v>0</v>
      </c>
      <c r="D175" t="str">
        <f>'CONGESTION RESULTS 2015'!E175</f>
        <v>no</v>
      </c>
      <c r="E175" t="str">
        <f>'CONGESTION RESULTS 2015'!F175</f>
        <v>PRISMA</v>
      </c>
      <c r="F175" t="str">
        <f>'CONGESTION RESULTS 2015'!G175</f>
        <v>Ahlten</v>
      </c>
      <c r="G175" t="str">
        <f>'CONGESTION RESULTS 2015'!H175</f>
        <v>Entry</v>
      </c>
      <c r="H175" t="str">
        <f>'CONGESTION RESULTS 2015'!I175</f>
        <v>37Z000000006231B</v>
      </c>
      <c r="I175" t="str">
        <f>'CONGESTION RESULTS 2015'!J175</f>
        <v>Open Grid Europe</v>
      </c>
      <c r="J175" t="str">
        <f>'CONGESTION RESULTS 2015'!K175</f>
        <v>21X-DE-C-A0A0A-T</v>
      </c>
      <c r="K175" t="str">
        <f>'CONGESTION RESULTS 2015'!L175</f>
        <v>DE</v>
      </c>
      <c r="L175" t="str">
        <f>'CONGESTION RESULTS 2015'!M175</f>
        <v>from</v>
      </c>
      <c r="M175" t="str">
        <f>'CONGESTION RESULTS 2015'!N175</f>
        <v>Nowega</v>
      </c>
      <c r="N175" t="str">
        <f>'CONGESTION RESULTS 2015'!O175</f>
        <v>21X000000001049B</v>
      </c>
      <c r="O175" t="str">
        <f>'CONGESTION RESULTS 2015'!P175</f>
        <v>DE</v>
      </c>
      <c r="P175" t="str">
        <f>'CONGESTION RESULTS 2015'!Q175</f>
        <v>no firm technical</v>
      </c>
      <c r="Q175" t="str">
        <f>'CONGESTION RESULTS 2015'!BC175</f>
        <v>yes</v>
      </c>
      <c r="S175" s="360" t="str">
        <f>'CONGESTION RESULTS 2015'!BJ175</f>
        <v>no</v>
      </c>
      <c r="T175">
        <f>'CONGESTION RESULTS 2015'!BX175</f>
        <v>0</v>
      </c>
      <c r="U175" t="str">
        <f>IF(ISBLANK('CONGESTION RESULTS 2015'!BK175), "no", "yes")</f>
        <v>no</v>
      </c>
      <c r="V175" s="357">
        <f>'CONGESTION RESULTS 2015'!CE175</f>
        <v>0</v>
      </c>
      <c r="W175">
        <f>'CONGESTION RESULTS 2015'!CF175</f>
        <v>0</v>
      </c>
      <c r="X175">
        <f>'CONGESTION RESULTS 2015'!CG175</f>
        <v>0</v>
      </c>
      <c r="Y175">
        <f>'CONGESTION RESULTS 2015'!CH175</f>
        <v>0</v>
      </c>
      <c r="AA175" s="375">
        <f>Table9[[#This Row],[offer/non-offer or premia in March 2016 auction? 
'[only considering GYs and M-4-16']]]</f>
        <v>0</v>
      </c>
      <c r="AB175" s="375">
        <f>Table9[[#This Row],[Further TSO remarks on congestion / data / proposed changes to IP list etc.]]</f>
        <v>0</v>
      </c>
      <c r="AC175" s="375">
        <f>Table9[[#This Row],[Revised evaluation of congestion after TSO / NRA comments]]</f>
        <v>0</v>
      </c>
      <c r="AD175" s="375">
        <f>Table9[[#This Row],[ACER comments / 
justification]]</f>
        <v>0</v>
      </c>
    </row>
    <row r="176" spans="1:30" ht="22.2" hidden="1" x14ac:dyDescent="0.45">
      <c r="A176" t="str">
        <f>'CONGESTION RESULTS 2015'!A176</f>
        <v>VR</v>
      </c>
      <c r="B176">
        <f>'CONGESTION RESULTS 2015'!B176</f>
        <v>0</v>
      </c>
      <c r="C176">
        <f>'CONGESTION RESULTS 2015'!C176</f>
        <v>0</v>
      </c>
      <c r="D176" t="str">
        <f>'CONGESTION RESULTS 2015'!E176</f>
        <v>no</v>
      </c>
      <c r="E176" t="str">
        <f>'CONGESTION RESULTS 2015'!F176</f>
        <v>PRISMA</v>
      </c>
      <c r="F176" t="str">
        <f>'CONGESTION RESULTS 2015'!G176</f>
        <v>Ahlten</v>
      </c>
      <c r="G176" t="str">
        <f>'CONGESTION RESULTS 2015'!H176</f>
        <v>Entry</v>
      </c>
      <c r="H176" t="str">
        <f>'CONGESTION RESULTS 2015'!I176</f>
        <v>37Z000000006231B</v>
      </c>
      <c r="I176" t="str">
        <f>'CONGESTION RESULTS 2015'!J176</f>
        <v>Nowega</v>
      </c>
      <c r="J176" t="str">
        <f>'CONGESTION RESULTS 2015'!K176</f>
        <v>21X000000001049B</v>
      </c>
      <c r="K176" t="str">
        <f>'CONGESTION RESULTS 2015'!L176</f>
        <v>DE</v>
      </c>
      <c r="L176" t="str">
        <f>'CONGESTION RESULTS 2015'!M176</f>
        <v>from</v>
      </c>
      <c r="M176" t="str">
        <f>'CONGESTION RESULTS 2015'!N176</f>
        <v>Open Grid Europe</v>
      </c>
      <c r="N176" t="str">
        <f>'CONGESTION RESULTS 2015'!O176</f>
        <v>21X-DE-C-A0A0A-T</v>
      </c>
      <c r="O176" t="str">
        <f>'CONGESTION RESULTS 2015'!P176</f>
        <v>DE</v>
      </c>
      <c r="P176" t="str">
        <f>'CONGESTION RESULTS 2015'!Q176</f>
        <v>no firm technical</v>
      </c>
      <c r="Q176" t="str">
        <f>'CONGESTION RESULTS 2015'!BC176</f>
        <v>yes</v>
      </c>
      <c r="S176" s="360">
        <f>'CONGESTION RESULTS 2015'!BJ176</f>
        <v>0</v>
      </c>
      <c r="T176">
        <f>'CONGESTION RESULTS 2015'!BX176</f>
        <v>0</v>
      </c>
      <c r="U176" t="str">
        <f>IF(ISBLANK('CONGESTION RESULTS 2015'!BK176), "no", "yes")</f>
        <v>no</v>
      </c>
      <c r="V176" s="357">
        <f>'CONGESTION RESULTS 2015'!CE176</f>
        <v>0</v>
      </c>
      <c r="W176">
        <f>'CONGESTION RESULTS 2015'!CF176</f>
        <v>0</v>
      </c>
      <c r="X176">
        <f>'CONGESTION RESULTS 2015'!CG176</f>
        <v>0</v>
      </c>
      <c r="Y176">
        <f>'CONGESTION RESULTS 2015'!CH176</f>
        <v>0</v>
      </c>
      <c r="AA176" s="375">
        <f>Table9[[#This Row],[offer/non-offer or premia in March 2016 auction? 
'[only considering GYs and M-4-16']]]</f>
        <v>0</v>
      </c>
      <c r="AB176" s="375">
        <f>Table9[[#This Row],[Further TSO remarks on congestion / data / proposed changes to IP list etc.]]</f>
        <v>0</v>
      </c>
      <c r="AC176" s="375">
        <f>Table9[[#This Row],[Revised evaluation of congestion after TSO / NRA comments]]</f>
        <v>0</v>
      </c>
      <c r="AD176" s="375">
        <f>Table9[[#This Row],[ACER comments / 
justification]]</f>
        <v>0</v>
      </c>
    </row>
    <row r="177" spans="1:30" ht="22.2" hidden="1" x14ac:dyDescent="0.45">
      <c r="A177" t="str">
        <f>'CONGESTION RESULTS 2015'!A177</f>
        <v>cross-border</v>
      </c>
      <c r="B177" t="str">
        <f>'CONGESTION RESULTS 2015'!B177</f>
        <v>close (due to quota)</v>
      </c>
      <c r="C177" t="str">
        <f>'CONGESTION RESULTS 2015'!C177</f>
        <v>non-offer of GYs 15/16 + 16/17 + 17/18</v>
      </c>
      <c r="D177" t="str">
        <f>'CONGESTION RESULTS 2015'!E177</f>
        <v>yes</v>
      </c>
      <c r="E177" t="str">
        <f>'CONGESTION RESULTS 2015'!F177</f>
        <v>PRISMA</v>
      </c>
      <c r="F177" t="str">
        <f>'CONGESTION RESULTS 2015'!G177</f>
        <v>Alveringem</v>
      </c>
      <c r="G177" t="str">
        <f>'CONGESTION RESULTS 2015'!H177</f>
        <v>Entry</v>
      </c>
      <c r="H177" t="str">
        <f>'CONGESTION RESULTS 2015'!I177</f>
        <v>21Z000000000359A</v>
      </c>
      <c r="I177" t="str">
        <f>'CONGESTION RESULTS 2015'!J177</f>
        <v>Fluxys Belgium</v>
      </c>
      <c r="J177" t="str">
        <f>'CONGESTION RESULTS 2015'!K177</f>
        <v>21X-BE-A-A0A0A-Y</v>
      </c>
      <c r="K177" t="str">
        <f>'CONGESTION RESULTS 2015'!L177</f>
        <v>BE</v>
      </c>
      <c r="L177" t="str">
        <f>'CONGESTION RESULTS 2015'!M177</f>
        <v>from</v>
      </c>
      <c r="M177" t="str">
        <f>'CONGESTION RESULTS 2015'!N177</f>
        <v>GRTgaz</v>
      </c>
      <c r="N177" t="str">
        <f>'CONGESTION RESULTS 2015'!O177</f>
        <v>21X-FR-A-A0A0A-S</v>
      </c>
      <c r="O177" t="str">
        <f>'CONGESTION RESULTS 2015'!P177</f>
        <v>FR</v>
      </c>
      <c r="P177">
        <f>'CONGESTION RESULTS 2015'!Q177</f>
        <v>0</v>
      </c>
      <c r="Q177" t="str">
        <f>'CONGESTION RESULTS 2015'!BC177</f>
        <v>no</v>
      </c>
      <c r="S177" s="360">
        <f>'CONGESTION RESULTS 2015'!BJ177</f>
        <v>0</v>
      </c>
      <c r="T177" t="str">
        <f>'CONGESTION RESULTS 2015'!BX177</f>
        <v>no</v>
      </c>
      <c r="U177" t="str">
        <f>IF(ISBLANK('CONGESTION RESULTS 2015'!BK177), "no", "yes")</f>
        <v>no</v>
      </c>
      <c r="V177" s="357">
        <f>'CONGESTION RESULTS 2015'!CE177</f>
        <v>0</v>
      </c>
      <c r="W177" t="str">
        <f>'CONGESTION RESULTS 2015'!CF177</f>
        <v>n/a</v>
      </c>
      <c r="X177" t="str">
        <f>'CONGESTION RESULTS 2015'!CG177</f>
        <v>n/a</v>
      </c>
      <c r="Y177">
        <f>'CONGESTION RESULTS 2015'!CH177</f>
        <v>0</v>
      </c>
      <c r="AA177" s="375" t="str">
        <f>Table9[[#This Row],[offer/non-offer or premia in March 2016 auction? 
'[only considering GYs and M-4-16']]]</f>
        <v>M-4-16 offered unbundled, GYs offered bundled, but only from GY18/19 onwards</v>
      </c>
      <c r="AB177"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77" s="375" t="str">
        <f>Table9[[#This Row],[Revised evaluation of congestion after TSO / NRA comments]]</f>
        <v>close (due to quota)</v>
      </c>
      <c r="AD177" s="375">
        <f>Table9[[#This Row],[ACER comments / 
justification]]</f>
        <v>0</v>
      </c>
    </row>
    <row r="178" spans="1:30" ht="22.2" hidden="1" x14ac:dyDescent="0.45">
      <c r="A178" t="str">
        <f>'CONGESTION RESULTS 2015'!A178</f>
        <v>in-country (IC)</v>
      </c>
      <c r="B178" t="str">
        <f>'CONGESTION RESULTS 2015'!B178</f>
        <v>potentially (no data)</v>
      </c>
      <c r="C178" t="str">
        <f>'CONGESTION RESULTS 2015'!C178</f>
        <v>non-offer of GYs 15/16 + 16/17 + 17/18</v>
      </c>
      <c r="D178" t="str">
        <f>'CONGESTION RESULTS 2015'!E178</f>
        <v>yes</v>
      </c>
      <c r="E178" t="str">
        <f>'CONGESTION RESULTS 2015'!F178</f>
        <v>PRISMA</v>
      </c>
      <c r="F178" t="str">
        <f>'CONGESTION RESULTS 2015'!G178</f>
        <v>Bacton (IUK)</v>
      </c>
      <c r="G178" t="str">
        <f>'CONGESTION RESULTS 2015'!H178</f>
        <v>Entry</v>
      </c>
      <c r="H178" t="str">
        <f>'CONGESTION RESULTS 2015'!I178</f>
        <v>21Z000000000084N</v>
      </c>
      <c r="I178" t="str">
        <f>'CONGESTION RESULTS 2015'!J178</f>
        <v>NationalGrid</v>
      </c>
      <c r="J178" t="str">
        <f>'CONGESTION RESULTS 2015'!K178</f>
        <v>21X-GB-A-A0A0A-7</v>
      </c>
      <c r="K178" t="str">
        <f>'CONGESTION RESULTS 2015'!L178</f>
        <v>UK</v>
      </c>
      <c r="L178" t="str">
        <f>'CONGESTION RESULTS 2015'!M178</f>
        <v>from</v>
      </c>
      <c r="M178" t="str">
        <f>'CONGESTION RESULTS 2015'!N178</f>
        <v>Interconnector</v>
      </c>
      <c r="N178" t="str">
        <f>'CONGESTION RESULTS 2015'!O178</f>
        <v>21X-GB-B-A0A0A-Z</v>
      </c>
      <c r="O178" t="str">
        <f>'CONGESTION RESULTS 2015'!P178</f>
        <v>UK</v>
      </c>
      <c r="P178" t="str">
        <f>'CONGESTION RESULTS 2015'!Q178</f>
        <v>no data on TP for this IP side, but for Bacton entry ()</v>
      </c>
      <c r="Q178" t="str">
        <f>'CONGESTION RESULTS 2015'!BC178</f>
        <v>yes</v>
      </c>
      <c r="S178" s="360" t="str">
        <f>'CONGESTION RESULTS 2015'!BJ178</f>
        <v>no data</v>
      </c>
      <c r="T178" t="str">
        <f>'CONGESTION RESULTS 2015'!BX178</f>
        <v>no</v>
      </c>
      <c r="U178" t="str">
        <f>IF(ISBLANK('CONGESTION RESULTS 2015'!BK178), "no", "yes")</f>
        <v>no</v>
      </c>
      <c r="V178" s="357" t="str">
        <f>'CONGESTION RESULTS 2015'!CE178</f>
        <v>Unbundled amount at Bacton Entry can not be identifiied as with IUK or BBL</v>
      </c>
      <c r="W178" t="str">
        <f>'CONGESTION RESULTS 2015'!CF178</f>
        <v>no</v>
      </c>
      <c r="X178" t="str">
        <f>'CONGESTION RESULTS 2015'!CG178</f>
        <v>no</v>
      </c>
      <c r="Y178">
        <f>'CONGESTION RESULTS 2015'!CH178</f>
        <v>0</v>
      </c>
      <c r="AA178" s="375" t="str">
        <f>Table9[[#This Row],[offer/non-offer or premia in March 2016 auction? 
'[only considering GYs and M-4-16']]]</f>
        <v>all GY offered bundled or unbundled</v>
      </c>
      <c r="AB178" s="375" t="str">
        <f>Table9[[#This Row],[Further TSO remarks on congestion / data / proposed changes to IP list etc.]]</f>
        <v>Cases of zero capacity or zero offer on the TP are due to problems in the reporting process rather than actual congestion</v>
      </c>
      <c r="AC178" s="375" t="str">
        <f>Table9[[#This Row],[Revised evaluation of congestion after TSO / NRA comments]]</f>
        <v>no</v>
      </c>
      <c r="AD178" s="375">
        <f>Table9[[#This Row],[ACER comments / 
justification]]</f>
        <v>0</v>
      </c>
    </row>
    <row r="179" spans="1:30" s="361" customFormat="1" ht="30" customHeight="1" x14ac:dyDescent="0.45">
      <c r="A179" s="357" t="str">
        <f>'CONGESTION RESULTS 2015'!A179</f>
        <v>in-country (IC)</v>
      </c>
      <c r="B179" s="324" t="str">
        <f>'CONGESTION RESULTS 2015'!B179</f>
        <v>yes</v>
      </c>
      <c r="C179" s="357" t="str">
        <f>'CONGESTION RESULTS 2015'!C179</f>
        <v>non-offer of GYs 15/16 + 16/17 + 17/18</v>
      </c>
      <c r="D179" s="357" t="str">
        <f>'CONGESTION RESULTS 2015'!E179</f>
        <v>yes</v>
      </c>
      <c r="E179" s="357" t="str">
        <f>'CONGESTION RESULTS 2015'!F179</f>
        <v>PRISMA</v>
      </c>
      <c r="F179" s="368" t="str">
        <f>'CONGESTION RESULTS 2015'!G179</f>
        <v>Bacton (IUK)</v>
      </c>
      <c r="G179" s="357" t="str">
        <f>'CONGESTION RESULTS 2015'!H179</f>
        <v>Entry</v>
      </c>
      <c r="H179" s="358" t="str">
        <f>'CONGESTION RESULTS 2015'!I179</f>
        <v>21Z000000000084N</v>
      </c>
      <c r="I179" s="357" t="str">
        <f>'CONGESTION RESULTS 2015'!J179</f>
        <v>Interconnector</v>
      </c>
      <c r="J179" s="329" t="str">
        <f>'CONGESTION RESULTS 2015'!K179</f>
        <v>21X-GB-B-A0A0A-Z</v>
      </c>
      <c r="K179" s="357" t="str">
        <f>'CONGESTION RESULTS 2015'!L179</f>
        <v>UK</v>
      </c>
      <c r="L179" s="359" t="str">
        <f>'CONGESTION RESULTS 2015'!M179</f>
        <v>from</v>
      </c>
      <c r="M179" s="359" t="str">
        <f>'CONGESTION RESULTS 2015'!N179</f>
        <v>NationalGrid</v>
      </c>
      <c r="N179" s="329" t="str">
        <f>'CONGESTION RESULTS 2015'!O179</f>
        <v>21X-GB-A-A0A0A-7</v>
      </c>
      <c r="O179" s="330" t="str">
        <f>'CONGESTION RESULTS 2015'!P179</f>
        <v>UK</v>
      </c>
      <c r="P179">
        <f>'CONGESTION RESULTS 2015'!Q179</f>
        <v>0</v>
      </c>
      <c r="Q179" s="357" t="str">
        <f>'CONGESTION RESULTS 2015'!BC179</f>
        <v>yes</v>
      </c>
      <c r="R179" s="360" t="s">
        <v>100</v>
      </c>
      <c r="S179" s="448" t="s">
        <v>121</v>
      </c>
      <c r="T179" s="535" t="str">
        <f>'CONGESTION RESULTS 2015'!BX179</f>
        <v>yes*</v>
      </c>
      <c r="U179" s="357" t="str">
        <f>IF(ISBLANK('CONGESTION RESULTS 2015'!BK179), "no", "yes")</f>
        <v>no</v>
      </c>
      <c r="V179" s="449" t="str">
        <f>Table9[[#This Row],[Number of concluded trades (T) and offers (O) on secondary markets in 2015 '[&gt;= 1 month']]]</f>
        <v>13 O + 24 T</v>
      </c>
      <c r="W179" s="357" t="str">
        <f>'CONGESTION RESULTS 2015'!CF179</f>
        <v>yes</v>
      </c>
      <c r="X179" s="357" t="str">
        <f>'CONGESTION RESULTS 2015'!CG179</f>
        <v>yes</v>
      </c>
      <c r="Y179" s="357">
        <f>'CONGESTION RESULTS 2015'!CH179</f>
        <v>0</v>
      </c>
      <c r="Z179" s="357" t="s">
        <v>100</v>
      </c>
      <c r="AA179" s="375" t="str">
        <f>Table9[[#This Row],[offer/non-offer or premia in March 2016 auction? 
'[only considering GYs and M-4-16']]]</f>
        <v>M-4-16 not offered, GYs 16/17 and 17/18 not offered; GYs 18/19 and 19/20 offered not bundled</v>
      </c>
      <c r="AB179"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179" s="375" t="str">
        <f>Table9[[#This Row],[Revised evaluation of congestion after TSO / NRA comments]]</f>
        <v>yes</v>
      </c>
      <c r="AD179" s="375" t="str">
        <f>Table9[[#This Row],[ACER comments / 
justification]]</f>
        <v>persistent congestion</v>
      </c>
    </row>
    <row r="180" spans="1:30" ht="22.2" hidden="1" x14ac:dyDescent="0.45">
      <c r="A180" t="str">
        <f>'CONGESTION RESULTS 2015'!A180</f>
        <v>cross-border (IC)</v>
      </c>
      <c r="B180" t="str">
        <f>'CONGESTION RESULTS 2015'!B180</f>
        <v>potentially (no data)</v>
      </c>
      <c r="C180" t="str">
        <f>'CONGESTION RESULTS 2015'!C180</f>
        <v>non-offer of GYs 15/16 + 16/17 + 17/18</v>
      </c>
      <c r="D180" t="str">
        <f>'CONGESTION RESULTS 2015'!E180</f>
        <v>yes</v>
      </c>
      <c r="E180" t="str">
        <f>'CONGESTION RESULTS 2015'!F180</f>
        <v>PRISMA</v>
      </c>
      <c r="F180" t="str">
        <f>'CONGESTION RESULTS 2015'!G180</f>
        <v>Bacton BBL</v>
      </c>
      <c r="G180" t="str">
        <f>'CONGESTION RESULTS 2015'!H180</f>
        <v>Entry</v>
      </c>
      <c r="H180" t="str">
        <f>'CONGESTION RESULTS 2015'!I180</f>
        <v>21Z000000000088F</v>
      </c>
      <c r="I180" t="str">
        <f>'CONGESTION RESULTS 2015'!J180</f>
        <v>NationalGrid</v>
      </c>
      <c r="J180" t="str">
        <f>'CONGESTION RESULTS 2015'!K180</f>
        <v>21X-GB-A-A0A0A-7</v>
      </c>
      <c r="K180" t="str">
        <f>'CONGESTION RESULTS 2015'!L180</f>
        <v>UK</v>
      </c>
      <c r="L180" t="str">
        <f>'CONGESTION RESULTS 2015'!M180</f>
        <v>from</v>
      </c>
      <c r="M180" t="str">
        <f>'CONGESTION RESULTS 2015'!N180</f>
        <v>BBL company</v>
      </c>
      <c r="N180" t="str">
        <f>'CONGESTION RESULTS 2015'!O180</f>
        <v>21X-NL-B-A0A0A-Q</v>
      </c>
      <c r="O180" t="str">
        <f>'CONGESTION RESULTS 2015'!P180</f>
        <v>NL</v>
      </c>
      <c r="P180" t="str">
        <f>'CONGESTION RESULTS 2015'!Q180</f>
        <v>no data on TP for this IP side, but for Bacton entry ()</v>
      </c>
      <c r="Q180" t="str">
        <f>'CONGESTION RESULTS 2015'!BC180</f>
        <v>yes</v>
      </c>
      <c r="S180" s="360" t="str">
        <f>'CONGESTION RESULTS 2015'!BJ180</f>
        <v>no data</v>
      </c>
      <c r="T180" t="str">
        <f>'CONGESTION RESULTS 2015'!BX180</f>
        <v>no</v>
      </c>
      <c r="U180" t="str">
        <f>IF(ISBLANK('CONGESTION RESULTS 2015'!BK180), "no", "yes")</f>
        <v>no</v>
      </c>
      <c r="V180" s="357" t="str">
        <f>'CONGESTION RESULTS 2015'!CE180</f>
        <v>Unbundled amount at Bacton Entry can not be identifiied as with IUK or BBL</v>
      </c>
      <c r="W180" t="str">
        <f>'CONGESTION RESULTS 2015'!CF180</f>
        <v>no</v>
      </c>
      <c r="X180" t="str">
        <f>'CONGESTION RESULTS 2015'!CG180</f>
        <v>no</v>
      </c>
      <c r="Y180">
        <f>'CONGESTION RESULTS 2015'!CH180</f>
        <v>0</v>
      </c>
      <c r="AA180" s="375" t="str">
        <f>Table9[[#This Row],[offer/non-offer or premia in March 2016 auction? 
'[only considering GYs and M-4-16']]]</f>
        <v xml:space="preserve">all GY + M-4-16 offered unbundled at BactonUKEn </v>
      </c>
      <c r="AB180" s="375">
        <f>Table9[[#This Row],[Further TSO remarks on congestion / data / proposed changes to IP list etc.]]</f>
        <v>0</v>
      </c>
      <c r="AC180" s="375" t="str">
        <f>Table9[[#This Row],[Revised evaluation of congestion after TSO / NRA comments]]</f>
        <v>no</v>
      </c>
      <c r="AD180" s="375">
        <f>Table9[[#This Row],[ACER comments / 
justification]]</f>
        <v>0</v>
      </c>
    </row>
    <row r="181" spans="1:30" s="361" customFormat="1" ht="30" hidden="1" customHeight="1" x14ac:dyDescent="0.45">
      <c r="A181" s="357" t="str">
        <f>'CONGESTION RESULTS 2015'!A181</f>
        <v>? VR ?</v>
      </c>
      <c r="B181" s="324" t="str">
        <f>'CONGESTION RESULTS 2015'!B181</f>
        <v>yes</v>
      </c>
      <c r="C181" s="357" t="str">
        <f>'CONGESTION RESULTS 2015'!C181</f>
        <v>non-offer of any capacity at BP + no cap. available</v>
      </c>
      <c r="D181" s="357" t="str">
        <f>'CONGESTION RESULTS 2015'!E181</f>
        <v>no (temporarily / no firm technical, yet)</v>
      </c>
      <c r="E181" s="357" t="str">
        <f>'CONGESTION RESULTS 2015'!F181</f>
        <v>RBP</v>
      </c>
      <c r="F181" s="368" t="str">
        <f>'CONGESTION RESULTS 2015'!G181</f>
        <v>Balassagyarmat - Vel’ké Zlievce</v>
      </c>
      <c r="G181" s="357" t="str">
        <f>'CONGESTION RESULTS 2015'!H181</f>
        <v>Entry</v>
      </c>
      <c r="H181" s="358" t="str">
        <f>'CONGESTION RESULTS 2015'!I181</f>
        <v>21Z000000000358C</v>
      </c>
      <c r="I181" s="357" t="str">
        <f>'CONGESTION RESULTS 2015'!J181</f>
        <v>eustream</v>
      </c>
      <c r="J181" s="329" t="str">
        <f>'CONGESTION RESULTS 2015'!K181</f>
        <v>21X-SK-A-A0A0A-N</v>
      </c>
      <c r="K181" s="357" t="str">
        <f>'CONGESTION RESULTS 2015'!L181</f>
        <v>SK</v>
      </c>
      <c r="L181" s="359" t="str">
        <f>'CONGESTION RESULTS 2015'!M181</f>
        <v>from</v>
      </c>
      <c r="M181" s="359" t="str">
        <f>'CONGESTION RESULTS 2015'!N181</f>
        <v>Magyar Gáz Tranzit ZRt.</v>
      </c>
      <c r="N181" s="329" t="str">
        <f>'CONGESTION RESULTS 2015'!O181</f>
        <v>21X000000001320N</v>
      </c>
      <c r="O181" s="330" t="str">
        <f>'CONGESTION RESULTS 2015'!P181</f>
        <v>HU</v>
      </c>
      <c r="P181">
        <f>'CONGESTION RESULTS 2015'!Q181</f>
        <v>0</v>
      </c>
      <c r="Q181" s="357" t="str">
        <f>'CONGESTION RESULTS 2015'!BC181</f>
        <v>yes</v>
      </c>
      <c r="R181" s="360" t="s">
        <v>101</v>
      </c>
      <c r="S181" s="360" t="str">
        <f>'CONGESTION RESULTS 2015'!BJ181</f>
        <v>no</v>
      </c>
      <c r="T181" s="357" t="str">
        <f>'CONGESTION RESULTS 2015'!BX181</f>
        <v>no</v>
      </c>
      <c r="U181" s="357" t="str">
        <f>IF(ISBLANK('CONGESTION RESULTS 2015'!BK181), "no", "yes")</f>
        <v>no</v>
      </c>
      <c r="V181" s="366">
        <f>'CONGESTION RESULTS 2015'!CA181</f>
        <v>0</v>
      </c>
      <c r="W181" s="357" t="str">
        <f>'CONGESTION RESULTS 2015'!CF181</f>
        <v>no</v>
      </c>
      <c r="X181" s="357" t="str">
        <f>'CONGESTION RESULTS 2015'!CG181</f>
        <v>no</v>
      </c>
      <c r="Y181" s="357">
        <f>'CONGESTION RESULTS 2015'!CH181</f>
        <v>0</v>
      </c>
      <c r="Z181" s="366" t="str">
        <f>Table9[[#This Row],[offer/non-offer or premia in March 2016 auction? 
'[only considering GYs and M-4-16']]]</f>
        <v>only interruptible M-4-16</v>
      </c>
      <c r="AA181" s="375" t="str">
        <f>Table9[[#This Row],[offer/non-offer or premia in March 2016 auction? 
'[only considering GYs and M-4-16']]]</f>
        <v>only interruptible M-4-16</v>
      </c>
      <c r="AB181" s="375" t="str">
        <f>Table9[[#This Row],[Further TSO remarks on congestion / data / proposed changes to IP list etc.]]</f>
        <v>EUS offres interruptible capacity (on RBP BP) due to technical restrictions on MGT side and is ready to offer firm capacity once these restrictions on MGT side pass away</v>
      </c>
      <c r="AC181" s="375" t="str">
        <f>Table9[[#This Row],[Revised evaluation of congestion after TSO / NRA comments]]</f>
        <v>potentially, but no FDA UIOLI required</v>
      </c>
      <c r="AD181" s="375" t="str">
        <f>Table9[[#This Row],[ACER comments / 
justification]]</f>
        <v>see TSO explanation, currently only Virtual Reverse</v>
      </c>
    </row>
    <row r="182" spans="1:30" ht="22.2" hidden="1" x14ac:dyDescent="0.45">
      <c r="A182" t="str">
        <f>'CONGESTION RESULTS 2015'!A182</f>
        <v>cross-border</v>
      </c>
      <c r="B182" t="str">
        <f>'CONGESTION RESULTS 2015'!B182</f>
        <v>likely not</v>
      </c>
      <c r="C182" t="str">
        <f>'CONGESTION RESULTS 2015'!C182</f>
        <v>non-offer of GYs 15/16 + 16/17 + 17/18</v>
      </c>
      <c r="D182" t="str">
        <f>'CONGESTION RESULTS 2015'!E182</f>
        <v>yes</v>
      </c>
      <c r="E182" t="str">
        <f>'CONGESTION RESULTS 2015'!F182</f>
        <v>PRISMA</v>
      </c>
      <c r="F182" t="str">
        <f>'CONGESTION RESULTS 2015'!G182</f>
        <v>Baumgarten</v>
      </c>
      <c r="G182" t="str">
        <f>'CONGESTION RESULTS 2015'!H182</f>
        <v>Entry</v>
      </c>
      <c r="H182" t="str">
        <f>'CONGESTION RESULTS 2015'!I182</f>
        <v>21Z000000000163R
21Y---A001A023-Y</v>
      </c>
      <c r="I182" t="str">
        <f>'CONGESTION RESULTS 2015'!J182</f>
        <v>eustream</v>
      </c>
      <c r="J182" t="str">
        <f>'CONGESTION RESULTS 2015'!K182</f>
        <v>21X-SK-A-A0A0A-N</v>
      </c>
      <c r="K182" t="str">
        <f>'CONGESTION RESULTS 2015'!L182</f>
        <v>SK</v>
      </c>
      <c r="L182" t="str">
        <f>'CONGESTION RESULTS 2015'!M182</f>
        <v>from</v>
      </c>
      <c r="M182" t="str">
        <f>'CONGESTION RESULTS 2015'!N182</f>
        <v>Gas Connect Austria</v>
      </c>
      <c r="N182" t="str">
        <f>'CONGESTION RESULTS 2015'!O182</f>
        <v>21X-AT-B-A0A0A-K</v>
      </c>
      <c r="O182" t="str">
        <f>'CONGESTION RESULTS 2015'!P182</f>
        <v>AT</v>
      </c>
      <c r="P182" t="str">
        <f>'CONGESTION RESULTS 2015'!Q182</f>
        <v>Eustream uses EIC: 21Y---A001A023-Y (comment from CAM IM survey)</v>
      </c>
      <c r="Q182">
        <f>'CONGESTION RESULTS 2015'!BC182</f>
        <v>0</v>
      </c>
      <c r="S182" s="360">
        <f>'CONGESTION RESULTS 2015'!BJ182</f>
        <v>0</v>
      </c>
      <c r="T182">
        <f>'CONGESTION RESULTS 2015'!BX182</f>
        <v>0</v>
      </c>
      <c r="U182" t="str">
        <f>IF(ISBLANK('CONGESTION RESULTS 2015'!BK182), "no", "yes")</f>
        <v>no</v>
      </c>
      <c r="V182" s="357">
        <f>'CONGESTION RESULTS 2015'!CE182</f>
        <v>0</v>
      </c>
      <c r="W182">
        <f>'CONGESTION RESULTS 2015'!CF182</f>
        <v>0</v>
      </c>
      <c r="X182">
        <f>'CONGESTION RESULTS 2015'!CG182</f>
        <v>0</v>
      </c>
      <c r="Y182">
        <f>'CONGESTION RESULTS 2015'!CH182</f>
        <v>0</v>
      </c>
      <c r="AA182" s="375" t="str">
        <f>Table9[[#This Row],[offer/non-offer or premia in March 2016 auction? 
'[only considering GYs and M-4-16']]]</f>
        <v>yes - offered</v>
      </c>
      <c r="AB182" s="375" t="str">
        <f>Table9[[#This Row],[Further TSO remarks on congestion / data / proposed changes to IP list etc.]]</f>
        <v>GY auctions available on PRISMA</v>
      </c>
      <c r="AC182" s="375" t="str">
        <f>Table9[[#This Row],[Revised evaluation of congestion after TSO / NRA comments]]</f>
        <v>no</v>
      </c>
      <c r="AD182" s="375" t="str">
        <f>Table9[[#This Row],[ACER comments / 
justification]]</f>
        <v>all GYs offered bundled on PRISMA in March-16 (for Baumgarten GCA WAG)</v>
      </c>
    </row>
    <row r="183" spans="1:30" ht="22.2" hidden="1" x14ac:dyDescent="0.45">
      <c r="A183" t="str">
        <f>'CONGESTION RESULTS 2015'!A183</f>
        <v>cross-border</v>
      </c>
      <c r="B183" t="str">
        <f>'CONGESTION RESULTS 2015'!B183</f>
        <v>likely not</v>
      </c>
      <c r="C183" t="str">
        <f>'CONGESTION RESULTS 2015'!C183</f>
        <v>non-offer of GYs 15/16 + 16/17 + 17/18</v>
      </c>
      <c r="D183" t="str">
        <f>'CONGESTION RESULTS 2015'!E183</f>
        <v>yes</v>
      </c>
      <c r="E183" t="str">
        <f>'CONGESTION RESULTS 2015'!F183</f>
        <v>PRISMA</v>
      </c>
      <c r="F183" t="str">
        <f>'CONGESTION RESULTS 2015'!G183</f>
        <v>Baumgarten</v>
      </c>
      <c r="G183" t="str">
        <f>'CONGESTION RESULTS 2015'!H183</f>
        <v>Entry</v>
      </c>
      <c r="H183" t="str">
        <f>'CONGESTION RESULTS 2015'!I183</f>
        <v xml:space="preserve">21Z000000000164P
21Y---A001A023-Y </v>
      </c>
      <c r="I183" t="str">
        <f>'CONGESTION RESULTS 2015'!J183</f>
        <v>eustream</v>
      </c>
      <c r="J183" t="str">
        <f>'CONGESTION RESULTS 2015'!K183</f>
        <v>21X-SK-A-A0A0A-N</v>
      </c>
      <c r="K183" t="str">
        <f>'CONGESTION RESULTS 2015'!L183</f>
        <v>SK</v>
      </c>
      <c r="L183" t="str">
        <f>'CONGESTION RESULTS 2015'!M183</f>
        <v>from</v>
      </c>
      <c r="M183" t="str">
        <f>'CONGESTION RESULTS 2015'!N183</f>
        <v>TAG</v>
      </c>
      <c r="N183" t="str">
        <f>'CONGESTION RESULTS 2015'!O183</f>
        <v>21X-AT-C-A0A0A-B</v>
      </c>
      <c r="O183" t="str">
        <f>'CONGESTION RESULTS 2015'!P183</f>
        <v>AT</v>
      </c>
      <c r="P183" t="str">
        <f>'CONGESTION RESULTS 2015'!Q183</f>
        <v>same TP info as above; Eustream uses EIC: 21Y---A001A023-Y (comment from CAM IM survey)</v>
      </c>
      <c r="Q183">
        <f>'CONGESTION RESULTS 2015'!BC183</f>
        <v>0</v>
      </c>
      <c r="S183" s="360">
        <f>'CONGESTION RESULTS 2015'!BJ183</f>
        <v>0</v>
      </c>
      <c r="T183">
        <f>'CONGESTION RESULTS 2015'!BX183</f>
        <v>0</v>
      </c>
      <c r="U183" t="str">
        <f>IF(ISBLANK('CONGESTION RESULTS 2015'!BK183), "no", "yes")</f>
        <v>no</v>
      </c>
      <c r="V183" s="357">
        <f>'CONGESTION RESULTS 2015'!CE183</f>
        <v>0</v>
      </c>
      <c r="W183">
        <f>'CONGESTION RESULTS 2015'!CF183</f>
        <v>0</v>
      </c>
      <c r="X183">
        <f>'CONGESTION RESULTS 2015'!CG183</f>
        <v>0</v>
      </c>
      <c r="Y183">
        <f>'CONGESTION RESULTS 2015'!CH183</f>
        <v>0</v>
      </c>
      <c r="AA183" s="375" t="str">
        <f>Table9[[#This Row],[offer/non-offer or premia in March 2016 auction? 
'[only considering GYs and M-4-16']]]</f>
        <v>yes - offered</v>
      </c>
      <c r="AB183" s="375" t="str">
        <f>Table9[[#This Row],[Further TSO remarks on congestion / data / proposed changes to IP list etc.]]</f>
        <v>no firm AC on TAG side</v>
      </c>
      <c r="AC183" s="375" t="str">
        <f>Table9[[#This Row],[Revised evaluation of congestion after TSO / NRA comments]]</f>
        <v>no</v>
      </c>
      <c r="AD183" s="375" t="str">
        <f>Table9[[#This Row],[ACER comments / 
justification]]</f>
        <v>all GYs offered unbundled on PRISMA in March-16</v>
      </c>
    </row>
    <row r="184" spans="1:30" ht="22.2" hidden="1" x14ac:dyDescent="0.45">
      <c r="A184" t="str">
        <f>'CONGESTION RESULTS 2015'!A184</f>
        <v>cross-border</v>
      </c>
      <c r="B184" t="str">
        <f>'CONGESTION RESULTS 2015'!B184</f>
        <v>no</v>
      </c>
      <c r="C184">
        <f>'CONGESTION RESULTS 2015'!C184</f>
        <v>0</v>
      </c>
      <c r="D184" t="str">
        <f>'CONGESTION RESULTS 2015'!E184</f>
        <v>yes</v>
      </c>
      <c r="E184" t="str">
        <f>'CONGESTION RESULTS 2015'!F184</f>
        <v>PRISMA</v>
      </c>
      <c r="F184" t="str">
        <f>'CONGESTION RESULTS 2015'!G184</f>
        <v>Baumgarten GCA</v>
      </c>
      <c r="G184" t="str">
        <f>'CONGESTION RESULTS 2015'!H184</f>
        <v>Entry</v>
      </c>
      <c r="H184" t="str">
        <f>'CONGESTION RESULTS 2015'!I184</f>
        <v>21Z0000000000600</v>
      </c>
      <c r="I184" t="str">
        <f>'CONGESTION RESULTS 2015'!J184</f>
        <v>Gas Connect Austria</v>
      </c>
      <c r="J184" t="str">
        <f>'CONGESTION RESULTS 2015'!K184</f>
        <v>21X-AT-B-A0A0A-K</v>
      </c>
      <c r="K184" t="str">
        <f>'CONGESTION RESULTS 2015'!L184</f>
        <v>AT</v>
      </c>
      <c r="L184" t="str">
        <f>'CONGESTION RESULTS 2015'!M184</f>
        <v>from</v>
      </c>
      <c r="M184" t="str">
        <f>'CONGESTION RESULTS 2015'!N184</f>
        <v>eustream</v>
      </c>
      <c r="N184" t="str">
        <f>'CONGESTION RESULTS 2015'!O184</f>
        <v>21X-SK-A-A0A0A-N</v>
      </c>
      <c r="O184" t="str">
        <f>'CONGESTION RESULTS 2015'!P184</f>
        <v>SK</v>
      </c>
      <c r="P184" t="str">
        <f>'CONGESTION RESULTS 2015'!Q184</f>
        <v>change of name (according to GCA proposal in CAM IMR survey)</v>
      </c>
      <c r="Q184">
        <f>'CONGESTION RESULTS 2015'!BC184</f>
        <v>0</v>
      </c>
      <c r="S184" s="360">
        <f>'CONGESTION RESULTS 2015'!BJ184</f>
        <v>0</v>
      </c>
      <c r="T184">
        <f>'CONGESTION RESULTS 2015'!BX184</f>
        <v>0</v>
      </c>
      <c r="U184" t="str">
        <f>IF(ISBLANK('CONGESTION RESULTS 2015'!BK184), "no", "yes")</f>
        <v>no</v>
      </c>
      <c r="V184" s="357">
        <f>'CONGESTION RESULTS 2015'!CE184</f>
        <v>0</v>
      </c>
      <c r="W184">
        <f>'CONGESTION RESULTS 2015'!CF184</f>
        <v>0</v>
      </c>
      <c r="X184">
        <f>'CONGESTION RESULTS 2015'!CG184</f>
        <v>0</v>
      </c>
      <c r="Y184">
        <f>'CONGESTION RESULTS 2015'!CH184</f>
        <v>0</v>
      </c>
      <c r="AA184" s="375">
        <f>Table9[[#This Row],[offer/non-offer or premia in March 2016 auction? 
'[only considering GYs and M-4-16']]]</f>
        <v>0</v>
      </c>
      <c r="AB184" s="375">
        <f>Table9[[#This Row],[Further TSO remarks on congestion / data / proposed changes to IP list etc.]]</f>
        <v>0</v>
      </c>
      <c r="AC184" s="375">
        <f>Table9[[#This Row],[Revised evaluation of congestion after TSO / NRA comments]]</f>
        <v>0</v>
      </c>
      <c r="AD184" s="375">
        <f>Table9[[#This Row],[ACER comments / 
justification]]</f>
        <v>0</v>
      </c>
    </row>
    <row r="185" spans="1:30" ht="22.2" hidden="1" x14ac:dyDescent="0.45">
      <c r="A185" t="str">
        <f>'CONGESTION RESULTS 2015'!A185</f>
        <v>cross-border</v>
      </c>
      <c r="B185" t="str">
        <f>'CONGESTION RESULTS 2015'!B185</f>
        <v>no</v>
      </c>
      <c r="C185">
        <f>'CONGESTION RESULTS 2015'!C185</f>
        <v>0</v>
      </c>
      <c r="D185" t="str">
        <f>'CONGESTION RESULTS 2015'!E185</f>
        <v>yes</v>
      </c>
      <c r="E185" t="str">
        <f>'CONGESTION RESULTS 2015'!F185</f>
        <v>PRISMA</v>
      </c>
      <c r="F185" t="str">
        <f>'CONGESTION RESULTS 2015'!G185</f>
        <v>Baumgarten WAG</v>
      </c>
      <c r="G185" t="str">
        <f>'CONGESTION RESULTS 2015'!H185</f>
        <v>Entry</v>
      </c>
      <c r="H185" t="str">
        <f>'CONGESTION RESULTS 2015'!I185</f>
        <v>21Z0000000000600
21Z000000000163R</v>
      </c>
      <c r="I185" t="str">
        <f>'CONGESTION RESULTS 2015'!J185</f>
        <v>Gas Connect Austria</v>
      </c>
      <c r="J185" t="str">
        <f>'CONGESTION RESULTS 2015'!K185</f>
        <v>21X-AT-B-A0A0A-K</v>
      </c>
      <c r="K185" t="str">
        <f>'CONGESTION RESULTS 2015'!L185</f>
        <v>AT</v>
      </c>
      <c r="L185" t="str">
        <f>'CONGESTION RESULTS 2015'!M185</f>
        <v>from</v>
      </c>
      <c r="M185" t="str">
        <f>'CONGESTION RESULTS 2015'!N185</f>
        <v>eustream</v>
      </c>
      <c r="N185" t="str">
        <f>'CONGESTION RESULTS 2015'!O185</f>
        <v>21X-SK-A-A0A0A-N</v>
      </c>
      <c r="O185" t="str">
        <f>'CONGESTION RESULTS 2015'!P185</f>
        <v>SK</v>
      </c>
      <c r="P185" t="str">
        <f>'CONGESTION RESULTS 2015'!Q185</f>
        <v xml:space="preserve">change of name &amp; EIC (according to GCA proposal in CAM IMR survey)
</v>
      </c>
      <c r="Q185">
        <f>'CONGESTION RESULTS 2015'!BC185</f>
        <v>0</v>
      </c>
      <c r="S185" s="360">
        <f>'CONGESTION RESULTS 2015'!BJ185</f>
        <v>0</v>
      </c>
      <c r="T185">
        <f>'CONGESTION RESULTS 2015'!BX185</f>
        <v>0</v>
      </c>
      <c r="U185" t="str">
        <f>IF(ISBLANK('CONGESTION RESULTS 2015'!BK185), "no", "yes")</f>
        <v>no</v>
      </c>
      <c r="V185" s="357">
        <f>'CONGESTION RESULTS 2015'!CE185</f>
        <v>0</v>
      </c>
      <c r="W185">
        <f>'CONGESTION RESULTS 2015'!CF185</f>
        <v>0</v>
      </c>
      <c r="X185">
        <f>'CONGESTION RESULTS 2015'!CG185</f>
        <v>0</v>
      </c>
      <c r="Y185">
        <f>'CONGESTION RESULTS 2015'!CH185</f>
        <v>0</v>
      </c>
      <c r="AA185" s="375">
        <f>Table9[[#This Row],[offer/non-offer or premia in March 2016 auction? 
'[only considering GYs and M-4-16']]]</f>
        <v>0</v>
      </c>
      <c r="AB185" s="375">
        <f>Table9[[#This Row],[Further TSO remarks on congestion / data / proposed changes to IP list etc.]]</f>
        <v>0</v>
      </c>
      <c r="AC185" s="375">
        <f>Table9[[#This Row],[Revised evaluation of congestion after TSO / NRA comments]]</f>
        <v>0</v>
      </c>
      <c r="AD185" s="375">
        <f>Table9[[#This Row],[ACER comments / 
justification]]</f>
        <v>0</v>
      </c>
    </row>
    <row r="186" spans="1:30" ht="22.2" hidden="1" x14ac:dyDescent="0.45">
      <c r="A186" t="str">
        <f>'CONGESTION RESULTS 2015'!A186</f>
        <v>cross-border</v>
      </c>
      <c r="B186" t="str">
        <f>'CONGESTION RESULTS 2015'!B186</f>
        <v>close (due to quota)</v>
      </c>
      <c r="C186" t="str">
        <f>'CONGESTION RESULTS 2015'!C186</f>
        <v>non-offer of GYs 15-18</v>
      </c>
      <c r="D186" t="str">
        <f>'CONGESTION RESULTS 2015'!E186</f>
        <v>yes</v>
      </c>
      <c r="E186" t="str">
        <f>'CONGESTION RESULTS 2015'!F186</f>
        <v>PRISMA</v>
      </c>
      <c r="F186" t="str">
        <f>'CONGESTION RESULTS 2015'!G186</f>
        <v>Baumgarten</v>
      </c>
      <c r="G186" t="str">
        <f>'CONGESTION RESULTS 2015'!H186</f>
        <v>Entry</v>
      </c>
      <c r="H186" t="str">
        <f>'CONGESTION RESULTS 2015'!I186</f>
        <v>21Z000000000164P</v>
      </c>
      <c r="I186" t="str">
        <f>'CONGESTION RESULTS 2015'!J186</f>
        <v>TAG</v>
      </c>
      <c r="J186" t="str">
        <f>'CONGESTION RESULTS 2015'!K186</f>
        <v>21X-AT-C-A0A0A-B</v>
      </c>
      <c r="K186" t="str">
        <f>'CONGESTION RESULTS 2015'!L186</f>
        <v>AT</v>
      </c>
      <c r="L186" t="str">
        <f>'CONGESTION RESULTS 2015'!M186</f>
        <v>from</v>
      </c>
      <c r="M186" t="str">
        <f>'CONGESTION RESULTS 2015'!N186</f>
        <v>eustream</v>
      </c>
      <c r="N186" t="str">
        <f>'CONGESTION RESULTS 2015'!O186</f>
        <v>21X-SK-A-A0A0A-N</v>
      </c>
      <c r="O186" t="str">
        <f>'CONGESTION RESULTS 2015'!P186</f>
        <v>SK</v>
      </c>
      <c r="P186">
        <f>'CONGESTION RESULTS 2015'!Q186</f>
        <v>0</v>
      </c>
      <c r="Q186">
        <f>'CONGESTION RESULTS 2015'!BC186</f>
        <v>0</v>
      </c>
      <c r="S186" s="360">
        <f>'CONGESTION RESULTS 2015'!BJ186</f>
        <v>0</v>
      </c>
      <c r="T186" t="str">
        <f>'CONGESTION RESULTS 2015'!BX186</f>
        <v>yes</v>
      </c>
      <c r="V186" s="357">
        <f>'CONGESTION RESULTS 2015'!CE186</f>
        <v>0</v>
      </c>
      <c r="W186" t="str">
        <f>'CONGESTION RESULTS 2015'!CF186</f>
        <v>no</v>
      </c>
      <c r="X186" t="str">
        <f>'CONGESTION RESULTS 2015'!CG186</f>
        <v>no</v>
      </c>
      <c r="Y186" t="str">
        <f>'CONGESTION RESULTS 2015'!CH186</f>
        <v>yes</v>
      </c>
      <c r="AA186" s="375" t="str">
        <f>Table9[[#This Row],[offer/non-offer or premia in March 2016 auction? 
'[only considering GYs and M-4-16']]]</f>
        <v>M-4-16 offered bundled; only GYs  2023-29 offered unbundled, 29-31  offered bundled</v>
      </c>
      <c r="AB186" s="375">
        <f>Table9[[#This Row],[Further TSO remarks on congestion / data / proposed changes to IP list etc.]]</f>
        <v>0</v>
      </c>
      <c r="AC186" s="375" t="str">
        <f>Table9[[#This Row],[Revised evaluation of congestion after TSO / NRA comments]]</f>
        <v>close (due to quota)</v>
      </c>
      <c r="AD186" s="375">
        <f>Table9[[#This Row],[ACER comments / 
justification]]</f>
        <v>0</v>
      </c>
    </row>
    <row r="187" spans="1:30" ht="22.2" hidden="1" x14ac:dyDescent="0.45">
      <c r="A187" t="str">
        <f>'CONGESTION RESULTS 2015'!A187</f>
        <v>3rd country</v>
      </c>
      <c r="B187" t="str">
        <f>'CONGESTION RESULTS 2015'!B187</f>
        <v>no</v>
      </c>
      <c r="C187">
        <f>'CONGESTION RESULTS 2015'!C187</f>
        <v>0</v>
      </c>
      <c r="D187" t="str">
        <f>'CONGESTION RESULTS 2015'!E187</f>
        <v>na</v>
      </c>
      <c r="E187" t="str">
        <f>'CONGESTION RESULTS 2015'!F187</f>
        <v>RBP</v>
      </c>
      <c r="F187" t="str">
        <f>'CONGESTION RESULTS 2015'!G187</f>
        <v>Beregdaróc (HU) - Beregovo (UA)</v>
      </c>
      <c r="G187" t="str">
        <f>'CONGESTION RESULTS 2015'!H187</f>
        <v>Entry</v>
      </c>
      <c r="H187" t="str">
        <f>'CONGESTION RESULTS 2015'!I187</f>
        <v>21Z000000000139O</v>
      </c>
      <c r="I187" t="str">
        <f>'CONGESTION RESULTS 2015'!J187</f>
        <v>FGSZ</v>
      </c>
      <c r="J187" t="str">
        <f>'CONGESTION RESULTS 2015'!K187</f>
        <v>21X-HU-A-A0A0A-8</v>
      </c>
      <c r="K187" t="str">
        <f>'CONGESTION RESULTS 2015'!L187</f>
        <v>HU</v>
      </c>
      <c r="L187" t="str">
        <f>'CONGESTION RESULTS 2015'!M187</f>
        <v>from</v>
      </c>
      <c r="M187" t="str">
        <f>'CONGESTION RESULTS 2015'!N187</f>
        <v>Ukrtransgaz</v>
      </c>
      <c r="N187" t="str">
        <f>'CONGESTION RESULTS 2015'!O187</f>
        <v>21X0000000013279</v>
      </c>
      <c r="O187" t="str">
        <f>'CONGESTION RESULTS 2015'!P187</f>
        <v>UA</v>
      </c>
      <c r="P187">
        <f>'CONGESTION RESULTS 2015'!Q187</f>
        <v>0</v>
      </c>
      <c r="Q187">
        <f>'CONGESTION RESULTS 2015'!BC187</f>
        <v>0</v>
      </c>
      <c r="S187" s="360">
        <f>'CONGESTION RESULTS 2015'!BJ187</f>
        <v>0</v>
      </c>
      <c r="T187">
        <f>'CONGESTION RESULTS 2015'!BX187</f>
        <v>0</v>
      </c>
      <c r="U187" t="str">
        <f>IF(ISBLANK('CONGESTION RESULTS 2015'!BK187), "no", "yes")</f>
        <v>no</v>
      </c>
      <c r="V187" s="357">
        <f>'CONGESTION RESULTS 2015'!CE187</f>
        <v>0</v>
      </c>
      <c r="W187">
        <f>'CONGESTION RESULTS 2015'!CF187</f>
        <v>0</v>
      </c>
      <c r="X187">
        <f>'CONGESTION RESULTS 2015'!CG187</f>
        <v>0</v>
      </c>
      <c r="Y187">
        <f>'CONGESTION RESULTS 2015'!CH187</f>
        <v>0</v>
      </c>
      <c r="AA187" s="375">
        <f>Table9[[#This Row],[offer/non-offer or premia in March 2016 auction? 
'[only considering GYs and M-4-16']]]</f>
        <v>0</v>
      </c>
      <c r="AB187" s="375">
        <f>Table9[[#This Row],[Further TSO remarks on congestion / data / proposed changes to IP list etc.]]</f>
        <v>0</v>
      </c>
      <c r="AC187" s="375" t="str">
        <f>Table9[[#This Row],[Revised evaluation of congestion after TSO / NRA comments]]</f>
        <v>no</v>
      </c>
      <c r="AD187" s="375">
        <f>Table9[[#This Row],[ACER comments / 
justification]]</f>
        <v>0</v>
      </c>
    </row>
    <row r="188" spans="1:30" ht="22.2" hidden="1" x14ac:dyDescent="0.45">
      <c r="A188" t="str">
        <f>'CONGESTION RESULTS 2015'!A188</f>
        <v>cross-border</v>
      </c>
      <c r="B188" t="str">
        <f>'CONGESTION RESULTS 2015'!B188</f>
        <v>likely not</v>
      </c>
      <c r="C188" t="str">
        <f>'CONGESTION RESULTS 2015'!C188</f>
        <v>non-offer of GYs 15/16 + 16/17 + 17/18</v>
      </c>
      <c r="D188" t="str">
        <f>'CONGESTION RESULTS 2015'!E188</f>
        <v>yes</v>
      </c>
      <c r="E188" t="str">
        <f>'CONGESTION RESULTS 2015'!F188</f>
        <v>PRISMA</v>
      </c>
      <c r="F188" t="str">
        <f>'CONGESTION RESULTS 2015'!G188</f>
        <v>Blaregnies (BE) / Taisnières (H) (FR) (Segeo/Troll)</v>
      </c>
      <c r="G188" t="str">
        <f>'CONGESTION RESULTS 2015'!H188</f>
        <v>Entry</v>
      </c>
      <c r="H188" t="str">
        <f>'CONGESTION RESULTS 2015'!I188</f>
        <v>21Z000000000012B</v>
      </c>
      <c r="I188" t="str">
        <f>'CONGESTION RESULTS 2015'!J188</f>
        <v>GRTgaz</v>
      </c>
      <c r="J188" t="str">
        <f>'CONGESTION RESULTS 2015'!K188</f>
        <v>21X-FR-A-A0A0A-S</v>
      </c>
      <c r="K188" t="str">
        <f>'CONGESTION RESULTS 2015'!L188</f>
        <v>FR</v>
      </c>
      <c r="L188" t="str">
        <f>'CONGESTION RESULTS 2015'!M188</f>
        <v>from</v>
      </c>
      <c r="M188" t="str">
        <f>'CONGESTION RESULTS 2015'!N188</f>
        <v>Fluxys Belgium</v>
      </c>
      <c r="N188" t="str">
        <f>'CONGESTION RESULTS 2015'!O188</f>
        <v>21X-BE-A-A0A0A-Y</v>
      </c>
      <c r="O188" t="str">
        <f>'CONGESTION RESULTS 2015'!P188</f>
        <v>BE</v>
      </c>
      <c r="P188" t="str">
        <f>'CONGESTION RESULTS 2015'!Q188</f>
        <v>different EIC on TP</v>
      </c>
      <c r="Q188">
        <f>'CONGESTION RESULTS 2015'!BC188</f>
        <v>0</v>
      </c>
      <c r="S188" s="360">
        <f>'CONGESTION RESULTS 2015'!BJ188</f>
        <v>0</v>
      </c>
      <c r="T188">
        <f>'CONGESTION RESULTS 2015'!BX188</f>
        <v>0</v>
      </c>
      <c r="U188" t="str">
        <f>IF(ISBLANK('CONGESTION RESULTS 2015'!BK188), "no", "yes")</f>
        <v>no</v>
      </c>
      <c r="V188" s="357">
        <f>'CONGESTION RESULTS 2015'!CE188</f>
        <v>0</v>
      </c>
      <c r="W188">
        <f>'CONGESTION RESULTS 2015'!CF188</f>
        <v>0</v>
      </c>
      <c r="X188">
        <f>'CONGESTION RESULTS 2015'!CG188</f>
        <v>0</v>
      </c>
      <c r="Y188">
        <f>'CONGESTION RESULTS 2015'!CH188</f>
        <v>0</v>
      </c>
      <c r="AA188" s="375">
        <f>Table9[[#This Row],[offer/non-offer or premia in March 2016 auction? 
'[only considering GYs and M-4-16']]]</f>
        <v>0</v>
      </c>
      <c r="AB188" s="375">
        <f>Table9[[#This Row],[Further TSO remarks on congestion / data / proposed changes to IP list etc.]]</f>
        <v>0</v>
      </c>
      <c r="AC188" s="375">
        <f>Table9[[#This Row],[Revised evaluation of congestion after TSO / NRA comments]]</f>
        <v>0</v>
      </c>
      <c r="AD188" s="375">
        <f>Table9[[#This Row],[ACER comments / 
justification]]</f>
        <v>0</v>
      </c>
    </row>
    <row r="189" spans="1:30" ht="22.2" hidden="1" x14ac:dyDescent="0.45">
      <c r="A189" t="str">
        <f>'CONGESTION RESULTS 2015'!A189</f>
        <v>cross-border</v>
      </c>
      <c r="B189" t="str">
        <f>'CONGESTION RESULTS 2015'!B189</f>
        <v>likely not</v>
      </c>
      <c r="C189" t="str">
        <f>'CONGESTION RESULTS 2015'!C189</f>
        <v>non-offer of GYs 15/16 + 16/17 + 17/18</v>
      </c>
      <c r="D189" t="str">
        <f>'CONGESTION RESULTS 2015'!E189</f>
        <v>yes</v>
      </c>
      <c r="E189" t="str">
        <f>'CONGESTION RESULTS 2015'!F189</f>
        <v>PRISMA</v>
      </c>
      <c r="F189" t="str">
        <f>'CONGESTION RESULTS 2015'!G189</f>
        <v>Blaregnies (BE) / Taisnières (H) (FR) (Segeo/Troll)</v>
      </c>
      <c r="G189" t="str">
        <f>'CONGESTION RESULTS 2015'!H189</f>
        <v>Entry</v>
      </c>
      <c r="H189" t="str">
        <f>'CONGESTION RESULTS 2015'!I189</f>
        <v>21Z000000000010F</v>
      </c>
      <c r="I189" t="str">
        <f>'CONGESTION RESULTS 2015'!J189</f>
        <v>GRTgaz</v>
      </c>
      <c r="J189" t="str">
        <f>'CONGESTION RESULTS 2015'!K189</f>
        <v>21X-FR-A-A0A0A-S</v>
      </c>
      <c r="K189" t="str">
        <f>'CONGESTION RESULTS 2015'!L189</f>
        <v>FR</v>
      </c>
      <c r="L189" t="str">
        <f>'CONGESTION RESULTS 2015'!M189</f>
        <v>from</v>
      </c>
      <c r="M189" t="str">
        <f>'CONGESTION RESULTS 2015'!N189</f>
        <v>Fluxys Belgium</v>
      </c>
      <c r="N189" t="str">
        <f>'CONGESTION RESULTS 2015'!O189</f>
        <v>21X-BE-A-A0A0A-Y</v>
      </c>
      <c r="O189" t="str">
        <f>'CONGESTION RESULTS 2015'!P189</f>
        <v>BE</v>
      </c>
      <c r="P189" t="str">
        <f>'CONGESTION RESULTS 2015'!Q189</f>
        <v>just one TP entry for GRT gaz for this IP (No EIC), same info as above</v>
      </c>
      <c r="Q189" t="str">
        <f>'CONGESTION RESULTS 2015'!BC189</f>
        <v>yes</v>
      </c>
      <c r="S189" s="360" t="str">
        <f>'CONGESTION RESULTS 2015'!BJ189</f>
        <v>no</v>
      </c>
      <c r="T189">
        <f>'CONGESTION RESULTS 2015'!BX189</f>
        <v>0</v>
      </c>
      <c r="U189" t="str">
        <f>IF(ISBLANK('CONGESTION RESULTS 2015'!BK189), "no", "yes")</f>
        <v>no</v>
      </c>
      <c r="V189" s="357">
        <f>'CONGESTION RESULTS 2015'!CE189</f>
        <v>0</v>
      </c>
      <c r="W189">
        <f>'CONGESTION RESULTS 2015'!CF189</f>
        <v>0</v>
      </c>
      <c r="X189">
        <f>'CONGESTION RESULTS 2015'!CG189</f>
        <v>0</v>
      </c>
      <c r="Y189">
        <f>'CONGESTION RESULTS 2015'!CH189</f>
        <v>0</v>
      </c>
      <c r="AA189" s="375">
        <f>Table9[[#This Row],[offer/non-offer or premia in March 2016 auction? 
'[only considering GYs and M-4-16']]]</f>
        <v>0</v>
      </c>
      <c r="AB189" s="375">
        <f>Table9[[#This Row],[Further TSO remarks on congestion / data / proposed changes to IP list etc.]]</f>
        <v>0</v>
      </c>
      <c r="AC189" s="375">
        <f>Table9[[#This Row],[Revised evaluation of congestion after TSO / NRA comments]]</f>
        <v>0</v>
      </c>
      <c r="AD189" s="375">
        <f>Table9[[#This Row],[ACER comments / 
justification]]</f>
        <v>0</v>
      </c>
    </row>
    <row r="190" spans="1:30" ht="22.2" hidden="1" x14ac:dyDescent="0.45">
      <c r="A190" t="str">
        <f>'CONGESTION RESULTS 2015'!A190</f>
        <v>cross-border</v>
      </c>
      <c r="B190" t="str">
        <f>'CONGESTION RESULTS 2015'!B190</f>
        <v>no</v>
      </c>
      <c r="C190">
        <f>'CONGESTION RESULTS 2015'!C190</f>
        <v>0</v>
      </c>
      <c r="D190" t="str">
        <f>'CONGESTION RESULTS 2015'!E190</f>
        <v>yes</v>
      </c>
      <c r="E190" t="str">
        <f>'CONGESTION RESULTS 2015'!F190</f>
        <v>PRISMA</v>
      </c>
      <c r="F190" t="str">
        <f>'CONGESTION RESULTS 2015'!G190</f>
        <v>Blaregnies (BE) / Taisnières (H) (FR) (Segeo/Troll)</v>
      </c>
      <c r="G190" t="str">
        <f>'CONGESTION RESULTS 2015'!H190</f>
        <v>Entry</v>
      </c>
      <c r="H190" t="str">
        <f>'CONGESTION RESULTS 2015'!I190</f>
        <v>21Z000000000010F</v>
      </c>
      <c r="I190" t="str">
        <f>'CONGESTION RESULTS 2015'!J190</f>
        <v>Fluxys Belgium</v>
      </c>
      <c r="J190" t="str">
        <f>'CONGESTION RESULTS 2015'!K190</f>
        <v>21X-BE-A-A0A0A-Y</v>
      </c>
      <c r="K190" t="str">
        <f>'CONGESTION RESULTS 2015'!L190</f>
        <v>BE</v>
      </c>
      <c r="L190" t="str">
        <f>'CONGESTION RESULTS 2015'!M190</f>
        <v>from</v>
      </c>
      <c r="M190" t="str">
        <f>'CONGESTION RESULTS 2015'!N190</f>
        <v>GRTgaz</v>
      </c>
      <c r="N190" t="str">
        <f>'CONGESTION RESULTS 2015'!O190</f>
        <v>21X-FR-A-A0A0A-S</v>
      </c>
      <c r="O190" t="str">
        <f>'CONGESTION RESULTS 2015'!P190</f>
        <v>FR</v>
      </c>
      <c r="P190" t="str">
        <f>'CONGESTION RESULTS 2015'!Q190</f>
        <v xml:space="preserve">new point added (comment from CAM IM survey); </v>
      </c>
      <c r="Q190" t="str">
        <f>'CONGESTION RESULTS 2015'!BC190</f>
        <v>no</v>
      </c>
      <c r="S190" s="360">
        <f>'CONGESTION RESULTS 2015'!BJ190</f>
        <v>0</v>
      </c>
      <c r="T190">
        <f>'CONGESTION RESULTS 2015'!BX190</f>
        <v>0</v>
      </c>
      <c r="U190" t="str">
        <f>IF(ISBLANK('CONGESTION RESULTS 2015'!BK190), "no", "yes")</f>
        <v>no</v>
      </c>
      <c r="V190" s="357">
        <f>'CONGESTION RESULTS 2015'!CE190</f>
        <v>0</v>
      </c>
      <c r="W190">
        <f>'CONGESTION RESULTS 2015'!CF190</f>
        <v>0</v>
      </c>
      <c r="X190">
        <f>'CONGESTION RESULTS 2015'!CG190</f>
        <v>0</v>
      </c>
      <c r="Y190">
        <f>'CONGESTION RESULTS 2015'!CH190</f>
        <v>0</v>
      </c>
      <c r="AA190" s="375">
        <f>Table9[[#This Row],[offer/non-offer or premia in March 2016 auction? 
'[only considering GYs and M-4-16']]]</f>
        <v>0</v>
      </c>
      <c r="AB190" s="375">
        <f>Table9[[#This Row],[Further TSO remarks on congestion / data / proposed changes to IP list etc.]]</f>
        <v>0</v>
      </c>
      <c r="AC190" s="375" t="str">
        <f>Table9[[#This Row],[Revised evaluation of congestion after TSO / NRA comments]]</f>
        <v>no</v>
      </c>
      <c r="AD190" s="375">
        <f>Table9[[#This Row],[ACER comments / 
justification]]</f>
        <v>0</v>
      </c>
    </row>
    <row r="191" spans="1:30" ht="22.2" hidden="1" x14ac:dyDescent="0.45">
      <c r="A191" t="str">
        <f>'CONGESTION RESULTS 2015'!A191</f>
        <v>cross-border</v>
      </c>
      <c r="B191" t="str">
        <f>'CONGESTION RESULTS 2015'!B191</f>
        <v>no</v>
      </c>
      <c r="C191">
        <f>'CONGESTION RESULTS 2015'!C191</f>
        <v>0</v>
      </c>
      <c r="D191" t="str">
        <f>'CONGESTION RESULTS 2015'!E191</f>
        <v>yes</v>
      </c>
      <c r="E191" t="str">
        <f>'CONGESTION RESULTS 2015'!F191</f>
        <v>PRISMA</v>
      </c>
      <c r="F191" t="str">
        <f>'CONGESTION RESULTS 2015'!G191</f>
        <v>Blaregnies (BE) / Taisnières (L) (FR)</v>
      </c>
      <c r="G191" t="str">
        <f>'CONGESTION RESULTS 2015'!H191</f>
        <v>Entry</v>
      </c>
      <c r="H191" t="str">
        <f>'CONGESTION RESULTS 2015'!I191</f>
        <v>21Z000000000011D</v>
      </c>
      <c r="I191" t="str">
        <f>'CONGESTION RESULTS 2015'!J191</f>
        <v>Fluxys Belgium</v>
      </c>
      <c r="J191" t="str">
        <f>'CONGESTION RESULTS 2015'!K191</f>
        <v>21X-BE-A-A0A0A-Y</v>
      </c>
      <c r="K191" t="str">
        <f>'CONGESTION RESULTS 2015'!L191</f>
        <v>BE</v>
      </c>
      <c r="L191" t="str">
        <f>'CONGESTION RESULTS 2015'!M191</f>
        <v>from</v>
      </c>
      <c r="M191" t="str">
        <f>'CONGESTION RESULTS 2015'!N191</f>
        <v>GRTgaz</v>
      </c>
      <c r="N191" t="str">
        <f>'CONGESTION RESULTS 2015'!O191</f>
        <v>21X-FR-A-A0A0A-S</v>
      </c>
      <c r="O191" t="str">
        <f>'CONGESTION RESULTS 2015'!P191</f>
        <v>FR</v>
      </c>
      <c r="P191" t="str">
        <f>'CONGESTION RESULTS 2015'!Q191</f>
        <v xml:space="preserve">new point added (comment from CAM IM survey); </v>
      </c>
      <c r="Q191" t="str">
        <f>'CONGESTION RESULTS 2015'!BC191</f>
        <v>no</v>
      </c>
      <c r="S191" s="360">
        <f>'CONGESTION RESULTS 2015'!BJ191</f>
        <v>0</v>
      </c>
      <c r="T191">
        <f>'CONGESTION RESULTS 2015'!BX191</f>
        <v>0</v>
      </c>
      <c r="U191" t="str">
        <f>IF(ISBLANK('CONGESTION RESULTS 2015'!BK191), "no", "yes")</f>
        <v>no</v>
      </c>
      <c r="V191" s="357">
        <f>'CONGESTION RESULTS 2015'!CE191</f>
        <v>0</v>
      </c>
      <c r="W191">
        <f>'CONGESTION RESULTS 2015'!CF191</f>
        <v>0</v>
      </c>
      <c r="X191">
        <f>'CONGESTION RESULTS 2015'!CG191</f>
        <v>0</v>
      </c>
      <c r="Y191">
        <f>'CONGESTION RESULTS 2015'!CH191</f>
        <v>0</v>
      </c>
      <c r="AA191" s="375">
        <f>Table9[[#This Row],[offer/non-offer or premia in March 2016 auction? 
'[only considering GYs and M-4-16']]]</f>
        <v>0</v>
      </c>
      <c r="AB191" s="375">
        <f>Table9[[#This Row],[Further TSO remarks on congestion / data / proposed changes to IP list etc.]]</f>
        <v>0</v>
      </c>
      <c r="AC191" s="375" t="str">
        <f>Table9[[#This Row],[Revised evaluation of congestion after TSO / NRA comments]]</f>
        <v>no</v>
      </c>
      <c r="AD191" s="375">
        <f>Table9[[#This Row],[ACER comments / 
justification]]</f>
        <v>0</v>
      </c>
    </row>
    <row r="192" spans="1:30" ht="22.2" hidden="1" x14ac:dyDescent="0.45">
      <c r="A192" t="str">
        <f>'CONGESTION RESULTS 2015'!A192</f>
        <v>cross-border</v>
      </c>
      <c r="B192" t="str">
        <f>'CONGESTION RESULTS 2015'!B192</f>
        <v>close</v>
      </c>
      <c r="C192" t="str">
        <f>'CONGESTION RESULTS 2015'!C192</f>
        <v>non-offer of GY 15/16 + 16/17 + 17/18</v>
      </c>
      <c r="D192" t="str">
        <f>'CONGESTION RESULTS 2015'!E192</f>
        <v>yes</v>
      </c>
      <c r="E192" t="str">
        <f>'CONGESTION RESULTS 2015'!F192</f>
        <v>PRISMA</v>
      </c>
      <c r="F192" t="str">
        <f>'CONGESTION RESULTS 2015'!G192</f>
        <v>Blaregnies (BE) / Taisnières (L) (FR)</v>
      </c>
      <c r="G192" t="str">
        <f>'CONGESTION RESULTS 2015'!H192</f>
        <v>Entry</v>
      </c>
      <c r="H192" t="str">
        <f>'CONGESTION RESULTS 2015'!I192</f>
        <v>21Z000000000011D</v>
      </c>
      <c r="I192" t="str">
        <f>'CONGESTION RESULTS 2015'!J192</f>
        <v>GRTgaz</v>
      </c>
      <c r="J192" t="str">
        <f>'CONGESTION RESULTS 2015'!K192</f>
        <v>21X-FR-A-A0A0A-S</v>
      </c>
      <c r="K192" t="str">
        <f>'CONGESTION RESULTS 2015'!L192</f>
        <v>FR</v>
      </c>
      <c r="L192" t="str">
        <f>'CONGESTION RESULTS 2015'!M192</f>
        <v>from</v>
      </c>
      <c r="M192" t="str">
        <f>'CONGESTION RESULTS 2015'!N192</f>
        <v>Fluxys Belgium</v>
      </c>
      <c r="N192" t="str">
        <f>'CONGESTION RESULTS 2015'!O192</f>
        <v>21X-BE-A-A0A0A-Y</v>
      </c>
      <c r="O192" t="str">
        <f>'CONGESTION RESULTS 2015'!P192</f>
        <v>BE</v>
      </c>
      <c r="P192">
        <f>'CONGESTION RESULTS 2015'!Q192</f>
        <v>0</v>
      </c>
      <c r="Q192" t="str">
        <f>'CONGESTION RESULTS 2015'!BC192</f>
        <v>yes</v>
      </c>
      <c r="S192" s="360" t="str">
        <f>'CONGESTION RESULTS 2015'!BJ192</f>
        <v>yes (1.2. + 2.2.15)</v>
      </c>
      <c r="T192" t="str">
        <f>'CONGESTION RESULTS 2015'!BX192</f>
        <v>no</v>
      </c>
      <c r="U192" t="str">
        <f>IF(ISBLANK('CONGESTION RESULTS 2015'!BK192), "no", "yes")</f>
        <v>yes</v>
      </c>
      <c r="V192" s="357">
        <f>'CONGESTION RESULTS 2015'!CE192</f>
        <v>0</v>
      </c>
      <c r="W192" t="str">
        <f>'CONGESTION RESULTS 2015'!CF192</f>
        <v>no</v>
      </c>
      <c r="X192" t="str">
        <f>'CONGESTION RESULTS 2015'!CG192</f>
        <v>no</v>
      </c>
      <c r="Y192">
        <f>'CONGESTION RESULTS 2015'!CH192</f>
        <v>0</v>
      </c>
      <c r="AA192" s="375" t="str">
        <f>Table9[[#This Row],[offer/non-offer or premia in March 2016 auction? 
'[only considering GYs and M-4-16']]]</f>
        <v>M-4-16 offered bundled,only GYs  24-31 offered bundled, unbundled offers GYs 16-23 and M-4-16 at Taisnieres B</v>
      </c>
      <c r="AB192" s="375">
        <f>Table9[[#This Row],[Further TSO remarks on congestion / data / proposed changes to IP list etc.]]</f>
        <v>0</v>
      </c>
      <c r="AC192" s="375" t="str">
        <f>Table9[[#This Row],[Revised evaluation of congestion after TSO / NRA comments]]</f>
        <v>close (due to quota)</v>
      </c>
      <c r="AD192" s="375">
        <f>Table9[[#This Row],[ACER comments / 
justification]]</f>
        <v>0</v>
      </c>
    </row>
    <row r="193" spans="1:30" ht="22.2" hidden="1" x14ac:dyDescent="0.45">
      <c r="A193" t="str">
        <f>'CONGESTION RESULTS 2015'!A193</f>
        <v>cross-border</v>
      </c>
      <c r="B193" t="str">
        <f>'CONGESTION RESULTS 2015'!B193</f>
        <v>no</v>
      </c>
      <c r="C193">
        <f>'CONGESTION RESULTS 2015'!C193</f>
        <v>0</v>
      </c>
      <c r="D193" t="str">
        <f>'CONGESTION RESULTS 2015'!E193</f>
        <v>yes</v>
      </c>
      <c r="E193" t="str">
        <f>'CONGESTION RESULTS 2015'!F193</f>
        <v>PRISMA</v>
      </c>
      <c r="F193" t="str">
        <f>'CONGESTION RESULTS 2015'!G193</f>
        <v>Bocholtz</v>
      </c>
      <c r="G193" t="str">
        <f>'CONGESTION RESULTS 2015'!H193</f>
        <v>Entry</v>
      </c>
      <c r="H193" t="str">
        <f>'CONGESTION RESULTS 2015'!I193</f>
        <v>21Z0000000002042</v>
      </c>
      <c r="I193" t="str">
        <f>'CONGESTION RESULTS 2015'!J193</f>
        <v>Fluxys TENP</v>
      </c>
      <c r="J193" t="str">
        <f>'CONGESTION RESULTS 2015'!K193</f>
        <v>21X000000001133M</v>
      </c>
      <c r="K193" t="str">
        <f>'CONGESTION RESULTS 2015'!L193</f>
        <v>DE</v>
      </c>
      <c r="L193" t="str">
        <f>'CONGESTION RESULTS 2015'!M193</f>
        <v>from</v>
      </c>
      <c r="M193" t="str">
        <f>'CONGESTION RESULTS 2015'!N193</f>
        <v>Gasunie Transport Services</v>
      </c>
      <c r="N193" t="str">
        <f>'CONGESTION RESULTS 2015'!O193</f>
        <v>21X-NL-A-A0A0A-Z</v>
      </c>
      <c r="O193" t="str">
        <f>'CONGESTION RESULTS 2015'!P193</f>
        <v>NL</v>
      </c>
      <c r="P193">
        <f>'CONGESTION RESULTS 2015'!Q193</f>
        <v>0</v>
      </c>
      <c r="Q193">
        <f>'CONGESTION RESULTS 2015'!BC193</f>
        <v>0</v>
      </c>
      <c r="S193" s="360">
        <f>'CONGESTION RESULTS 2015'!BJ193</f>
        <v>0</v>
      </c>
      <c r="T193">
        <f>'CONGESTION RESULTS 2015'!BX193</f>
        <v>0</v>
      </c>
      <c r="U193" t="str">
        <f>IF(ISBLANK('CONGESTION RESULTS 2015'!BK193), "no", "yes")</f>
        <v>no</v>
      </c>
      <c r="V193" s="357">
        <f>'CONGESTION RESULTS 2015'!CE193</f>
        <v>0</v>
      </c>
      <c r="W193">
        <f>'CONGESTION RESULTS 2015'!CF193</f>
        <v>0</v>
      </c>
      <c r="X193">
        <f>'CONGESTION RESULTS 2015'!CG193</f>
        <v>0</v>
      </c>
      <c r="Y193">
        <f>'CONGESTION RESULTS 2015'!CH193</f>
        <v>0</v>
      </c>
      <c r="AA193" s="375">
        <f>Table9[[#This Row],[offer/non-offer or premia in March 2016 auction? 
'[only considering GYs and M-4-16']]]</f>
        <v>0</v>
      </c>
      <c r="AB193" s="375">
        <f>Table9[[#This Row],[Further TSO remarks on congestion / data / proposed changes to IP list etc.]]</f>
        <v>0</v>
      </c>
      <c r="AC193" s="375">
        <f>Table9[[#This Row],[Revised evaluation of congestion after TSO / NRA comments]]</f>
        <v>0</v>
      </c>
      <c r="AD193" s="375">
        <f>Table9[[#This Row],[ACER comments / 
justification]]</f>
        <v>0</v>
      </c>
    </row>
    <row r="194" spans="1:30" ht="22.2" hidden="1" x14ac:dyDescent="0.45">
      <c r="A194" t="str">
        <f>'CONGESTION RESULTS 2015'!A194</f>
        <v>cross-border</v>
      </c>
      <c r="B194" t="str">
        <f>'CONGESTION RESULTS 2015'!B194</f>
        <v>no</v>
      </c>
      <c r="C194">
        <f>'CONGESTION RESULTS 2015'!C194</f>
        <v>0</v>
      </c>
      <c r="D194" t="str">
        <f>'CONGESTION RESULTS 2015'!E194</f>
        <v>yes</v>
      </c>
      <c r="E194" t="str">
        <f>'CONGESTION RESULTS 2015'!F194</f>
        <v>PRISMA</v>
      </c>
      <c r="F194" t="str">
        <f>'CONGESTION RESULTS 2015'!G194</f>
        <v>Bocholtz</v>
      </c>
      <c r="G194" t="str">
        <f>'CONGESTION RESULTS 2015'!H194</f>
        <v>Entry</v>
      </c>
      <c r="H194" t="str">
        <f>'CONGESTION RESULTS 2015'!I194</f>
        <v>21Z000000000071W</v>
      </c>
      <c r="I194" t="str">
        <f>'CONGESTION RESULTS 2015'!J194</f>
        <v>Open Grid Europe</v>
      </c>
      <c r="J194" t="str">
        <f>'CONGESTION RESULTS 2015'!K194</f>
        <v>21X-DE-C-A0A0A-T</v>
      </c>
      <c r="K194" t="str">
        <f>'CONGESTION RESULTS 2015'!L194</f>
        <v>DE</v>
      </c>
      <c r="L194" t="str">
        <f>'CONGESTION RESULTS 2015'!M194</f>
        <v>from</v>
      </c>
      <c r="M194" t="str">
        <f>'CONGESTION RESULTS 2015'!N194</f>
        <v>Gasunie Transport Services</v>
      </c>
      <c r="N194" t="str">
        <f>'CONGESTION RESULTS 2015'!O194</f>
        <v>21X-NL-A-A0A0A-Z</v>
      </c>
      <c r="O194" t="str">
        <f>'CONGESTION RESULTS 2015'!P194</f>
        <v>NL</v>
      </c>
      <c r="P194">
        <f>'CONGESTION RESULTS 2015'!Q194</f>
        <v>0</v>
      </c>
      <c r="Q194">
        <f>'CONGESTION RESULTS 2015'!BC194</f>
        <v>0</v>
      </c>
      <c r="S194" s="360">
        <f>'CONGESTION RESULTS 2015'!BJ194</f>
        <v>0</v>
      </c>
      <c r="T194">
        <f>'CONGESTION RESULTS 2015'!BX194</f>
        <v>0</v>
      </c>
      <c r="U194" t="str">
        <f>IF(ISBLANK('CONGESTION RESULTS 2015'!BK194), "no", "yes")</f>
        <v>yes</v>
      </c>
      <c r="V194" s="357">
        <f>'CONGESTION RESULTS 2015'!CE194</f>
        <v>0</v>
      </c>
      <c r="W194">
        <f>'CONGESTION RESULTS 2015'!CF194</f>
        <v>0</v>
      </c>
      <c r="X194">
        <f>'CONGESTION RESULTS 2015'!CG194</f>
        <v>0</v>
      </c>
      <c r="Y194">
        <f>'CONGESTION RESULTS 2015'!CH194</f>
        <v>0</v>
      </c>
      <c r="AA194" s="375">
        <f>Table9[[#This Row],[offer/non-offer or premia in March 2016 auction? 
'[only considering GYs and M-4-16']]]</f>
        <v>0</v>
      </c>
      <c r="AB194" s="375">
        <f>Table9[[#This Row],[Further TSO remarks on congestion / data / proposed changes to IP list etc.]]</f>
        <v>0</v>
      </c>
      <c r="AC194" s="375">
        <f>Table9[[#This Row],[Revised evaluation of congestion after TSO / NRA comments]]</f>
        <v>0</v>
      </c>
      <c r="AD194" s="375">
        <f>Table9[[#This Row],[ACER comments / 
justification]]</f>
        <v>0</v>
      </c>
    </row>
    <row r="195" spans="1:30" ht="22.2" hidden="1" x14ac:dyDescent="0.45">
      <c r="A195" t="str">
        <f>'CONGESTION RESULTS 2015'!A195</f>
        <v>VR</v>
      </c>
      <c r="B195">
        <f>'CONGESTION RESULTS 2015'!B195</f>
        <v>0</v>
      </c>
      <c r="C195">
        <f>'CONGESTION RESULTS 2015'!C195</f>
        <v>0</v>
      </c>
      <c r="D195" t="str">
        <f>'CONGESTION RESULTS 2015'!E195</f>
        <v>no</v>
      </c>
      <c r="E195" t="str">
        <f>'CONGESTION RESULTS 2015'!F195</f>
        <v>PRISMA</v>
      </c>
      <c r="F195" t="str">
        <f>'CONGESTION RESULTS 2015'!G195</f>
        <v>Bocholtz</v>
      </c>
      <c r="G195" t="str">
        <f>'CONGESTION RESULTS 2015'!H195</f>
        <v>Entry</v>
      </c>
      <c r="H195" t="str">
        <f>'CONGESTION RESULTS 2015'!I195</f>
        <v xml:space="preserve">21Z000000000071W  </v>
      </c>
      <c r="I195" t="str">
        <f>'CONGESTION RESULTS 2015'!J195</f>
        <v>Gasunie Transport Services</v>
      </c>
      <c r="J195" t="str">
        <f>'CONGESTION RESULTS 2015'!K195</f>
        <v>21X-NL-A-A0A0A-Z</v>
      </c>
      <c r="K195" t="str">
        <f>'CONGESTION RESULTS 2015'!L195</f>
        <v>NL</v>
      </c>
      <c r="L195" t="str">
        <f>'CONGESTION RESULTS 2015'!M195</f>
        <v>from</v>
      </c>
      <c r="M195" t="str">
        <f>'CONGESTION RESULTS 2015'!N195</f>
        <v>Open Grid Europe</v>
      </c>
      <c r="N195" t="str">
        <f>'CONGESTION RESULTS 2015'!O195</f>
        <v>21X-DE-C-A0A0A-T</v>
      </c>
      <c r="O195" t="str">
        <f>'CONGESTION RESULTS 2015'!P195</f>
        <v>DE</v>
      </c>
      <c r="P195" t="str">
        <f>'CONGESTION RESULTS 2015'!Q195</f>
        <v>no firm technical</v>
      </c>
      <c r="Q195">
        <f>'CONGESTION RESULTS 2015'!BC195</f>
        <v>0</v>
      </c>
      <c r="S195" s="360">
        <f>'CONGESTION RESULTS 2015'!BJ195</f>
        <v>0</v>
      </c>
      <c r="T195">
        <f>'CONGESTION RESULTS 2015'!BX195</f>
        <v>0</v>
      </c>
      <c r="U195" t="str">
        <f>IF(ISBLANK('CONGESTION RESULTS 2015'!BK195), "no", "yes")</f>
        <v>no</v>
      </c>
      <c r="V195" s="357">
        <f>'CONGESTION RESULTS 2015'!CE195</f>
        <v>0</v>
      </c>
      <c r="W195">
        <f>'CONGESTION RESULTS 2015'!CF195</f>
        <v>0</v>
      </c>
      <c r="X195">
        <f>'CONGESTION RESULTS 2015'!CG195</f>
        <v>0</v>
      </c>
      <c r="Y195">
        <f>'CONGESTION RESULTS 2015'!CH195</f>
        <v>0</v>
      </c>
      <c r="AA195" s="375">
        <f>Table9[[#This Row],[offer/non-offer or premia in March 2016 auction? 
'[only considering GYs and M-4-16']]]</f>
        <v>0</v>
      </c>
      <c r="AB195" s="375">
        <f>Table9[[#This Row],[Further TSO remarks on congestion / data / proposed changes to IP list etc.]]</f>
        <v>0</v>
      </c>
      <c r="AC195" s="375">
        <f>Table9[[#This Row],[Revised evaluation of congestion after TSO / NRA comments]]</f>
        <v>0</v>
      </c>
      <c r="AD195" s="375">
        <f>Table9[[#This Row],[ACER comments / 
justification]]</f>
        <v>0</v>
      </c>
    </row>
    <row r="196" spans="1:30" ht="22.2" hidden="1" x14ac:dyDescent="0.45">
      <c r="A196" t="str">
        <f>'CONGESTION RESULTS 2015'!A196</f>
        <v>cross-border</v>
      </c>
      <c r="B196" t="str">
        <f>'CONGESTION RESULTS 2015'!B196</f>
        <v>no</v>
      </c>
      <c r="C196">
        <f>'CONGESTION RESULTS 2015'!C196</f>
        <v>0</v>
      </c>
      <c r="D196" t="str">
        <f>'CONGESTION RESULTS 2015'!E196</f>
        <v>yes</v>
      </c>
      <c r="E196" t="str">
        <f>'CONGESTION RESULTS 2015'!F196</f>
        <v>PRISMA</v>
      </c>
      <c r="F196" t="str">
        <f>'CONGESTION RESULTS 2015'!G196</f>
        <v>Bocholtz-Vetschau</v>
      </c>
      <c r="G196" t="str">
        <f>'CONGESTION RESULTS 2015'!H196</f>
        <v>Entry</v>
      </c>
      <c r="H196" t="str">
        <f>'CONGESTION RESULTS 2015'!I196</f>
        <v>21Z000000000170U</v>
      </c>
      <c r="I196" t="str">
        <f>'CONGESTION RESULTS 2015'!J196</f>
        <v>Thyssengas</v>
      </c>
      <c r="J196" t="str">
        <f>'CONGESTION RESULTS 2015'!K196</f>
        <v>21X-DE-G-A0A0A-U</v>
      </c>
      <c r="K196" t="str">
        <f>'CONGESTION RESULTS 2015'!L196</f>
        <v>DE</v>
      </c>
      <c r="L196" t="str">
        <f>'CONGESTION RESULTS 2015'!M196</f>
        <v>from</v>
      </c>
      <c r="M196" t="str">
        <f>'CONGESTION RESULTS 2015'!N196</f>
        <v>Gasunie Transport Services</v>
      </c>
      <c r="N196" t="str">
        <f>'CONGESTION RESULTS 2015'!O196</f>
        <v>21X-NL-A-A0A0A-Z</v>
      </c>
      <c r="O196" t="str">
        <f>'CONGESTION RESULTS 2015'!P196</f>
        <v>NL</v>
      </c>
      <c r="P196">
        <f>'CONGESTION RESULTS 2015'!Q196</f>
        <v>0</v>
      </c>
      <c r="Q196">
        <f>'CONGESTION RESULTS 2015'!BC196</f>
        <v>0</v>
      </c>
      <c r="S196" s="360">
        <f>'CONGESTION RESULTS 2015'!BJ196</f>
        <v>0</v>
      </c>
      <c r="T196">
        <f>'CONGESTION RESULTS 2015'!BX196</f>
        <v>0</v>
      </c>
      <c r="U196" t="str">
        <f>IF(ISBLANK('CONGESTION RESULTS 2015'!BK196), "no", "yes")</f>
        <v>no</v>
      </c>
      <c r="V196" s="357">
        <f>'CONGESTION RESULTS 2015'!CE196</f>
        <v>0</v>
      </c>
      <c r="W196">
        <f>'CONGESTION RESULTS 2015'!CF196</f>
        <v>0</v>
      </c>
      <c r="X196">
        <f>'CONGESTION RESULTS 2015'!CG196</f>
        <v>0</v>
      </c>
      <c r="Y196">
        <f>'CONGESTION RESULTS 2015'!CH196</f>
        <v>0</v>
      </c>
      <c r="AA196" s="375">
        <f>Table9[[#This Row],[offer/non-offer or premia in March 2016 auction? 
'[only considering GYs and M-4-16']]]</f>
        <v>0</v>
      </c>
      <c r="AB196" s="375" t="str">
        <f>Table9[[#This Row],[Further TSO remarks on congestion / data / proposed changes to IP list etc.]]</f>
        <v>capacity partially (rf. to columns S to BB) not available due to maintenance</v>
      </c>
      <c r="AC196" s="375">
        <f>Table9[[#This Row],[Revised evaluation of congestion after TSO / NRA comments]]</f>
        <v>0</v>
      </c>
      <c r="AD196" s="375">
        <f>Table9[[#This Row],[ACER comments / 
justification]]</f>
        <v>0</v>
      </c>
    </row>
    <row r="197" spans="1:30" ht="22.2" hidden="1" x14ac:dyDescent="0.45">
      <c r="A197" t="str">
        <f>'CONGESTION RESULTS 2015'!A197</f>
        <v>VR</v>
      </c>
      <c r="B197">
        <f>'CONGESTION RESULTS 2015'!B197</f>
        <v>0</v>
      </c>
      <c r="C197">
        <f>'CONGESTION RESULTS 2015'!C197</f>
        <v>0</v>
      </c>
      <c r="D197" t="str">
        <f>'CONGESTION RESULTS 2015'!E197</f>
        <v>no</v>
      </c>
      <c r="E197" t="str">
        <f>'CONGESTION RESULTS 2015'!F197</f>
        <v>PRISMA</v>
      </c>
      <c r="F197" t="str">
        <f>'CONGESTION RESULTS 2015'!G197</f>
        <v>Bocholtz-Vetschau</v>
      </c>
      <c r="G197" t="str">
        <f>'CONGESTION RESULTS 2015'!H197</f>
        <v>Entry</v>
      </c>
      <c r="H197" t="str">
        <f>'CONGESTION RESULTS 2015'!I197</f>
        <v>21Z000000000170U</v>
      </c>
      <c r="I197" t="str">
        <f>'CONGESTION RESULTS 2015'!J197</f>
        <v>Gasunie Transport Services</v>
      </c>
      <c r="J197" t="str">
        <f>'CONGESTION RESULTS 2015'!K197</f>
        <v>21X-NL-A-A0A0A-Z</v>
      </c>
      <c r="K197" t="str">
        <f>'CONGESTION RESULTS 2015'!L197</f>
        <v>NL</v>
      </c>
      <c r="L197" t="str">
        <f>'CONGESTION RESULTS 2015'!M197</f>
        <v>from</v>
      </c>
      <c r="M197" t="str">
        <f>'CONGESTION RESULTS 2015'!N197</f>
        <v>Thyssengas</v>
      </c>
      <c r="N197" t="str">
        <f>'CONGESTION RESULTS 2015'!O197</f>
        <v>21X-DE-G-A0A0A-U</v>
      </c>
      <c r="O197" t="str">
        <f>'CONGESTION RESULTS 2015'!P197</f>
        <v>DE</v>
      </c>
      <c r="P197" t="str">
        <f>'CONGESTION RESULTS 2015'!Q197</f>
        <v>no firm technical</v>
      </c>
      <c r="Q197">
        <f>'CONGESTION RESULTS 2015'!BC197</f>
        <v>0</v>
      </c>
      <c r="S197" s="360">
        <f>'CONGESTION RESULTS 2015'!BJ197</f>
        <v>0</v>
      </c>
      <c r="T197">
        <f>'CONGESTION RESULTS 2015'!BX197</f>
        <v>0</v>
      </c>
      <c r="U197" t="str">
        <f>IF(ISBLANK('CONGESTION RESULTS 2015'!BK197), "no", "yes")</f>
        <v>no</v>
      </c>
      <c r="V197" s="357">
        <f>'CONGESTION RESULTS 2015'!CE197</f>
        <v>0</v>
      </c>
      <c r="W197">
        <f>'CONGESTION RESULTS 2015'!CF197</f>
        <v>0</v>
      </c>
      <c r="X197">
        <f>'CONGESTION RESULTS 2015'!CG197</f>
        <v>0</v>
      </c>
      <c r="Y197">
        <f>'CONGESTION RESULTS 2015'!CH197</f>
        <v>0</v>
      </c>
      <c r="AA197" s="375">
        <f>Table9[[#This Row],[offer/non-offer or premia in March 2016 auction? 
'[only considering GYs and M-4-16']]]</f>
        <v>0</v>
      </c>
      <c r="AB197" s="375">
        <f>Table9[[#This Row],[Further TSO remarks on congestion / data / proposed changes to IP list etc.]]</f>
        <v>0</v>
      </c>
      <c r="AC197" s="375">
        <f>Table9[[#This Row],[Revised evaluation of congestion after TSO / NRA comments]]</f>
        <v>0</v>
      </c>
      <c r="AD197" s="375">
        <f>Table9[[#This Row],[ACER comments / 
justification]]</f>
        <v>0</v>
      </c>
    </row>
    <row r="198" spans="1:30" ht="22.2" hidden="1" x14ac:dyDescent="0.45">
      <c r="A198" t="str">
        <f>'CONGESTION RESULTS 2015'!A198</f>
        <v>cross-border</v>
      </c>
      <c r="B198" t="str">
        <f>'CONGESTION RESULTS 2015'!B198</f>
        <v>no</v>
      </c>
      <c r="C198">
        <f>'CONGESTION RESULTS 2015'!C198</f>
        <v>0</v>
      </c>
      <c r="D198" t="str">
        <f>'CONGESTION RESULTS 2015'!E198</f>
        <v>yes</v>
      </c>
      <c r="E198" t="str">
        <f>'CONGESTION RESULTS 2015'!F198</f>
        <v>PRISMA</v>
      </c>
      <c r="F198" t="str">
        <f>'CONGESTION RESULTS 2015'!G198</f>
        <v>Brandov (CZ) / Stegal (DE)</v>
      </c>
      <c r="G198" t="str">
        <f>'CONGESTION RESULTS 2015'!H198</f>
        <v>Entry</v>
      </c>
      <c r="H198" t="str">
        <f>'CONGESTION RESULTS 2015'!I198</f>
        <v>21Z000000000091Q</v>
      </c>
      <c r="I198" t="str">
        <f>'CONGESTION RESULTS 2015'!J198</f>
        <v>GASCADE Gastransport</v>
      </c>
      <c r="J198" t="str">
        <f>'CONGESTION RESULTS 2015'!K198</f>
        <v>21X-DE-H-A0A0A-L</v>
      </c>
      <c r="K198" t="str">
        <f>'CONGESTION RESULTS 2015'!L198</f>
        <v>DE</v>
      </c>
      <c r="L198" t="str">
        <f>'CONGESTION RESULTS 2015'!M198</f>
        <v>from</v>
      </c>
      <c r="M198" t="str">
        <f>'CONGESTION RESULTS 2015'!N198</f>
        <v>NET4GAS</v>
      </c>
      <c r="N198" t="str">
        <f>'CONGESTION RESULTS 2015'!O198</f>
        <v>21X000000001304L</v>
      </c>
      <c r="O198" t="str">
        <f>'CONGESTION RESULTS 2015'!P198</f>
        <v>CZ</v>
      </c>
      <c r="P198" t="str">
        <f>'CONGESTION RESULTS 2015'!Q198</f>
        <v>no firm technical/no firm available from 1.11.15 on, nothing booked at all, TP data correct?</v>
      </c>
      <c r="Q198" t="str">
        <f>'CONGESTION RESULTS 2015'!BC198</f>
        <v>yes</v>
      </c>
      <c r="S198" s="360" t="str">
        <f>'CONGESTION RESULTS 2015'!BJ198</f>
        <v>no</v>
      </c>
      <c r="T198">
        <f>'CONGESTION RESULTS 2015'!BX198</f>
        <v>0</v>
      </c>
      <c r="U198" t="str">
        <f>IF(ISBLANK('CONGESTION RESULTS 2015'!BK198), "no", "yes")</f>
        <v>no</v>
      </c>
      <c r="V198" s="357">
        <f>'CONGESTION RESULTS 2015'!CE198</f>
        <v>0</v>
      </c>
      <c r="W198">
        <f>'CONGESTION RESULTS 2015'!CF198</f>
        <v>0</v>
      </c>
      <c r="X198">
        <f>'CONGESTION RESULTS 2015'!CG198</f>
        <v>0</v>
      </c>
      <c r="Y198">
        <f>'CONGESTION RESULTS 2015'!CH198</f>
        <v>0</v>
      </c>
      <c r="AA198" s="375">
        <f>Table9[[#This Row],[offer/non-offer or premia in March 2016 auction? 
'[only considering GYs and M-4-16']]]</f>
        <v>0</v>
      </c>
      <c r="AB198" s="375">
        <f>Table9[[#This Row],[Further TSO remarks on congestion / data / proposed changes to IP list etc.]]</f>
        <v>0</v>
      </c>
      <c r="AC198" s="375">
        <f>Table9[[#This Row],[Revised evaluation of congestion after TSO / NRA comments]]</f>
        <v>0</v>
      </c>
      <c r="AD198" s="375">
        <f>Table9[[#This Row],[ACER comments / 
justification]]</f>
        <v>0</v>
      </c>
    </row>
    <row r="199" spans="1:30" ht="22.2" hidden="1" x14ac:dyDescent="0.45">
      <c r="A199" t="str">
        <f>'CONGESTION RESULTS 2015'!A199</f>
        <v>in-country</v>
      </c>
      <c r="B199" t="str">
        <f>'CONGESTION RESULTS 2015'!B199</f>
        <v>no</v>
      </c>
      <c r="C199">
        <f>'CONGESTION RESULTS 2015'!C199</f>
        <v>0</v>
      </c>
      <c r="D199" t="str">
        <f>'CONGESTION RESULTS 2015'!E199</f>
        <v>yes</v>
      </c>
      <c r="E199" t="str">
        <f>'CONGESTION RESULTS 2015'!F199</f>
        <v>PRISMA</v>
      </c>
      <c r="F199" t="str">
        <f>'CONGESTION RESULTS 2015'!G199</f>
        <v>Broichweiden Süd</v>
      </c>
      <c r="G199" t="str">
        <f>'CONGESTION RESULTS 2015'!H199</f>
        <v>Entry</v>
      </c>
      <c r="H199" t="str">
        <f>'CONGESTION RESULTS 2015'!I199</f>
        <v>37Z000000004913W</v>
      </c>
      <c r="I199" t="str">
        <f>'CONGESTION RESULTS 2015'!J199</f>
        <v>Thyssengas</v>
      </c>
      <c r="J199" t="str">
        <f>'CONGESTION RESULTS 2015'!K199</f>
        <v>21X-DE-G-A0A0A-U</v>
      </c>
      <c r="K199" t="str">
        <f>'CONGESTION RESULTS 2015'!L199</f>
        <v>DE</v>
      </c>
      <c r="L199" t="str">
        <f>'CONGESTION RESULTS 2015'!M199</f>
        <v>from</v>
      </c>
      <c r="M199" t="str">
        <f>'CONGESTION RESULTS 2015'!N199</f>
        <v>GASCADE Gastransport</v>
      </c>
      <c r="N199" t="str">
        <f>'CONGESTION RESULTS 2015'!O199</f>
        <v>21X-DE-H-A0A0A-L</v>
      </c>
      <c r="O199" t="str">
        <f>'CONGESTION RESULTS 2015'!P199</f>
        <v>DE</v>
      </c>
      <c r="P199">
        <f>'CONGESTION RESULTS 2015'!Q199</f>
        <v>0</v>
      </c>
      <c r="Q199" t="str">
        <f>'CONGESTION RESULTS 2015'!BC199</f>
        <v>yes</v>
      </c>
      <c r="S199" s="360" t="str">
        <f>'CONGESTION RESULTS 2015'!BJ199</f>
        <v>no</v>
      </c>
      <c r="T199">
        <f>'CONGESTION RESULTS 2015'!BX199</f>
        <v>0</v>
      </c>
      <c r="U199" t="str">
        <f>IF(ISBLANK('CONGESTION RESULTS 2015'!BK199), "no", "yes")</f>
        <v>no</v>
      </c>
      <c r="V199" s="357">
        <f>'CONGESTION RESULTS 2015'!CE199</f>
        <v>0</v>
      </c>
      <c r="W199">
        <f>'CONGESTION RESULTS 2015'!CF199</f>
        <v>0</v>
      </c>
      <c r="X199">
        <f>'CONGESTION RESULTS 2015'!CG199</f>
        <v>0</v>
      </c>
      <c r="Y199">
        <f>'CONGESTION RESULTS 2015'!CH199</f>
        <v>0</v>
      </c>
      <c r="AA199" s="375">
        <f>Table9[[#This Row],[offer/non-offer or premia in March 2016 auction? 
'[only considering GYs and M-4-16']]]</f>
        <v>0</v>
      </c>
      <c r="AB199" s="375" t="str">
        <f>Table9[[#This Row],[Further TSO remarks on congestion / data / proposed changes to IP list etc.]]</f>
        <v>capacity partially (rf. to columns S to BB) not available due to maintenance</v>
      </c>
      <c r="AC199" s="375">
        <f>Table9[[#This Row],[Revised evaluation of congestion after TSO / NRA comments]]</f>
        <v>0</v>
      </c>
      <c r="AD199" s="375">
        <f>Table9[[#This Row],[ACER comments / 
justification]]</f>
        <v>0</v>
      </c>
    </row>
    <row r="200" spans="1:30" ht="22.2" hidden="1" x14ac:dyDescent="0.45">
      <c r="A200" t="str">
        <f>'CONGESTION RESULTS 2015'!A200</f>
        <v>VR</v>
      </c>
      <c r="B200">
        <f>'CONGESTION RESULTS 2015'!B200</f>
        <v>0</v>
      </c>
      <c r="C200">
        <f>'CONGESTION RESULTS 2015'!C200</f>
        <v>0</v>
      </c>
      <c r="D200" t="str">
        <f>'CONGESTION RESULTS 2015'!E200</f>
        <v>no</v>
      </c>
      <c r="E200" t="str">
        <f>'CONGESTION RESULTS 2015'!F200</f>
        <v>PRISMA</v>
      </c>
      <c r="F200" t="str">
        <f>'CONGESTION RESULTS 2015'!G200</f>
        <v>Broichweiden Süd</v>
      </c>
      <c r="G200" t="str">
        <f>'CONGESTION RESULTS 2015'!H200</f>
        <v>Entry</v>
      </c>
      <c r="H200" t="str">
        <f>'CONGESTION RESULTS 2015'!I200</f>
        <v>37Z000000004913W</v>
      </c>
      <c r="I200" t="str">
        <f>'CONGESTION RESULTS 2015'!J200</f>
        <v>GASCADE Gastransport</v>
      </c>
      <c r="J200" t="str">
        <f>'CONGESTION RESULTS 2015'!K200</f>
        <v>21X-DE-H-A0A0A-L</v>
      </c>
      <c r="K200" t="str">
        <f>'CONGESTION RESULTS 2015'!L200</f>
        <v>DE</v>
      </c>
      <c r="L200" t="str">
        <f>'CONGESTION RESULTS 2015'!M200</f>
        <v>from</v>
      </c>
      <c r="M200" t="str">
        <f>'CONGESTION RESULTS 2015'!N200</f>
        <v>Thyssengas</v>
      </c>
      <c r="N200" t="str">
        <f>'CONGESTION RESULTS 2015'!O200</f>
        <v>21X-DE-G-A0A0A-U</v>
      </c>
      <c r="O200" t="str">
        <f>'CONGESTION RESULTS 2015'!P200</f>
        <v>DE</v>
      </c>
      <c r="P200" t="str">
        <f>'CONGESTION RESULTS 2015'!Q200</f>
        <v>does not exist on TP</v>
      </c>
      <c r="Q200">
        <f>'CONGESTION RESULTS 2015'!BC200</f>
        <v>0</v>
      </c>
      <c r="S200" s="360">
        <f>'CONGESTION RESULTS 2015'!BJ200</f>
        <v>0</v>
      </c>
      <c r="T200">
        <f>'CONGESTION RESULTS 2015'!BX200</f>
        <v>0</v>
      </c>
      <c r="U200" t="str">
        <f>IF(ISBLANK('CONGESTION RESULTS 2015'!BK200), "no", "yes")</f>
        <v>no</v>
      </c>
      <c r="V200" s="357">
        <f>'CONGESTION RESULTS 2015'!CE200</f>
        <v>0</v>
      </c>
      <c r="W200">
        <f>'CONGESTION RESULTS 2015'!CF200</f>
        <v>0</v>
      </c>
      <c r="X200">
        <f>'CONGESTION RESULTS 2015'!CG200</f>
        <v>0</v>
      </c>
      <c r="Y200">
        <f>'CONGESTION RESULTS 2015'!CH200</f>
        <v>0</v>
      </c>
      <c r="AA200" s="375">
        <f>Table9[[#This Row],[offer/non-offer or premia in March 2016 auction? 
'[only considering GYs and M-4-16']]]</f>
        <v>0</v>
      </c>
      <c r="AB200" s="375">
        <f>Table9[[#This Row],[Further TSO remarks on congestion / data / proposed changes to IP list etc.]]</f>
        <v>0</v>
      </c>
      <c r="AC200" s="375">
        <f>Table9[[#This Row],[Revised evaluation of congestion after TSO / NRA comments]]</f>
        <v>0</v>
      </c>
      <c r="AD200" s="375">
        <f>Table9[[#This Row],[ACER comments / 
justification]]</f>
        <v>0</v>
      </c>
    </row>
    <row r="201" spans="1:30" ht="22.2" hidden="1" x14ac:dyDescent="0.45">
      <c r="A201" t="str">
        <f>'CONGESTION RESULTS 2015'!A201</f>
        <v>cross-border</v>
      </c>
      <c r="B201" t="str">
        <f>'CONGESTION RESULTS 2015'!B201</f>
        <v>no</v>
      </c>
      <c r="C201">
        <f>'CONGESTION RESULTS 2015'!C201</f>
        <v>0</v>
      </c>
      <c r="D201" t="str">
        <f>'CONGESTION RESULTS 2015'!E201</f>
        <v>yes</v>
      </c>
      <c r="E201" t="str">
        <f>'CONGESTION RESULTS 2015'!F201</f>
        <v>PRISMA</v>
      </c>
      <c r="F201" t="str">
        <f>'CONGESTION RESULTS 2015'!G201</f>
        <v>Bunde (DE) / Oude Statenzijl (H) (NL) (GASCADE)</v>
      </c>
      <c r="G201" t="str">
        <f>'CONGESTION RESULTS 2015'!H201</f>
        <v>Entry</v>
      </c>
      <c r="H201" t="str">
        <f>'CONGESTION RESULTS 2015'!I201</f>
        <v>21Z000000000074Q</v>
      </c>
      <c r="I201" t="str">
        <f>'CONGESTION RESULTS 2015'!J201</f>
        <v>Gasunie Transport Services</v>
      </c>
      <c r="J201" t="str">
        <f>'CONGESTION RESULTS 2015'!K201</f>
        <v>21X-NL-A-A0A0A-Z</v>
      </c>
      <c r="K201" t="str">
        <f>'CONGESTION RESULTS 2015'!L201</f>
        <v>NL</v>
      </c>
      <c r="L201" t="str">
        <f>'CONGESTION RESULTS 2015'!M201</f>
        <v>from</v>
      </c>
      <c r="M201" t="str">
        <f>'CONGESTION RESULTS 2015'!N201</f>
        <v>GASCADE Gastransport</v>
      </c>
      <c r="N201" t="str">
        <f>'CONGESTION RESULTS 2015'!O201</f>
        <v>21X-DE-H-A0A0A-L</v>
      </c>
      <c r="O201" t="str">
        <f>'CONGESTION RESULTS 2015'!P201</f>
        <v>DE</v>
      </c>
      <c r="P201">
        <f>'CONGESTION RESULTS 2015'!Q201</f>
        <v>0</v>
      </c>
      <c r="Q201" t="str">
        <f>'CONGESTION RESULTS 2015'!BC201</f>
        <v>yes</v>
      </c>
      <c r="S201" s="360" t="str">
        <f>'CONGESTION RESULTS 2015'!BJ201</f>
        <v>no</v>
      </c>
      <c r="T201">
        <f>'CONGESTION RESULTS 2015'!BX201</f>
        <v>0</v>
      </c>
      <c r="U201" t="str">
        <f>IF(ISBLANK('CONGESTION RESULTS 2015'!BK201), "no", "yes")</f>
        <v>no</v>
      </c>
      <c r="V201" s="357">
        <f>'CONGESTION RESULTS 2015'!CE201</f>
        <v>0</v>
      </c>
      <c r="W201">
        <f>'CONGESTION RESULTS 2015'!CF201</f>
        <v>0</v>
      </c>
      <c r="X201">
        <f>'CONGESTION RESULTS 2015'!CG201</f>
        <v>0</v>
      </c>
      <c r="Y201">
        <f>'CONGESTION RESULTS 2015'!CH201</f>
        <v>0</v>
      </c>
      <c r="AA201" s="375">
        <f>Table9[[#This Row],[offer/non-offer or premia in March 2016 auction? 
'[only considering GYs and M-4-16']]]</f>
        <v>0</v>
      </c>
      <c r="AB201" s="375">
        <f>Table9[[#This Row],[Further TSO remarks on congestion / data / proposed changes to IP list etc.]]</f>
        <v>0</v>
      </c>
      <c r="AC201" s="375" t="str">
        <f>Table9[[#This Row],[Revised evaluation of congestion after TSO / NRA comments]]</f>
        <v>no</v>
      </c>
      <c r="AD201" s="375">
        <f>Table9[[#This Row],[ACER comments / 
justification]]</f>
        <v>0</v>
      </c>
    </row>
    <row r="202" spans="1:30" ht="22.2" hidden="1" x14ac:dyDescent="0.45">
      <c r="A202" t="str">
        <f>'CONGESTION RESULTS 2015'!A202</f>
        <v>VR</v>
      </c>
      <c r="B202">
        <f>'CONGESTION RESULTS 2015'!B202</f>
        <v>0</v>
      </c>
      <c r="C202">
        <f>'CONGESTION RESULTS 2015'!C202</f>
        <v>0</v>
      </c>
      <c r="D202" t="str">
        <f>'CONGESTION RESULTS 2015'!E202</f>
        <v>no</v>
      </c>
      <c r="E202" t="str">
        <f>'CONGESTION RESULTS 2015'!F202</f>
        <v>PRISMA</v>
      </c>
      <c r="F202" t="str">
        <f>'CONGESTION RESULTS 2015'!G202</f>
        <v>Bunde (DE) / Oude Statenzijl (H) (NL) (GASCADE)</v>
      </c>
      <c r="G202" t="str">
        <f>'CONGESTION RESULTS 2015'!H202</f>
        <v>Entry</v>
      </c>
      <c r="H202" t="str">
        <f>'CONGESTION RESULTS 2015'!I202</f>
        <v>21Z000000000074Q</v>
      </c>
      <c r="I202" t="str">
        <f>'CONGESTION RESULTS 2015'!J202</f>
        <v>GASCADE Gastransport</v>
      </c>
      <c r="J202" t="str">
        <f>'CONGESTION RESULTS 2015'!K202</f>
        <v>21X-DE-H-A0A0A-L</v>
      </c>
      <c r="K202" t="str">
        <f>'CONGESTION RESULTS 2015'!L202</f>
        <v>DE</v>
      </c>
      <c r="L202" t="str">
        <f>'CONGESTION RESULTS 2015'!M202</f>
        <v>from</v>
      </c>
      <c r="M202" t="str">
        <f>'CONGESTION RESULTS 2015'!N202</f>
        <v>Gasunie Transport Services</v>
      </c>
      <c r="N202" t="str">
        <f>'CONGESTION RESULTS 2015'!O202</f>
        <v>21X-NL-A-A0A0A-Z</v>
      </c>
      <c r="O202" t="str">
        <f>'CONGESTION RESULTS 2015'!P202</f>
        <v>NL</v>
      </c>
      <c r="P202" t="str">
        <f>'CONGESTION RESULTS 2015'!Q202</f>
        <v>no firm technical from 2.6.15 on</v>
      </c>
      <c r="Q202" t="str">
        <f>'CONGESTION RESULTS 2015'!BC202</f>
        <v>yes</v>
      </c>
      <c r="S202" s="360" t="str">
        <f>'CONGESTION RESULTS 2015'!BJ202</f>
        <v>no data</v>
      </c>
      <c r="T202">
        <f>'CONGESTION RESULTS 2015'!BX202</f>
        <v>0</v>
      </c>
      <c r="U202" t="str">
        <f>IF(ISBLANK('CONGESTION RESULTS 2015'!BK202), "no", "yes")</f>
        <v>no</v>
      </c>
      <c r="V202" s="357">
        <f>'CONGESTION RESULTS 2015'!CE202</f>
        <v>0</v>
      </c>
      <c r="W202">
        <f>'CONGESTION RESULTS 2015'!CF202</f>
        <v>0</v>
      </c>
      <c r="X202">
        <f>'CONGESTION RESULTS 2015'!CG202</f>
        <v>0</v>
      </c>
      <c r="Y202">
        <f>'CONGESTION RESULTS 2015'!CH202</f>
        <v>0</v>
      </c>
      <c r="AA202" s="375">
        <f>Table9[[#This Row],[offer/non-offer or premia in March 2016 auction? 
'[only considering GYs and M-4-16']]]</f>
        <v>0</v>
      </c>
      <c r="AB202" s="375">
        <f>Table9[[#This Row],[Further TSO remarks on congestion / data / proposed changes to IP list etc.]]</f>
        <v>0</v>
      </c>
      <c r="AC202" s="375">
        <f>Table9[[#This Row],[Revised evaluation of congestion after TSO / NRA comments]]</f>
        <v>0</v>
      </c>
      <c r="AD202" s="375">
        <f>Table9[[#This Row],[ACER comments / 
justification]]</f>
        <v>0</v>
      </c>
    </row>
    <row r="203" spans="1:30" ht="22.2" hidden="1" x14ac:dyDescent="0.45">
      <c r="A203" t="str">
        <f>'CONGESTION RESULTS 2015'!A203</f>
        <v>cross-border</v>
      </c>
      <c r="B203" t="str">
        <f>'CONGESTION RESULTS 2015'!B203</f>
        <v>no</v>
      </c>
      <c r="C203">
        <f>'CONGESTION RESULTS 2015'!C203</f>
        <v>0</v>
      </c>
      <c r="D203" t="str">
        <f>'CONGESTION RESULTS 2015'!E203</f>
        <v>yes</v>
      </c>
      <c r="E203" t="str">
        <f>'CONGESTION RESULTS 2015'!F203</f>
        <v>PRISMA</v>
      </c>
      <c r="F203" t="str">
        <f>'CONGESTION RESULTS 2015'!G203</f>
        <v>Bunde (DE) / Oude Statenzijl (H) (NL) (GUD)</v>
      </c>
      <c r="G203" t="str">
        <f>'CONGESTION RESULTS 2015'!H203</f>
        <v>Entry</v>
      </c>
      <c r="H203" t="str">
        <f>'CONGESTION RESULTS 2015'!I203</f>
        <v>21Z000000000076M</v>
      </c>
      <c r="I203" t="str">
        <f>'CONGESTION RESULTS 2015'!J203</f>
        <v>Gasunie Transport Services</v>
      </c>
      <c r="J203" t="str">
        <f>'CONGESTION RESULTS 2015'!K203</f>
        <v>21X-NL-A-A0A0A-Z</v>
      </c>
      <c r="K203" t="str">
        <f>'CONGESTION RESULTS 2015'!L203</f>
        <v>NL</v>
      </c>
      <c r="L203" t="str">
        <f>'CONGESTION RESULTS 2015'!M203</f>
        <v>from</v>
      </c>
      <c r="M203" t="str">
        <f>'CONGESTION RESULTS 2015'!N203</f>
        <v>Gasunie Deutschland Transport Services</v>
      </c>
      <c r="N203" t="str">
        <f>'CONGESTION RESULTS 2015'!O203</f>
        <v>21X-DE-D-A0A0A-K</v>
      </c>
      <c r="O203" t="str">
        <f>'CONGESTION RESULTS 2015'!P203</f>
        <v>DE</v>
      </c>
      <c r="P203">
        <f>'CONGESTION RESULTS 2015'!Q203</f>
        <v>0</v>
      </c>
      <c r="Q203" t="str">
        <f>'CONGESTION RESULTS 2015'!BC203</f>
        <v>yes</v>
      </c>
      <c r="S203" s="360" t="str">
        <f>'CONGESTION RESULTS 2015'!BJ203</f>
        <v>no</v>
      </c>
      <c r="T203">
        <f>'CONGESTION RESULTS 2015'!BX203</f>
        <v>0</v>
      </c>
      <c r="U203" t="str">
        <f>IF(ISBLANK('CONGESTION RESULTS 2015'!BK203), "no", "yes")</f>
        <v>no</v>
      </c>
      <c r="V203" s="357">
        <f>'CONGESTION RESULTS 2015'!CE203</f>
        <v>0</v>
      </c>
      <c r="W203">
        <f>'CONGESTION RESULTS 2015'!CF203</f>
        <v>0</v>
      </c>
      <c r="X203">
        <f>'CONGESTION RESULTS 2015'!CG203</f>
        <v>0</v>
      </c>
      <c r="Y203">
        <f>'CONGESTION RESULTS 2015'!CH203</f>
        <v>0</v>
      </c>
      <c r="AA203" s="375">
        <f>Table9[[#This Row],[offer/non-offer or premia in March 2016 auction? 
'[only considering GYs and M-4-16']]]</f>
        <v>0</v>
      </c>
      <c r="AB203" s="375">
        <f>Table9[[#This Row],[Further TSO remarks on congestion / data / proposed changes to IP list etc.]]</f>
        <v>0</v>
      </c>
      <c r="AC203" s="375" t="str">
        <f>Table9[[#This Row],[Revised evaluation of congestion after TSO / NRA comments]]</f>
        <v>no</v>
      </c>
      <c r="AD203" s="375">
        <f>Table9[[#This Row],[ACER comments / 
justification]]</f>
        <v>0</v>
      </c>
    </row>
    <row r="204" spans="1:30" ht="22.2" hidden="1" x14ac:dyDescent="0.45">
      <c r="A204" t="str">
        <f>'CONGESTION RESULTS 2015'!A204</f>
        <v>cross-border</v>
      </c>
      <c r="B204" t="str">
        <f>'CONGESTION RESULTS 2015'!B204</f>
        <v>no</v>
      </c>
      <c r="C204">
        <f>'CONGESTION RESULTS 2015'!C204</f>
        <v>0</v>
      </c>
      <c r="D204" t="str">
        <f>'CONGESTION RESULTS 2015'!E204</f>
        <v>yes</v>
      </c>
      <c r="E204" t="str">
        <f>'CONGESTION RESULTS 2015'!F204</f>
        <v>PRISMA</v>
      </c>
      <c r="F204" t="str">
        <f>'CONGESTION RESULTS 2015'!G204</f>
        <v>Bunde (DE) / Oude Statenzijl (H) (NL) (GUD)</v>
      </c>
      <c r="G204" t="str">
        <f>'CONGESTION RESULTS 2015'!H204</f>
        <v>Entry</v>
      </c>
      <c r="H204" t="str">
        <f>'CONGESTION RESULTS 2015'!I204</f>
        <v>21Z000000000076M</v>
      </c>
      <c r="I204" t="str">
        <f>'CONGESTION RESULTS 2015'!J204</f>
        <v>Gasunie Deutschland Transport Services</v>
      </c>
      <c r="J204" t="str">
        <f>'CONGESTION RESULTS 2015'!K204</f>
        <v>21X-DE-D-A0A0A-K</v>
      </c>
      <c r="K204" t="str">
        <f>'CONGESTION RESULTS 2015'!L204</f>
        <v>DE</v>
      </c>
      <c r="L204" t="str">
        <f>'CONGESTION RESULTS 2015'!M204</f>
        <v>from</v>
      </c>
      <c r="M204" t="str">
        <f>'CONGESTION RESULTS 2015'!N204</f>
        <v>Gasunie Transport Services</v>
      </c>
      <c r="N204" t="str">
        <f>'CONGESTION RESULTS 2015'!O204</f>
        <v>21X-NL-A-A0A0A-Z</v>
      </c>
      <c r="O204" t="str">
        <f>'CONGESTION RESULTS 2015'!P204</f>
        <v>NL</v>
      </c>
      <c r="P204">
        <f>'CONGESTION RESULTS 2015'!Q204</f>
        <v>0</v>
      </c>
      <c r="Q204" t="str">
        <f>'CONGESTION RESULTS 2015'!BC204</f>
        <v>yes</v>
      </c>
      <c r="S204" s="360" t="str">
        <f>'CONGESTION RESULTS 2015'!BJ204</f>
        <v>no</v>
      </c>
      <c r="T204">
        <f>'CONGESTION RESULTS 2015'!BX204</f>
        <v>0</v>
      </c>
      <c r="U204" t="str">
        <f>IF(ISBLANK('CONGESTION RESULTS 2015'!BK204), "no", "yes")</f>
        <v>no</v>
      </c>
      <c r="V204" s="357">
        <f>'CONGESTION RESULTS 2015'!CE204</f>
        <v>0</v>
      </c>
      <c r="W204">
        <f>'CONGESTION RESULTS 2015'!CF204</f>
        <v>0</v>
      </c>
      <c r="X204">
        <f>'CONGESTION RESULTS 2015'!CG204</f>
        <v>0</v>
      </c>
      <c r="Y204">
        <f>'CONGESTION RESULTS 2015'!CH204</f>
        <v>0</v>
      </c>
      <c r="AA204" s="375">
        <f>Table9[[#This Row],[offer/non-offer or premia in March 2016 auction? 
'[only considering GYs and M-4-16']]]</f>
        <v>0</v>
      </c>
      <c r="AB204" s="375">
        <f>Table9[[#This Row],[Further TSO remarks on congestion / data / proposed changes to IP list etc.]]</f>
        <v>0</v>
      </c>
      <c r="AC204" s="375" t="str">
        <f>Table9[[#This Row],[Revised evaluation of congestion after TSO / NRA comments]]</f>
        <v>no</v>
      </c>
      <c r="AD204" s="375">
        <f>Table9[[#This Row],[ACER comments / 
justification]]</f>
        <v>0</v>
      </c>
    </row>
    <row r="205" spans="1:30" ht="22.2" hidden="1" x14ac:dyDescent="0.45">
      <c r="A205" t="str">
        <f>'CONGESTION RESULTS 2015'!A205</f>
        <v>cross-border</v>
      </c>
      <c r="B205" t="str">
        <f>'CONGESTION RESULTS 2015'!B205</f>
        <v>no</v>
      </c>
      <c r="C205">
        <f>'CONGESTION RESULTS 2015'!C205</f>
        <v>0</v>
      </c>
      <c r="D205" t="str">
        <f>'CONGESTION RESULTS 2015'!E205</f>
        <v>yes</v>
      </c>
      <c r="E205" t="str">
        <f>'CONGESTION RESULTS 2015'!F205</f>
        <v>PRISMA</v>
      </c>
      <c r="F205" t="str">
        <f>'CONGESTION RESULTS 2015'!G205</f>
        <v>Bunde (DE) / Oude Statenzijl (L) (NL) (GTG Nord)</v>
      </c>
      <c r="G205" t="str">
        <f>'CONGESTION RESULTS 2015'!H205</f>
        <v>Entry</v>
      </c>
      <c r="H205" t="str">
        <f>'CONGESTION RESULTS 2015'!I205</f>
        <v>21Z000000000079G</v>
      </c>
      <c r="I205" t="str">
        <f>'CONGESTION RESULTS 2015'!J205</f>
        <v>Gastransport Nord</v>
      </c>
      <c r="J205" t="str">
        <f>'CONGESTION RESULTS 2015'!K205</f>
        <v>21X000000001132O</v>
      </c>
      <c r="K205" t="str">
        <f>'CONGESTION RESULTS 2015'!L205</f>
        <v>DE</v>
      </c>
      <c r="L205" t="str">
        <f>'CONGESTION RESULTS 2015'!M205</f>
        <v>from</v>
      </c>
      <c r="M205" t="str">
        <f>'CONGESTION RESULTS 2015'!N205</f>
        <v>Gasunie Transport Services</v>
      </c>
      <c r="N205" t="str">
        <f>'CONGESTION RESULTS 2015'!O205</f>
        <v>21X-NL-A-A0A0A-Z</v>
      </c>
      <c r="O205" t="str">
        <f>'CONGESTION RESULTS 2015'!P205</f>
        <v>NL</v>
      </c>
      <c r="P205">
        <f>'CONGESTION RESULTS 2015'!Q205</f>
        <v>0</v>
      </c>
      <c r="Q205" t="str">
        <f>'CONGESTION RESULTS 2015'!BC205</f>
        <v>yes</v>
      </c>
      <c r="S205" s="360" t="str">
        <f>'CONGESTION RESULTS 2015'!BJ205</f>
        <v>yes (2d in Jan15, 1d in Sep15, 1d in Oct15 and in Q1/16 as well)</v>
      </c>
      <c r="T205">
        <f>'CONGESTION RESULTS 2015'!BX205</f>
        <v>0</v>
      </c>
      <c r="U205" t="str">
        <f>IF(ISBLANK('CONGESTION RESULTS 2015'!BK205), "no", "yes")</f>
        <v>no</v>
      </c>
      <c r="V205" s="357">
        <f>'CONGESTION RESULTS 2015'!CE205</f>
        <v>0</v>
      </c>
      <c r="W205">
        <f>'CONGESTION RESULTS 2015'!CF205</f>
        <v>0</v>
      </c>
      <c r="X205">
        <f>'CONGESTION RESULTS 2015'!CG205</f>
        <v>0</v>
      </c>
      <c r="Y205">
        <f>'CONGESTION RESULTS 2015'!CH205</f>
        <v>0</v>
      </c>
      <c r="AA205" s="375">
        <f>Table9[[#This Row],[offer/non-offer or premia in March 2016 auction? 
'[only considering GYs and M-4-16']]]</f>
        <v>0</v>
      </c>
      <c r="AB205" s="375">
        <f>Table9[[#This Row],[Further TSO remarks on congestion / data / proposed changes to IP list etc.]]</f>
        <v>0</v>
      </c>
      <c r="AC205" s="375">
        <f>Table9[[#This Row],[Revised evaluation of congestion after TSO / NRA comments]]</f>
        <v>0</v>
      </c>
      <c r="AD205" s="375">
        <f>Table9[[#This Row],[ACER comments / 
justification]]</f>
        <v>0</v>
      </c>
    </row>
    <row r="206" spans="1:30" ht="22.2" hidden="1" x14ac:dyDescent="0.45">
      <c r="A206" t="str">
        <f>'CONGESTION RESULTS 2015'!A206</f>
        <v>VR</v>
      </c>
      <c r="B206">
        <f>'CONGESTION RESULTS 2015'!B206</f>
        <v>0</v>
      </c>
      <c r="C206" t="str">
        <f>'CONGESTION RESULTS 2015'!C206</f>
        <v>1 M auction premia</v>
      </c>
      <c r="D206" t="str">
        <f>'CONGESTION RESULTS 2015'!E206</f>
        <v>no</v>
      </c>
      <c r="E206" t="str">
        <f>'CONGESTION RESULTS 2015'!F206</f>
        <v>PRISMA</v>
      </c>
      <c r="F206" t="str">
        <f>'CONGESTION RESULTS 2015'!G206</f>
        <v>Bunde (DE) / Oude Statenzijl (L) (NL) (GTG Nord)</v>
      </c>
      <c r="G206" t="str">
        <f>'CONGESTION RESULTS 2015'!H206</f>
        <v>Entry</v>
      </c>
      <c r="H206" t="str">
        <f>'CONGESTION RESULTS 2015'!I206</f>
        <v>21Z000000000079G</v>
      </c>
      <c r="I206" t="str">
        <f>'CONGESTION RESULTS 2015'!J206</f>
        <v>Gasunie Transport Services</v>
      </c>
      <c r="J206" t="str">
        <f>'CONGESTION RESULTS 2015'!K206</f>
        <v>21X-NL-A-A0A0A-Z</v>
      </c>
      <c r="K206" t="str">
        <f>'CONGESTION RESULTS 2015'!L206</f>
        <v>NL</v>
      </c>
      <c r="L206" t="str">
        <f>'CONGESTION RESULTS 2015'!M206</f>
        <v>from</v>
      </c>
      <c r="M206" t="str">
        <f>'CONGESTION RESULTS 2015'!N206</f>
        <v>Gastransport Nord</v>
      </c>
      <c r="N206" t="str">
        <f>'CONGESTION RESULTS 2015'!O206</f>
        <v>21X000000001132O</v>
      </c>
      <c r="O206" t="str">
        <f>'CONGESTION RESULTS 2015'!P206</f>
        <v>DE</v>
      </c>
      <c r="P206" t="str">
        <f>'CONGESTION RESULTS 2015'!Q206</f>
        <v>no technical firm, but availabel firm for some periods</v>
      </c>
      <c r="Q206" t="str">
        <f>'CONGESTION RESULTS 2015'!BC206</f>
        <v>yes</v>
      </c>
      <c r="S206" s="360" t="str">
        <f>'CONGESTION RESULTS 2015'!BJ206</f>
        <v>no</v>
      </c>
      <c r="T206">
        <f>'CONGESTION RESULTS 2015'!BX206</f>
        <v>0</v>
      </c>
      <c r="U206" t="str">
        <f>IF(ISBLANK('CONGESTION RESULTS 2015'!BK206), "no", "yes")</f>
        <v>no</v>
      </c>
      <c r="V206" s="357">
        <f>'CONGESTION RESULTS 2015'!CE206</f>
        <v>0</v>
      </c>
      <c r="W206">
        <f>'CONGESTION RESULTS 2015'!CF206</f>
        <v>0</v>
      </c>
      <c r="X206">
        <f>'CONGESTION RESULTS 2015'!CG206</f>
        <v>0</v>
      </c>
      <c r="Y206">
        <f>'CONGESTION RESULTS 2015'!CH206</f>
        <v>0</v>
      </c>
      <c r="AA206" s="375">
        <f>Table9[[#This Row],[offer/non-offer or premia in March 2016 auction? 
'[only considering GYs and M-4-16']]]</f>
        <v>0</v>
      </c>
      <c r="AB206" s="375">
        <f>Table9[[#This Row],[Further TSO remarks on congestion / data / proposed changes to IP list etc.]]</f>
        <v>0</v>
      </c>
      <c r="AC206" s="375">
        <f>Table9[[#This Row],[Revised evaluation of congestion after TSO / NRA comments]]</f>
        <v>0</v>
      </c>
      <c r="AD206" s="375">
        <f>Table9[[#This Row],[ACER comments / 
justification]]</f>
        <v>0</v>
      </c>
    </row>
    <row r="207" spans="1:30" ht="22.2" hidden="1" x14ac:dyDescent="0.45">
      <c r="A207" t="str">
        <f>'CONGESTION RESULTS 2015'!A207</f>
        <v>cross-border</v>
      </c>
      <c r="B207" t="str">
        <f>'CONGESTION RESULTS 2015'!B207</f>
        <v>close</v>
      </c>
      <c r="C207" t="str">
        <f>'CONGESTION RESULTS 2015'!C207</f>
        <v>auction premia (1M)</v>
      </c>
      <c r="D207" t="str">
        <f>'CONGESTION RESULTS 2015'!E207</f>
        <v>yes</v>
      </c>
      <c r="E207" t="str">
        <f>'CONGESTION RESULTS 2015'!F207</f>
        <v>PRISMA</v>
      </c>
      <c r="F207" t="str">
        <f>'CONGESTION RESULTS 2015'!G207</f>
        <v>Bunde (DE) / Oude Statenzijl (L) (NL) (GUD)</v>
      </c>
      <c r="G207" t="str">
        <f>'CONGESTION RESULTS 2015'!H207</f>
        <v>Entry</v>
      </c>
      <c r="H207" t="str">
        <f>'CONGESTION RESULTS 2015'!I207</f>
        <v>21Z000000000078I</v>
      </c>
      <c r="I207" t="str">
        <f>'CONGESTION RESULTS 2015'!J207</f>
        <v>Gasunie Deutschland Transport Services</v>
      </c>
      <c r="J207" t="str">
        <f>'CONGESTION RESULTS 2015'!K207</f>
        <v>21X-DE-D-A0A0A-K</v>
      </c>
      <c r="K207" t="str">
        <f>'CONGESTION RESULTS 2015'!L207</f>
        <v>DE</v>
      </c>
      <c r="L207" t="str">
        <f>'CONGESTION RESULTS 2015'!M207</f>
        <v>from</v>
      </c>
      <c r="M207" t="str">
        <f>'CONGESTION RESULTS 2015'!N207</f>
        <v>Gasunie Transport Services</v>
      </c>
      <c r="N207" t="str">
        <f>'CONGESTION RESULTS 2015'!O207</f>
        <v>21X-NL-A-A0A0A-Z</v>
      </c>
      <c r="O207" t="str">
        <f>'CONGESTION RESULTS 2015'!P207</f>
        <v>NL</v>
      </c>
      <c r="P207">
        <f>'CONGESTION RESULTS 2015'!Q207</f>
        <v>0</v>
      </c>
      <c r="Q207" t="str">
        <f>'CONGESTION RESULTS 2015'!BC207</f>
        <v>yes</v>
      </c>
      <c r="S207" s="360" t="str">
        <f>'CONGESTION RESULTS 2015'!BJ207</f>
        <v>no</v>
      </c>
      <c r="T207" t="str">
        <f>'CONGESTION RESULTS 2015'!BX207</f>
        <v>yes</v>
      </c>
      <c r="V207" s="357">
        <f>'CONGESTION RESULTS 2015'!CE207</f>
        <v>0</v>
      </c>
      <c r="W207" t="str">
        <f>'CONGESTION RESULTS 2015'!CF207</f>
        <v>yes</v>
      </c>
      <c r="X207" t="str">
        <f>'CONGESTION RESULTS 2015'!CG207</f>
        <v>no</v>
      </c>
      <c r="Y207" t="str">
        <f>'CONGESTION RESULTS 2015'!CH207</f>
        <v>yes</v>
      </c>
      <c r="AA207" s="375" t="str">
        <f>Table9[[#This Row],[offer/non-offer or premia in March 2016 auction? 
'[only considering GYs and M-4-16']]]</f>
        <v>all Gys + M-4-16 offered bundled, GYs16-26 offered unbundled</v>
      </c>
      <c r="AB207" s="375" t="str">
        <f>Table9[[#This Row],[Further TSO remarks on congestion / data / proposed changes to IP list etc.]]</f>
        <v>There is no technical congestion. Bundled capacity is available. The auction premium only occured for unbundled capacity  which was offered due to a difference of booked capacities on both side of the border.
Pls. see comment to BR207: Int. Capacity was offered in two auctions and also FCFS before 11/15.</v>
      </c>
      <c r="AC207" s="375" t="str">
        <f>Table9[[#This Row],[Revised evaluation of congestion after TSO / NRA comments]]</f>
        <v>No</v>
      </c>
      <c r="AD207" s="375" t="str">
        <f>Table9[[#This Row],[ACER comments / 
justification]]</f>
        <v>all products offered bundled, no premium for bundled</v>
      </c>
    </row>
    <row r="208" spans="1:30" ht="22.2" hidden="1" x14ac:dyDescent="0.45">
      <c r="A208" t="str">
        <f>'CONGESTION RESULTS 2015'!A208</f>
        <v>in-country</v>
      </c>
      <c r="B208" t="str">
        <f>'CONGESTION RESULTS 2015'!B208</f>
        <v>no</v>
      </c>
      <c r="C208">
        <f>'CONGESTION RESULTS 2015'!C208</f>
        <v>0</v>
      </c>
      <c r="D208" t="str">
        <f>'CONGESTION RESULTS 2015'!E208</f>
        <v>yes</v>
      </c>
      <c r="E208" t="str">
        <f>'CONGESTION RESULTS 2015'!F208</f>
        <v>PRISMA</v>
      </c>
      <c r="F208" t="str">
        <f>'CONGESTION RESULTS 2015'!G208</f>
        <v>Bunder-Tief</v>
      </c>
      <c r="G208" t="str">
        <f>'CONGESTION RESULTS 2015'!H208</f>
        <v>Entry</v>
      </c>
      <c r="H208" t="str">
        <f>'CONGESTION RESULTS 2015'!I208</f>
        <v>37Z000000005000Z</v>
      </c>
      <c r="I208" t="str">
        <f>'CONGESTION RESULTS 2015'!J208</f>
        <v>Open Grid Europe</v>
      </c>
      <c r="J208" t="str">
        <f>'CONGESTION RESULTS 2015'!K208</f>
        <v>21X-DE-C-A0A0A-T</v>
      </c>
      <c r="K208" t="str">
        <f>'CONGESTION RESULTS 2015'!L208</f>
        <v>DE</v>
      </c>
      <c r="L208" t="str">
        <f>'CONGESTION RESULTS 2015'!M208</f>
        <v>from</v>
      </c>
      <c r="M208" t="str">
        <f>'CONGESTION RESULTS 2015'!N208</f>
        <v>Gasunie Deutschland Transport Services</v>
      </c>
      <c r="N208" t="str">
        <f>'CONGESTION RESULTS 2015'!O208</f>
        <v>21X-DE-D-A0A0A-K</v>
      </c>
      <c r="O208" t="str">
        <f>'CONGESTION RESULTS 2015'!P208</f>
        <v>DE</v>
      </c>
      <c r="P208" t="str">
        <f>'CONGESTION RESULTS 2015'!Q208</f>
        <v>EIC used in TP:  37Z000000006390S --&gt; update EIC in NC CAM list;
no available cap. means also no technical firm here!</v>
      </c>
      <c r="Q208" t="str">
        <f>'CONGESTION RESULTS 2015'!BC208</f>
        <v>yes</v>
      </c>
      <c r="S208" s="360" t="str">
        <f>'CONGESTION RESULTS 2015'!BJ208</f>
        <v>yes (18.+19.1.16)</v>
      </c>
      <c r="T208">
        <f>'CONGESTION RESULTS 2015'!BX208</f>
        <v>0</v>
      </c>
      <c r="U208" t="str">
        <f>IF(ISBLANK('CONGESTION RESULTS 2015'!BK208), "no", "yes")</f>
        <v>yes</v>
      </c>
      <c r="V208" s="357">
        <f>'CONGESTION RESULTS 2015'!CE208</f>
        <v>0</v>
      </c>
      <c r="W208">
        <f>'CONGESTION RESULTS 2015'!CF208</f>
        <v>0</v>
      </c>
      <c r="X208">
        <f>'CONGESTION RESULTS 2015'!CG208</f>
        <v>0</v>
      </c>
      <c r="Y208">
        <f>'CONGESTION RESULTS 2015'!CH208</f>
        <v>0</v>
      </c>
      <c r="AA208" s="375">
        <f>Table9[[#This Row],[offer/non-offer or premia in March 2016 auction? 
'[only considering GYs and M-4-16']]]</f>
        <v>0</v>
      </c>
      <c r="AB208" s="375">
        <f>Table9[[#This Row],[Further TSO remarks on congestion / data / proposed changes to IP list etc.]]</f>
        <v>0</v>
      </c>
      <c r="AC208" s="375">
        <f>Table9[[#This Row],[Revised evaluation of congestion after TSO / NRA comments]]</f>
        <v>0</v>
      </c>
      <c r="AD208" s="375">
        <f>Table9[[#This Row],[ACER comments / 
justification]]</f>
        <v>0</v>
      </c>
    </row>
    <row r="209" spans="1:30" ht="22.2" hidden="1" x14ac:dyDescent="0.45">
      <c r="A209" t="str">
        <f>'CONGESTION RESULTS 2015'!A209</f>
        <v>VR</v>
      </c>
      <c r="B209">
        <f>'CONGESTION RESULTS 2015'!B209</f>
        <v>0</v>
      </c>
      <c r="C209">
        <f>'CONGESTION RESULTS 2015'!C209</f>
        <v>0</v>
      </c>
      <c r="D209" t="str">
        <f>'CONGESTION RESULTS 2015'!E209</f>
        <v>no</v>
      </c>
      <c r="E209" t="str">
        <f>'CONGESTION RESULTS 2015'!F209</f>
        <v>PRISMA</v>
      </c>
      <c r="F209" t="str">
        <f>'CONGESTION RESULTS 2015'!G209</f>
        <v>Bunder-Tief</v>
      </c>
      <c r="G209" t="str">
        <f>'CONGESTION RESULTS 2015'!H209</f>
        <v>Entry</v>
      </c>
      <c r="H209" t="str">
        <f>'CONGESTION RESULTS 2015'!I209</f>
        <v>37Z000000005000Z</v>
      </c>
      <c r="I209" t="str">
        <f>'CONGESTION RESULTS 2015'!J209</f>
        <v>Gasunie Deutschland Transport Services</v>
      </c>
      <c r="J209" t="str">
        <f>'CONGESTION RESULTS 2015'!K209</f>
        <v>21X-DE-D-A0A0A-K</v>
      </c>
      <c r="K209" t="str">
        <f>'CONGESTION RESULTS 2015'!L209</f>
        <v>DE</v>
      </c>
      <c r="L209" t="str">
        <f>'CONGESTION RESULTS 2015'!M209</f>
        <v>from</v>
      </c>
      <c r="M209" t="str">
        <f>'CONGESTION RESULTS 2015'!N209</f>
        <v>Open Grid Europe</v>
      </c>
      <c r="N209" t="str">
        <f>'CONGESTION RESULTS 2015'!O209</f>
        <v>21X-DE-C-A0A0A-T</v>
      </c>
      <c r="O209" t="str">
        <f>'CONGESTION RESULTS 2015'!P209</f>
        <v>DE</v>
      </c>
      <c r="P209" t="str">
        <f>'CONGESTION RESULTS 2015'!Q209</f>
        <v>no firm technical at periods indicated</v>
      </c>
      <c r="Q209" t="str">
        <f>'CONGESTION RESULTS 2015'!BC209</f>
        <v>yes</v>
      </c>
      <c r="S209" s="360" t="str">
        <f>'CONGESTION RESULTS 2015'!BJ209</f>
        <v>no</v>
      </c>
      <c r="T209">
        <f>'CONGESTION RESULTS 2015'!BX209</f>
        <v>0</v>
      </c>
      <c r="U209" t="str">
        <f>IF(ISBLANK('CONGESTION RESULTS 2015'!BK209), "no", "yes")</f>
        <v>no</v>
      </c>
      <c r="V209" s="357">
        <f>'CONGESTION RESULTS 2015'!CE209</f>
        <v>0</v>
      </c>
      <c r="W209">
        <f>'CONGESTION RESULTS 2015'!CF209</f>
        <v>0</v>
      </c>
      <c r="X209">
        <f>'CONGESTION RESULTS 2015'!CG209</f>
        <v>0</v>
      </c>
      <c r="Y209">
        <f>'CONGESTION RESULTS 2015'!CH209</f>
        <v>0</v>
      </c>
      <c r="AA209" s="375">
        <f>Table9[[#This Row],[offer/non-offer or premia in March 2016 auction? 
'[only considering GYs and M-4-16']]]</f>
        <v>0</v>
      </c>
      <c r="AB209" s="375">
        <f>Table9[[#This Row],[Further TSO remarks on congestion / data / proposed changes to IP list etc.]]</f>
        <v>0</v>
      </c>
      <c r="AC209" s="375">
        <f>Table9[[#This Row],[Revised evaluation of congestion after TSO / NRA comments]]</f>
        <v>0</v>
      </c>
      <c r="AD209" s="375">
        <f>Table9[[#This Row],[ACER comments / 
justification]]</f>
        <v>0</v>
      </c>
    </row>
    <row r="210" spans="1:30" s="361" customFormat="1" ht="30" hidden="1" customHeight="1" x14ac:dyDescent="0.45">
      <c r="A210" s="357" t="str">
        <f>'CONGESTION RESULTS 2015'!A210</f>
        <v>cross-border</v>
      </c>
      <c r="B210" s="324" t="str">
        <f>'CONGESTION RESULTS 2015'!B210</f>
        <v>yes</v>
      </c>
      <c r="C210" s="357" t="str">
        <f>'CONGESTION RESULTS 2015'!C210</f>
        <v>non-offer of GYs 16/17 + 17/18</v>
      </c>
      <c r="D210" s="357" t="str">
        <f>'CONGESTION RESULTS 2015'!E210</f>
        <v>yes</v>
      </c>
      <c r="E210" s="357" t="str">
        <f>'CONGESTION RESULTS 2015'!F210</f>
        <v>GSA</v>
      </c>
      <c r="F210" s="368" t="str">
        <f>'CONGESTION RESULTS 2015'!G210</f>
        <v>Cieszyn (PL) / Český Těšín (CZ)</v>
      </c>
      <c r="G210" s="357" t="str">
        <f>'CONGESTION RESULTS 2015'!H210</f>
        <v>Entry</v>
      </c>
      <c r="H210" s="358" t="str">
        <f>'CONGESTION RESULTS 2015'!I210</f>
        <v>21Z000000000239K</v>
      </c>
      <c r="I210" s="357" t="str">
        <f>'CONGESTION RESULTS 2015'!J210</f>
        <v>GAZ-SYSTEM</v>
      </c>
      <c r="J210" s="329" t="str">
        <f>'CONGESTION RESULTS 2015'!K210</f>
        <v>21X-PL-A-A0A0A-B</v>
      </c>
      <c r="K210" s="357" t="str">
        <f>'CONGESTION RESULTS 2015'!L210</f>
        <v>PL</v>
      </c>
      <c r="L210" s="359" t="str">
        <f>'CONGESTION RESULTS 2015'!M210</f>
        <v>from</v>
      </c>
      <c r="M210" s="359" t="str">
        <f>'CONGESTION RESULTS 2015'!N210</f>
        <v>NET4GAS</v>
      </c>
      <c r="N210" s="329" t="str">
        <f>'CONGESTION RESULTS 2015'!O210</f>
        <v>21X000000001304L</v>
      </c>
      <c r="O210" s="330" t="str">
        <f>'CONGESTION RESULTS 2015'!P210</f>
        <v>CZ</v>
      </c>
      <c r="P210">
        <f>'CONGESTION RESULTS 2015'!Q210</f>
        <v>0</v>
      </c>
      <c r="Q210" s="357" t="str">
        <f>'CONGESTION RESULTS 2015'!BC210</f>
        <v>yes</v>
      </c>
      <c r="R210" s="360" t="s">
        <v>103</v>
      </c>
      <c r="S210" s="360" t="str">
        <f>'CONGESTION RESULTS 2015'!BJ210</f>
        <v>no</v>
      </c>
      <c r="T210" s="357" t="str">
        <f>'CONGESTION RESULTS 2015'!BX210</f>
        <v>no</v>
      </c>
      <c r="U210" s="357" t="str">
        <f>IF(ISBLANK('CONGESTION RESULTS 2015'!BK210), "no", "yes")</f>
        <v>yes</v>
      </c>
      <c r="V210" s="366" t="str">
        <f>'CONGESTION RESULTS 2015'!CA210</f>
        <v>Trade not included</v>
      </c>
      <c r="W210" s="357" t="str">
        <f>'CONGESTION RESULTS 2015'!CF210</f>
        <v>yes</v>
      </c>
      <c r="X210" s="365" t="str">
        <f>'CONGESTION RESULTS 2015'!CG210</f>
        <v>close</v>
      </c>
      <c r="Y210" s="357">
        <f>'CONGESTION RESULTS 2015'!CH210</f>
        <v>0</v>
      </c>
      <c r="Z210" s="366" t="str">
        <f>Table9[[#This Row],[offer/non-offer or premia in March 2016 auction? 
'[only considering GYs and M-4-16']]]</f>
        <v>no GYs 16-21, no M-4-16 (bundled), very little offered unbundled as GYs16-21, but Ms &amp; Qs offered unbundled</v>
      </c>
      <c r="AA210" s="375" t="str">
        <f>Table9[[#This Row],[offer/non-offer or premia in March 2016 auction? 
'[only considering GYs and M-4-16']]]</f>
        <v>no GYs 16-21, no M-4-16 (bundled), very little offered unbundled as GYs16-21, but Ms &amp; Qs offered unbundled</v>
      </c>
      <c r="AB210" s="375" t="str">
        <f>Table9[[#This Row],[Further TSO remarks on congestion / data / proposed changes to IP list etc.]]</f>
        <v>Before the yearly auctions in March 2016 there was a surrender for the capacity in Cieszyn. The yearly products up to 2031 GY were offerde to the market. 
[blue additions by GazSystem]</v>
      </c>
      <c r="AC210" s="375" t="str">
        <f>Table9[[#This Row],[Revised evaluation of congestion after TSO / NRA comments]]</f>
        <v>close (due to quota)</v>
      </c>
      <c r="AD210" s="375" t="str">
        <f>Table9[[#This Row],[ACER comments / 
justification]]</f>
        <v>surrendered capacity was not visible on TP</v>
      </c>
    </row>
    <row r="211" spans="1:30" ht="22.2" hidden="1" x14ac:dyDescent="0.45">
      <c r="A211" t="str">
        <f>'CONGESTION RESULTS 2015'!A211</f>
        <v>cross-border</v>
      </c>
      <c r="B211" t="str">
        <f>'CONGESTION RESULTS 2015'!B211</f>
        <v>likely not</v>
      </c>
      <c r="C211" t="str">
        <f>'CONGESTION RESULTS 2015'!C211</f>
        <v>non-offer of GYs 15/16 + 16/17 + 17/18</v>
      </c>
      <c r="D211" t="str">
        <f>'CONGESTION RESULTS 2015'!E211</f>
        <v>yes</v>
      </c>
      <c r="E211" t="str">
        <f>'CONGESTION RESULTS 2015'!F211</f>
        <v>RBP</v>
      </c>
      <c r="F211" t="str">
        <f>'CONGESTION RESULTS 2015'!G211</f>
        <v>Csanadpalota</v>
      </c>
      <c r="G211" t="str">
        <f>'CONGESTION RESULTS 2015'!H211</f>
        <v>Entry</v>
      </c>
      <c r="H211" t="str">
        <f>'CONGESTION RESULTS 2015'!I211</f>
        <v>21Z000000000236Q</v>
      </c>
      <c r="I211" t="str">
        <f>'CONGESTION RESULTS 2015'!J211</f>
        <v>Transgaz</v>
      </c>
      <c r="J211" t="str">
        <f>'CONGESTION RESULTS 2015'!K211</f>
        <v>21X-RO-A-A0A0A-S</v>
      </c>
      <c r="K211" t="str">
        <f>'CONGESTION RESULTS 2015'!L211</f>
        <v>RO</v>
      </c>
      <c r="L211" t="str">
        <f>'CONGESTION RESULTS 2015'!M211</f>
        <v>from</v>
      </c>
      <c r="M211" t="str">
        <f>'CONGESTION RESULTS 2015'!N211</f>
        <v>FGSZ</v>
      </c>
      <c r="N211" t="str">
        <f>'CONGESTION RESULTS 2015'!O211</f>
        <v>21X-HU-A-A0A0A-8</v>
      </c>
      <c r="O211" t="str">
        <f>'CONGESTION RESULTS 2015'!P211</f>
        <v>HU</v>
      </c>
      <c r="P211">
        <f>'CONGESTION RESULTS 2015'!Q211</f>
        <v>0</v>
      </c>
      <c r="Q211">
        <f>'CONGESTION RESULTS 2015'!BC211</f>
        <v>0</v>
      </c>
      <c r="S211" s="360">
        <f>'CONGESTION RESULTS 2015'!BJ211</f>
        <v>0</v>
      </c>
      <c r="T211">
        <f>'CONGESTION RESULTS 2015'!BX211</f>
        <v>0</v>
      </c>
      <c r="U211" t="str">
        <f>IF(ISBLANK('CONGESTION RESULTS 2015'!BK211), "no", "yes")</f>
        <v>no</v>
      </c>
      <c r="V211" s="357" t="str">
        <f>'CONGESTION RESULTS 2015'!CE211</f>
        <v>no</v>
      </c>
      <c r="W211">
        <f>'CONGESTION RESULTS 2015'!CF211</f>
        <v>0</v>
      </c>
      <c r="X211">
        <f>'CONGESTION RESULTS 2015'!CG211</f>
        <v>0</v>
      </c>
      <c r="Y211">
        <f>'CONGESTION RESULTS 2015'!CH211</f>
        <v>0</v>
      </c>
      <c r="AA211" s="375" t="str">
        <f>Table9[[#This Row],[offer/non-offer or premia in March 2016 auction? 
'[only considering GYs and M-4-16']]]</f>
        <v>no auction for Transgaz in RBP report</v>
      </c>
      <c r="AB211" s="375" t="str">
        <f>Table9[[#This Row],[Further TSO remarks on congestion / data / proposed changes to IP list etc.]]</f>
        <v xml:space="preserve">After reviewing the file, we confirm that our data were completed  according to those we have submitted. </v>
      </c>
      <c r="AC211" s="375" t="str">
        <f>Table9[[#This Row],[Revised evaluation of congestion after TSO / NRA comments]]</f>
        <v>likely not</v>
      </c>
      <c r="AD211" s="375">
        <f>Table9[[#This Row],[ACER comments / 
justification]]</f>
        <v>0</v>
      </c>
    </row>
    <row r="212" spans="1:30" ht="22.2" hidden="1" x14ac:dyDescent="0.45">
      <c r="A212" t="str">
        <f>'CONGESTION RESULTS 2015'!A212</f>
        <v>cross-border</v>
      </c>
      <c r="B212" t="str">
        <f>'CONGESTION RESULTS 2015'!B212</f>
        <v>likely not</v>
      </c>
      <c r="C212" t="str">
        <f>'CONGESTION RESULTS 2015'!C212</f>
        <v>non-offer of GYs 15/16 + 16/17 + 17/18</v>
      </c>
      <c r="D212" t="str">
        <f>'CONGESTION RESULTS 2015'!E212</f>
        <v>yes</v>
      </c>
      <c r="E212" t="str">
        <f>'CONGESTION RESULTS 2015'!F212</f>
        <v>RBP</v>
      </c>
      <c r="F212" t="str">
        <f>'CONGESTION RESULTS 2015'!G212</f>
        <v>Csanadpalota</v>
      </c>
      <c r="G212" t="str">
        <f>'CONGESTION RESULTS 2015'!H212</f>
        <v>Entry</v>
      </c>
      <c r="H212" t="str">
        <f>'CONGESTION RESULTS 2015'!I212</f>
        <v>21Z000000000236Q</v>
      </c>
      <c r="I212" t="str">
        <f>'CONGESTION RESULTS 2015'!J212</f>
        <v>FGSZ</v>
      </c>
      <c r="J212" t="str">
        <f>'CONGESTION RESULTS 2015'!K212</f>
        <v>21X-HU-A-A0A0A-8</v>
      </c>
      <c r="K212" t="str">
        <f>'CONGESTION RESULTS 2015'!L212</f>
        <v>HU</v>
      </c>
      <c r="L212" t="str">
        <f>'CONGESTION RESULTS 2015'!M212</f>
        <v>from</v>
      </c>
      <c r="M212" t="str">
        <f>'CONGESTION RESULTS 2015'!N212</f>
        <v>Transgaz</v>
      </c>
      <c r="N212" t="str">
        <f>'CONGESTION RESULTS 2015'!O212</f>
        <v>21X-RO-A-A0A0A-S</v>
      </c>
      <c r="O212" t="str">
        <f>'CONGESTION RESULTS 2015'!P212</f>
        <v>RO</v>
      </c>
      <c r="P212" t="str">
        <f>'CONGESTION RESULTS 2015'!Q212</f>
        <v>different EIC on TP</v>
      </c>
      <c r="Q212">
        <f>'CONGESTION RESULTS 2015'!BC212</f>
        <v>0</v>
      </c>
      <c r="S212" s="360">
        <f>'CONGESTION RESULTS 2015'!BJ212</f>
        <v>0</v>
      </c>
      <c r="T212">
        <f>'CONGESTION RESULTS 2015'!BX212</f>
        <v>0</v>
      </c>
      <c r="U212" t="str">
        <f>IF(ISBLANK('CONGESTION RESULTS 2015'!BK212), "no", "yes")</f>
        <v>no</v>
      </c>
      <c r="V212" s="357">
        <f>'CONGESTION RESULTS 2015'!CE212</f>
        <v>0</v>
      </c>
      <c r="W212">
        <f>'CONGESTION RESULTS 2015'!CF212</f>
        <v>0</v>
      </c>
      <c r="X212">
        <f>'CONGESTION RESULTS 2015'!CG212</f>
        <v>0</v>
      </c>
      <c r="Y212">
        <f>'CONGESTION RESULTS 2015'!CH212</f>
        <v>0</v>
      </c>
      <c r="AA212" s="375">
        <f>Table9[[#This Row],[offer/non-offer or premia in March 2016 auction? 
'[only considering GYs and M-4-16']]]</f>
        <v>0</v>
      </c>
      <c r="AB212" s="375">
        <f>Table9[[#This Row],[Further TSO remarks on congestion / data / proposed changes to IP list etc.]]</f>
        <v>0</v>
      </c>
      <c r="AC212" s="375" t="str">
        <f>Table9[[#This Row],[Revised evaluation of congestion after TSO / NRA comments]]</f>
        <v>likely not</v>
      </c>
      <c r="AD212" s="375">
        <f>Table9[[#This Row],[ACER comments / 
justification]]</f>
        <v>0</v>
      </c>
    </row>
    <row r="213" spans="1:30" s="361" customFormat="1" ht="30" customHeight="1" x14ac:dyDescent="0.45">
      <c r="A213" s="357" t="str">
        <f>'CONGESTION RESULTS 2015'!A213</f>
        <v>3rd country</v>
      </c>
      <c r="B213" s="324" t="str">
        <f>'CONGESTION RESULTS 2015'!B213</f>
        <v>yes</v>
      </c>
      <c r="C213" s="357" t="str">
        <f>'CONGESTION RESULTS 2015'!C213</f>
        <v>non-offer of GYs 15-18</v>
      </c>
      <c r="D213" s="357" t="str">
        <f>'CONGESTION RESULTS 2015'!E213</f>
        <v>yes</v>
      </c>
      <c r="E213" s="357" t="str">
        <f>'CONGESTION RESULTS 2015'!F213</f>
        <v>PRISMA</v>
      </c>
      <c r="F213" s="368" t="str">
        <f>'CONGESTION RESULTS 2015'!G213</f>
        <v>Dornum</v>
      </c>
      <c r="G213" s="357" t="str">
        <f>'CONGESTION RESULTS 2015'!H213</f>
        <v>Entry</v>
      </c>
      <c r="H213" s="358" t="str">
        <f>'CONGESTION RESULTS 2015'!I213</f>
        <v>21Z000000000053Y</v>
      </c>
      <c r="I213" s="357" t="str">
        <f>'CONGESTION RESULTS 2015'!J213</f>
        <v>Gasunie Deutschland Transport Services</v>
      </c>
      <c r="J213" s="329" t="str">
        <f>'CONGESTION RESULTS 2015'!K213</f>
        <v>21X-DE-D-A0A0A-K</v>
      </c>
      <c r="K213" s="357" t="str">
        <f>'CONGESTION RESULTS 2015'!L213</f>
        <v>DE</v>
      </c>
      <c r="L213" s="359" t="str">
        <f>'CONGESTION RESULTS 2015'!M213</f>
        <v>from</v>
      </c>
      <c r="M213" s="359" t="str">
        <f>'CONGESTION RESULTS 2015'!N213</f>
        <v>Gassco</v>
      </c>
      <c r="N213" s="329" t="str">
        <f>'CONGESTION RESULTS 2015'!O213</f>
        <v>21X-NO-A-A0A0A-2</v>
      </c>
      <c r="O213" s="322" t="str">
        <f>'CONGESTION RESULTS 2015'!P213</f>
        <v>NO</v>
      </c>
      <c r="P213">
        <f>'CONGESTION RESULTS 2015'!Q213</f>
        <v>0</v>
      </c>
      <c r="Q213" s="357" t="str">
        <f>'CONGESTION RESULTS 2015'!BC213</f>
        <v>yes</v>
      </c>
      <c r="R213" s="360" t="s">
        <v>103</v>
      </c>
      <c r="S213" s="360" t="str">
        <f>'CONGESTION RESULTS 2015'!BJ213</f>
        <v>no</v>
      </c>
      <c r="T213" s="357" t="str">
        <f>'CONGESTION RESULTS 2015'!BX213</f>
        <v>no</v>
      </c>
      <c r="U213" s="357" t="str">
        <f>IF(ISBLANK('CONGESTION RESULTS 2015'!BK213), "no", "yes")</f>
        <v>no</v>
      </c>
      <c r="V213" s="357" t="str">
        <f>Table9[[#This Row],[Number of concluded trades (T) and offers (O) on secondary markets in 2015 '[&gt;= 1 month']]]</f>
        <v>no</v>
      </c>
      <c r="W213" s="357" t="str">
        <f>'CONGESTION RESULTS 2015'!CF213</f>
        <v>no</v>
      </c>
      <c r="X213" s="357" t="str">
        <f>'CONGESTION RESULTS 2015'!CG213</f>
        <v>no</v>
      </c>
      <c r="Y213" s="357" t="str">
        <f>'CONGESTION RESULTS 2015'!CH213</f>
        <v>yes</v>
      </c>
      <c r="Z213" s="357" t="s">
        <v>100</v>
      </c>
      <c r="AA213" s="375" t="str">
        <f>Table9[[#This Row],[offer/non-offer or premia in March 2016 auction? 
'[only considering GYs and M-4-16']]]</f>
        <v>no firm offers beyond DA</v>
      </c>
      <c r="AB213" s="375" t="str">
        <f>Table9[[#This Row],[Further TSO remarks on congestion / data / proposed changes to IP list etc.]]</f>
        <v>There are two Gaspool-TSOs offering capacity at this point. There is no technical but a contractual congestion. Capacity can not be offered in long term auctions by GUD since it is limited to the contractual agreed amount. But Jordgas is offering capacity at Dornum Entry. Therefore there is no congestion at this netpoint as a whole.</v>
      </c>
      <c r="AC213" s="375" t="str">
        <f>Table9[[#This Row],[Revised evaluation of congestion after TSO / NRA comments]]</f>
        <v>yes (but only GUD part)</v>
      </c>
      <c r="AD213" s="375" t="str">
        <f>Table9[[#This Row],[ACER comments / 
justification]]</f>
        <v>jordgas IP can be booked alternatively</v>
      </c>
    </row>
    <row r="214" spans="1:30" ht="22.2" hidden="1" x14ac:dyDescent="0.45">
      <c r="A214" t="str">
        <f>'CONGESTION RESULTS 2015'!A214</f>
        <v>3rd country</v>
      </c>
      <c r="B214" t="str">
        <f>'CONGESTION RESULTS 2015'!B214</f>
        <v>no</v>
      </c>
      <c r="C214">
        <f>'CONGESTION RESULTS 2015'!C214</f>
        <v>0</v>
      </c>
      <c r="D214" t="str">
        <f>'CONGESTION RESULTS 2015'!E214</f>
        <v>yes</v>
      </c>
      <c r="E214" t="str">
        <f>'CONGESTION RESULTS 2015'!F214</f>
        <v>PRISMA</v>
      </c>
      <c r="F214" t="str">
        <f>'CONGESTION RESULTS 2015'!G214</f>
        <v>Dornum</v>
      </c>
      <c r="G214" t="str">
        <f>'CONGESTION RESULTS 2015'!H214</f>
        <v>Entry</v>
      </c>
      <c r="H214" t="str">
        <f>'CONGESTION RESULTS 2015'!I214</f>
        <v>21Z000000000053Y</v>
      </c>
      <c r="I214" t="str">
        <f>'CONGESTION RESULTS 2015'!J214</f>
        <v>jordgas Transport</v>
      </c>
      <c r="J214" t="str">
        <f>'CONGESTION RESULTS 2015'!K214</f>
        <v>21X000000001189W</v>
      </c>
      <c r="K214" t="str">
        <f>'CONGESTION RESULTS 2015'!L214</f>
        <v>DE</v>
      </c>
      <c r="L214" t="str">
        <f>'CONGESTION RESULTS 2015'!M214</f>
        <v>from</v>
      </c>
      <c r="M214" t="str">
        <f>'CONGESTION RESULTS 2015'!N214</f>
        <v>Gassco</v>
      </c>
      <c r="N214" t="str">
        <f>'CONGESTION RESULTS 2015'!O214</f>
        <v>21X-NO-A-A0A0A-2</v>
      </c>
      <c r="O214" t="str">
        <f>'CONGESTION RESULTS 2015'!P214</f>
        <v>NO</v>
      </c>
      <c r="P214">
        <f>'CONGESTION RESULTS 2015'!Q214</f>
        <v>0</v>
      </c>
      <c r="Q214">
        <f>'CONGESTION RESULTS 2015'!BC214</f>
        <v>0</v>
      </c>
      <c r="S214" s="360">
        <f>'CONGESTION RESULTS 2015'!BJ214</f>
        <v>0</v>
      </c>
      <c r="T214">
        <f>'CONGESTION RESULTS 2015'!BX214</f>
        <v>0</v>
      </c>
      <c r="U214" t="str">
        <f>IF(ISBLANK('CONGESTION RESULTS 2015'!BK214), "no", "yes")</f>
        <v>no</v>
      </c>
      <c r="V214" s="357">
        <f>'CONGESTION RESULTS 2015'!CE214</f>
        <v>0</v>
      </c>
      <c r="W214">
        <f>'CONGESTION RESULTS 2015'!CF214</f>
        <v>0</v>
      </c>
      <c r="X214">
        <f>'CONGESTION RESULTS 2015'!CG214</f>
        <v>0</v>
      </c>
      <c r="Y214">
        <f>'CONGESTION RESULTS 2015'!CH214</f>
        <v>0</v>
      </c>
      <c r="AA214" s="375">
        <f>Table9[[#This Row],[offer/non-offer or premia in March 2016 auction? 
'[only considering GYs and M-4-16']]]</f>
        <v>0</v>
      </c>
      <c r="AB214" s="375">
        <f>Table9[[#This Row],[Further TSO remarks on congestion / data / proposed changes to IP list etc.]]</f>
        <v>0</v>
      </c>
      <c r="AC214" s="375">
        <f>Table9[[#This Row],[Revised evaluation of congestion after TSO / NRA comments]]</f>
        <v>0</v>
      </c>
      <c r="AD214" s="375">
        <f>Table9[[#This Row],[ACER comments / 
justification]]</f>
        <v>0</v>
      </c>
    </row>
    <row r="215" spans="1:30" ht="22.2" hidden="1" x14ac:dyDescent="0.45">
      <c r="A215" t="str">
        <f>'CONGESTION RESULTS 2015'!A215</f>
        <v>3rd country</v>
      </c>
      <c r="B215" t="str">
        <f>'CONGESTION RESULTS 2015'!B215</f>
        <v>no</v>
      </c>
      <c r="C215">
        <f>'CONGESTION RESULTS 2015'!C215</f>
        <v>0</v>
      </c>
      <c r="D215" t="str">
        <f>'CONGESTION RESULTS 2015'!E215</f>
        <v>yes</v>
      </c>
      <c r="E215" t="str">
        <f>'CONGESTION RESULTS 2015'!F215</f>
        <v>PRISMA</v>
      </c>
      <c r="F215" t="str">
        <f>'CONGESTION RESULTS 2015'!G215</f>
        <v>Dornum</v>
      </c>
      <c r="G215" t="str">
        <f>'CONGESTION RESULTS 2015'!H215</f>
        <v>Entry</v>
      </c>
      <c r="H215" t="str">
        <f>'CONGESTION RESULTS 2015'!I215</f>
        <v>21Z000000000053Y</v>
      </c>
      <c r="I215" t="str">
        <f>'CONGESTION RESULTS 2015'!J215</f>
        <v>Open Grid Europe</v>
      </c>
      <c r="J215" t="str">
        <f>'CONGESTION RESULTS 2015'!K215</f>
        <v>21X-DE-C-A0A0A-T</v>
      </c>
      <c r="K215" t="str">
        <f>'CONGESTION RESULTS 2015'!L215</f>
        <v>DE</v>
      </c>
      <c r="L215" t="str">
        <f>'CONGESTION RESULTS 2015'!M215</f>
        <v>from</v>
      </c>
      <c r="M215" t="str">
        <f>'CONGESTION RESULTS 2015'!N215</f>
        <v>Gassco</v>
      </c>
      <c r="N215" t="str">
        <f>'CONGESTION RESULTS 2015'!O215</f>
        <v>21X-NO-A-A0A0A-2</v>
      </c>
      <c r="O215" t="str">
        <f>'CONGESTION RESULTS 2015'!P215</f>
        <v>NO</v>
      </c>
      <c r="P215">
        <f>'CONGESTION RESULTS 2015'!Q215</f>
        <v>0</v>
      </c>
      <c r="Q215">
        <f>'CONGESTION RESULTS 2015'!BC215</f>
        <v>0</v>
      </c>
      <c r="S215" s="360">
        <f>'CONGESTION RESULTS 2015'!BJ215</f>
        <v>0</v>
      </c>
      <c r="T215">
        <f>'CONGESTION RESULTS 2015'!BX215</f>
        <v>0</v>
      </c>
      <c r="U215" t="str">
        <f>IF(ISBLANK('CONGESTION RESULTS 2015'!BK215), "no", "yes")</f>
        <v>yes</v>
      </c>
      <c r="V215" s="357">
        <f>'CONGESTION RESULTS 2015'!CE215</f>
        <v>0</v>
      </c>
      <c r="W215">
        <f>'CONGESTION RESULTS 2015'!CF215</f>
        <v>0</v>
      </c>
      <c r="X215">
        <f>'CONGESTION RESULTS 2015'!CG215</f>
        <v>0</v>
      </c>
      <c r="Y215">
        <f>'CONGESTION RESULTS 2015'!CH215</f>
        <v>0</v>
      </c>
      <c r="AA215" s="375">
        <f>Table9[[#This Row],[offer/non-offer or premia in March 2016 auction? 
'[only considering GYs and M-4-16']]]</f>
        <v>0</v>
      </c>
      <c r="AB215" s="375">
        <f>Table9[[#This Row],[Further TSO remarks on congestion / data / proposed changes to IP list etc.]]</f>
        <v>0</v>
      </c>
      <c r="AC215" s="375">
        <f>Table9[[#This Row],[Revised evaluation of congestion after TSO / NRA comments]]</f>
        <v>0</v>
      </c>
      <c r="AD215" s="375">
        <f>Table9[[#This Row],[ACER comments / 
justification]]</f>
        <v>0</v>
      </c>
    </row>
    <row r="216" spans="1:30" ht="22.2" hidden="1" x14ac:dyDescent="0.45">
      <c r="A216" t="str">
        <f>'CONGESTION RESULTS 2015'!A216</f>
        <v>n.e.</v>
      </c>
      <c r="B216">
        <f>'CONGESTION RESULTS 2015'!B216</f>
        <v>0</v>
      </c>
      <c r="C216">
        <f>'CONGESTION RESULTS 2015'!C216</f>
        <v>0</v>
      </c>
      <c r="D216" t="str">
        <f>'CONGESTION RESULTS 2015'!E216</f>
        <v>no</v>
      </c>
      <c r="E216" t="str">
        <f>'CONGESTION RESULTS 2015'!F216</f>
        <v>PRISMA</v>
      </c>
      <c r="F216" t="str">
        <f>'CONGESTION RESULTS 2015'!G216</f>
        <v>Dragør</v>
      </c>
      <c r="G216" t="str">
        <f>'CONGESTION RESULTS 2015'!H216</f>
        <v>Entry</v>
      </c>
      <c r="H216" t="str">
        <f>'CONGESTION RESULTS 2015'!I216</f>
        <v>21Z000000000027Z</v>
      </c>
      <c r="I216" t="str">
        <f>'CONGESTION RESULTS 2015'!J216</f>
        <v>Swedegas AB</v>
      </c>
      <c r="J216" t="str">
        <f>'CONGESTION RESULTS 2015'!K216</f>
        <v>21X-SE-A-A0A0A-F</v>
      </c>
      <c r="K216" t="str">
        <f>'CONGESTION RESULTS 2015'!L216</f>
        <v>SE</v>
      </c>
      <c r="L216" t="str">
        <f>'CONGESTION RESULTS 2015'!M216</f>
        <v>from</v>
      </c>
      <c r="M216" t="str">
        <f>'CONGESTION RESULTS 2015'!N216</f>
        <v>Energinet.dk</v>
      </c>
      <c r="N216" t="str">
        <f>'CONGESTION RESULTS 2015'!O216</f>
        <v>10X1001A1001A248</v>
      </c>
      <c r="O216" t="str">
        <f>'CONGESTION RESULTS 2015'!P216</f>
        <v>DK</v>
      </c>
      <c r="P216" t="str">
        <f>'CONGESTION RESULTS 2015'!Q216</f>
        <v>no booking procedures applied</v>
      </c>
      <c r="Q216" t="str">
        <f>'CONGESTION RESULTS 2015'!BC216</f>
        <v>no data</v>
      </c>
      <c r="S216" s="360" t="str">
        <f>'CONGESTION RESULTS 2015'!BJ216</f>
        <v>no data</v>
      </c>
      <c r="T216">
        <f>'CONGESTION RESULTS 2015'!BX216</f>
        <v>0</v>
      </c>
      <c r="U216" t="str">
        <f>IF(ISBLANK('CONGESTION RESULTS 2015'!BK216), "no", "yes")</f>
        <v>no</v>
      </c>
      <c r="V216" s="357">
        <f>'CONGESTION RESULTS 2015'!CE216</f>
        <v>0</v>
      </c>
      <c r="W216">
        <f>'CONGESTION RESULTS 2015'!CF216</f>
        <v>0</v>
      </c>
      <c r="X216">
        <f>'CONGESTION RESULTS 2015'!CG216</f>
        <v>0</v>
      </c>
      <c r="Y216">
        <f>'CONGESTION RESULTS 2015'!CH216</f>
        <v>0</v>
      </c>
      <c r="AA216" s="375">
        <f>Table9[[#This Row],[offer/non-offer or premia in March 2016 auction? 
'[only considering GYs and M-4-16']]]</f>
        <v>0</v>
      </c>
      <c r="AB216" s="375">
        <f>Table9[[#This Row],[Further TSO remarks on congestion / data / proposed changes to IP list etc.]]</f>
        <v>0</v>
      </c>
      <c r="AC216" s="375">
        <f>Table9[[#This Row],[Revised evaluation of congestion after TSO / NRA comments]]</f>
        <v>0</v>
      </c>
      <c r="AD216" s="375">
        <f>Table9[[#This Row],[ACER comments / 
justification]]</f>
        <v>0</v>
      </c>
    </row>
    <row r="217" spans="1:30" ht="22.2" hidden="1" x14ac:dyDescent="0.45">
      <c r="A217" t="str">
        <f>'CONGESTION RESULTS 2015'!A217</f>
        <v>cross-border</v>
      </c>
      <c r="B217" t="str">
        <f>'CONGESTION RESULTS 2015'!B217</f>
        <v>likely not</v>
      </c>
      <c r="C217" t="str">
        <f>'CONGESTION RESULTS 2015'!C217</f>
        <v>non-offer of GYs 15-18</v>
      </c>
      <c r="D217" t="str">
        <f>'CONGESTION RESULTS 2015'!E217</f>
        <v>yes</v>
      </c>
      <c r="E217" t="str">
        <f>'CONGESTION RESULTS 2015'!F217</f>
        <v>RBP</v>
      </c>
      <c r="F217" t="str">
        <f>'CONGESTION RESULTS 2015'!G217</f>
        <v>Dravaszerdahely</v>
      </c>
      <c r="G217" t="str">
        <f>'CONGESTION RESULTS 2015'!H217</f>
        <v>Entry</v>
      </c>
      <c r="H217" t="str">
        <f>'CONGESTION RESULTS 2015'!I217</f>
        <v>21Z000000000249H</v>
      </c>
      <c r="I217" t="str">
        <f>'CONGESTION RESULTS 2015'!J217</f>
        <v>Plinacro</v>
      </c>
      <c r="J217" t="str">
        <f>'CONGESTION RESULTS 2015'!K217</f>
        <v>21X-HR-A-A0A0A-4</v>
      </c>
      <c r="K217" t="str">
        <f>'CONGESTION RESULTS 2015'!L217</f>
        <v>HR</v>
      </c>
      <c r="L217" t="str">
        <f>'CONGESTION RESULTS 2015'!M217</f>
        <v>from</v>
      </c>
      <c r="M217" t="str">
        <f>'CONGESTION RESULTS 2015'!N217</f>
        <v>FGSZ</v>
      </c>
      <c r="N217" t="str">
        <f>'CONGESTION RESULTS 2015'!O217</f>
        <v>21X-HU-A-A0A0A-8</v>
      </c>
      <c r="O217" t="str">
        <f>'CONGESTION RESULTS 2015'!P217</f>
        <v>HU</v>
      </c>
      <c r="P217" t="str">
        <f>'CONGESTION RESULTS 2015'!Q217</f>
        <v>late joining of RBP</v>
      </c>
      <c r="Q217">
        <f>'CONGESTION RESULTS 2015'!BC217</f>
        <v>0</v>
      </c>
      <c r="S217" s="360">
        <f>'CONGESTION RESULTS 2015'!BJ217</f>
        <v>0</v>
      </c>
      <c r="T217">
        <f>'CONGESTION RESULTS 2015'!BX217</f>
        <v>0</v>
      </c>
      <c r="U217" t="str">
        <f>IF(ISBLANK('CONGESTION RESULTS 2015'!BK217), "no", "yes")</f>
        <v>no</v>
      </c>
      <c r="V217" s="357">
        <f>'CONGESTION RESULTS 2015'!CE217</f>
        <v>0</v>
      </c>
      <c r="W217">
        <f>'CONGESTION RESULTS 2015'!CF217</f>
        <v>0</v>
      </c>
      <c r="X217">
        <f>'CONGESTION RESULTS 2015'!CG217</f>
        <v>0</v>
      </c>
      <c r="Y217">
        <f>'CONGESTION RESULTS 2015'!CH217</f>
        <v>0</v>
      </c>
      <c r="AA217" s="375">
        <f>Table9[[#This Row],[offer/non-offer or premia in March 2016 auction? 
'[only considering GYs and M-4-16']]]</f>
        <v>0</v>
      </c>
      <c r="AB217" s="375">
        <f>Table9[[#This Row],[Further TSO remarks on congestion / data / proposed changes to IP list etc.]]</f>
        <v>0</v>
      </c>
      <c r="AC217" s="375">
        <f>Table9[[#This Row],[Revised evaluation of congestion after TSO / NRA comments]]</f>
        <v>0</v>
      </c>
      <c r="AD217" s="375">
        <f>Table9[[#This Row],[ACER comments / 
justification]]</f>
        <v>0</v>
      </c>
    </row>
    <row r="218" spans="1:30" s="361" customFormat="1" ht="30" hidden="1" customHeight="1" x14ac:dyDescent="0.45">
      <c r="A218" s="363" t="str">
        <f>'CONGESTION RESULTS 2015'!A218</f>
        <v>3rd country</v>
      </c>
      <c r="B218" s="324" t="str">
        <f>'CONGESTION RESULTS 2015'!B218</f>
        <v>yes</v>
      </c>
      <c r="C218" s="357" t="str">
        <f>'CONGESTION RESULTS 2015'!C218</f>
        <v>non-offer of any firm products at BP</v>
      </c>
      <c r="D218" s="357" t="str">
        <f>'CONGESTION RESULTS 2015'!E218</f>
        <v>na</v>
      </c>
      <c r="E218" s="357" t="str">
        <f>'CONGESTION RESULTS 2015'!F218</f>
        <v>GSA</v>
      </c>
      <c r="F218" s="357" t="str">
        <f>'CONGESTION RESULTS 2015'!G218</f>
        <v xml:space="preserve">Drozdovichi (UA)  -Drozdowicze (PL) </v>
      </c>
      <c r="G218" s="357" t="str">
        <f>'CONGESTION RESULTS 2015'!H218</f>
        <v>Entry</v>
      </c>
      <c r="H218" s="358" t="str">
        <f>'CONGESTION RESULTS 2015'!I218</f>
        <v>21Z000000000143X</v>
      </c>
      <c r="I218" s="357" t="str">
        <f>'CONGESTION RESULTS 2015'!J218</f>
        <v>GAZ-SYSTEM</v>
      </c>
      <c r="J218" s="329" t="str">
        <f>'CONGESTION RESULTS 2015'!K218</f>
        <v>21X-PL-A-A0A0A-B</v>
      </c>
      <c r="K218" s="357" t="str">
        <f>'CONGESTION RESULTS 2015'!L218</f>
        <v>PL</v>
      </c>
      <c r="L218" s="359" t="str">
        <f>'CONGESTION RESULTS 2015'!M218</f>
        <v>from</v>
      </c>
      <c r="M218" s="359" t="str">
        <f>'CONGESTION RESULTS 2015'!N218</f>
        <v>Ukrtransgaz</v>
      </c>
      <c r="N218" s="329" t="str">
        <f>'CONGESTION RESULTS 2015'!O218</f>
        <v>21X0000000013279</v>
      </c>
      <c r="O218" s="322" t="str">
        <f>'CONGESTION RESULTS 2015'!P218</f>
        <v>UA</v>
      </c>
      <c r="P218" t="str">
        <f>'CONGESTION RESULTS 2015'!Q218</f>
        <v>IP with 3rd country</v>
      </c>
      <c r="Q218" s="357" t="str">
        <f>'CONGESTION RESULTS 2015'!BC218</f>
        <v>yes</v>
      </c>
      <c r="R218" s="360" t="s">
        <v>103</v>
      </c>
      <c r="S218" s="360" t="str">
        <f>'CONGESTION RESULTS 2015'!BJ218</f>
        <v>no</v>
      </c>
      <c r="T218" s="357" t="str">
        <f>'CONGESTION RESULTS 2015'!BX218</f>
        <v>no</v>
      </c>
      <c r="U218" s="357" t="str">
        <f>IF(ISBLANK('CONGESTION RESULTS 2015'!BK218), "no", "yes")</f>
        <v>no</v>
      </c>
      <c r="V218" s="357">
        <f>'CONGESTION RESULTS 2015'!CE218</f>
        <v>0</v>
      </c>
      <c r="W218" s="357" t="str">
        <f>'CONGESTION RESULTS 2015'!CF218</f>
        <v>no</v>
      </c>
      <c r="X218" s="357" t="str">
        <f>'CONGESTION RESULTS 2015'!CG218</f>
        <v>yes</v>
      </c>
      <c r="Y218" s="357">
        <f>'CONGESTION RESULTS 2015'!CH218</f>
        <v>0</v>
      </c>
      <c r="Z218" s="357" t="str">
        <f>Table9[[#This Row],[offer/non-offer or premia in March 2016 auction? 
'[only considering GYs and M-4-16']]]</f>
        <v>no GY 16/17 (only interruptible) and monthly interruptible</v>
      </c>
      <c r="AA218" s="375" t="str">
        <f>Table9[[#This Row],[offer/non-offer or premia in March 2016 auction? 
'[only considering GYs and M-4-16']]]</f>
        <v>no GY 16/17 (only interruptible) and monthly interruptible</v>
      </c>
      <c r="AB218" s="375">
        <f>Table9[[#This Row],[Further TSO remarks on congestion / data / proposed changes to IP list etc.]]</f>
        <v>0</v>
      </c>
      <c r="AC218" s="375" t="str">
        <f>Table9[[#This Row],[Revised evaluation of congestion after TSO / NRA comments]]</f>
        <v>yes, but no FDA UIOLI</v>
      </c>
      <c r="AD218" s="375" t="str">
        <f>Table9[[#This Row],[ACER comments / 
justification]]</f>
        <v>3rd country, NRA has not decided to apply CMPs</v>
      </c>
    </row>
    <row r="219" spans="1:30" ht="22.2" hidden="1" x14ac:dyDescent="0.45">
      <c r="A219" t="str">
        <f>'CONGESTION RESULTS 2015'!A219</f>
        <v>cross-border</v>
      </c>
      <c r="B219" t="str">
        <f>'CONGESTION RESULTS 2015'!B219</f>
        <v>no (but only 1 GY ahead is offered)</v>
      </c>
      <c r="C219" t="str">
        <f>'CONGESTION RESULTS 2015'!C219</f>
        <v>non-offer of GYs 16/17 + 17/18</v>
      </c>
      <c r="D219" t="str">
        <f>'CONGESTION RESULTS 2015'!E219</f>
        <v>yes</v>
      </c>
      <c r="E219" t="str">
        <f>'CONGESTION RESULTS 2015'!F219</f>
        <v>PRISMA</v>
      </c>
      <c r="F219" t="str">
        <f>'CONGESTION RESULTS 2015'!G219</f>
        <v>Ellund</v>
      </c>
      <c r="G219" t="str">
        <f>'CONGESTION RESULTS 2015'!H219</f>
        <v>Entry</v>
      </c>
      <c r="H219" t="str">
        <f>'CONGESTION RESULTS 2015'!I219</f>
        <v>21Z000000000144V</v>
      </c>
      <c r="I219" t="str">
        <f>'CONGESTION RESULTS 2015'!J219</f>
        <v>Energinet.dk</v>
      </c>
      <c r="J219" t="str">
        <f>'CONGESTION RESULTS 2015'!K219</f>
        <v>10X1001A1001A248</v>
      </c>
      <c r="K219" t="str">
        <f>'CONGESTION RESULTS 2015'!L219</f>
        <v>DK</v>
      </c>
      <c r="L219" t="str">
        <f>'CONGESTION RESULTS 2015'!M219</f>
        <v>from</v>
      </c>
      <c r="M219" t="str">
        <f>'CONGESTION RESULTS 2015'!N219</f>
        <v>Gasunie Deutschland Transport Services</v>
      </c>
      <c r="N219" t="str">
        <f>'CONGESTION RESULTS 2015'!O219</f>
        <v>21X-DE-D-A0A0A-K</v>
      </c>
      <c r="O219" t="str">
        <f>'CONGESTION RESULTS 2015'!P219</f>
        <v>DE</v>
      </c>
      <c r="P219" t="str">
        <f>'CONGESTION RESULTS 2015'!Q219</f>
        <v>EDK only offers 1 year ahead, as there is no demand for longer term auctions in Denmark / GY 16/17 offered in 3/16</v>
      </c>
      <c r="Q219">
        <f>'CONGESTION RESULTS 2015'!BC219</f>
        <v>0</v>
      </c>
      <c r="S219" s="360">
        <f>'CONGESTION RESULTS 2015'!BJ219</f>
        <v>0</v>
      </c>
      <c r="T219">
        <f>'CONGESTION RESULTS 2015'!BX219</f>
        <v>0</v>
      </c>
      <c r="U219" t="str">
        <f>IF(ISBLANK('CONGESTION RESULTS 2015'!BK219), "no", "yes")</f>
        <v>no</v>
      </c>
      <c r="V219" s="357">
        <f>'CONGESTION RESULTS 2015'!CE219</f>
        <v>0</v>
      </c>
      <c r="W219">
        <f>'CONGESTION RESULTS 2015'!CF219</f>
        <v>0</v>
      </c>
      <c r="X219">
        <f>'CONGESTION RESULTS 2015'!CG219</f>
        <v>0</v>
      </c>
      <c r="Y219">
        <f>'CONGESTION RESULTS 2015'!CH219</f>
        <v>0</v>
      </c>
      <c r="AA219" s="375">
        <f>Table9[[#This Row],[offer/non-offer or premia in March 2016 auction? 
'[only considering GYs and M-4-16']]]</f>
        <v>0</v>
      </c>
      <c r="AB219" s="375" t="str">
        <f>Table9[[#This Row],[Further TSO remarks on congestion / data / proposed changes to IP list etc.]]</f>
        <v>GY 16/17 was offered in March 2016. We only offer capacity 1 year ahead, as there is no demand for longer term auctions in Denmark.</v>
      </c>
      <c r="AC219" s="375" t="str">
        <f>Table9[[#This Row],[Revised evaluation of congestion after TSO / NRA comments]]</f>
        <v>no (but only 1 GY ahead is offered)</v>
      </c>
      <c r="AD219" s="375">
        <f>Table9[[#This Row],[ACER comments / 
justification]]</f>
        <v>0</v>
      </c>
    </row>
    <row r="220" spans="1:30" ht="22.2" hidden="1" x14ac:dyDescent="0.45">
      <c r="A220" t="str">
        <f>'CONGESTION RESULTS 2015'!A220</f>
        <v>cross-border</v>
      </c>
      <c r="B220" t="str">
        <f>'CONGESTION RESULTS 2015'!B220</f>
        <v>no (but only 1 GY ahead is offered)</v>
      </c>
      <c r="C220" t="str">
        <f>'CONGESTION RESULTS 2015'!C220</f>
        <v>non-offer of GYs 16/17 + 17/18</v>
      </c>
      <c r="D220" t="str">
        <f>'CONGESTION RESULTS 2015'!E220</f>
        <v>yes</v>
      </c>
      <c r="E220" t="str">
        <f>'CONGESTION RESULTS 2015'!F220</f>
        <v>PRISMA</v>
      </c>
      <c r="F220" t="str">
        <f>'CONGESTION RESULTS 2015'!G220</f>
        <v>Ellund</v>
      </c>
      <c r="G220" t="str">
        <f>'CONGESTION RESULTS 2015'!H220</f>
        <v>Entry</v>
      </c>
      <c r="H220" t="str">
        <f>'CONGESTION RESULTS 2015'!I220</f>
        <v>21Z0000000000260</v>
      </c>
      <c r="I220" t="str">
        <f>'CONGESTION RESULTS 2015'!J220</f>
        <v>Energinet.dk</v>
      </c>
      <c r="J220" t="str">
        <f>'CONGESTION RESULTS 2015'!K220</f>
        <v>10X1001A1001A248</v>
      </c>
      <c r="K220" t="str">
        <f>'CONGESTION RESULTS 2015'!L220</f>
        <v>DK</v>
      </c>
      <c r="L220" t="str">
        <f>'CONGESTION RESULTS 2015'!M220</f>
        <v>from</v>
      </c>
      <c r="M220" t="str">
        <f>'CONGESTION RESULTS 2015'!N220</f>
        <v>Open Grid Europe</v>
      </c>
      <c r="N220" t="str">
        <f>'CONGESTION RESULTS 2015'!O220</f>
        <v>21X-DE-C-A0A0A-T</v>
      </c>
      <c r="O220" t="str">
        <f>'CONGESTION RESULTS 2015'!P220</f>
        <v>DE</v>
      </c>
      <c r="P220" t="str">
        <f>'CONGESTION RESULTS 2015'!Q220</f>
        <v>EDK only offers 1 year ahead, as there is no demand for longer term auctions in Denmark / GY 16/17 offered in 3/16</v>
      </c>
      <c r="Q220">
        <f>'CONGESTION RESULTS 2015'!BC220</f>
        <v>0</v>
      </c>
      <c r="S220" s="360">
        <f>'CONGESTION RESULTS 2015'!BJ220</f>
        <v>0</v>
      </c>
      <c r="T220">
        <f>'CONGESTION RESULTS 2015'!BX220</f>
        <v>0</v>
      </c>
      <c r="U220" t="str">
        <f>IF(ISBLANK('CONGESTION RESULTS 2015'!BK220), "no", "yes")</f>
        <v>no</v>
      </c>
      <c r="V220" s="357">
        <f>'CONGESTION RESULTS 2015'!CE220</f>
        <v>0</v>
      </c>
      <c r="W220">
        <f>'CONGESTION RESULTS 2015'!CF220</f>
        <v>0</v>
      </c>
      <c r="X220">
        <f>'CONGESTION RESULTS 2015'!CG220</f>
        <v>0</v>
      </c>
      <c r="Y220">
        <f>'CONGESTION RESULTS 2015'!CH220</f>
        <v>0</v>
      </c>
      <c r="AA220" s="375">
        <f>Table9[[#This Row],[offer/non-offer or premia in March 2016 auction? 
'[only considering GYs and M-4-16']]]</f>
        <v>0</v>
      </c>
      <c r="AB220" s="375" t="str">
        <f>Table9[[#This Row],[Further TSO remarks on congestion / data / proposed changes to IP list etc.]]</f>
        <v>GY 16/17 was offered in March 2016. We only offer capacity 1 year ahead, as there is no demand for longer term auctions in Denmark.</v>
      </c>
      <c r="AC220" s="375" t="str">
        <f>Table9[[#This Row],[Revised evaluation of congestion after TSO / NRA comments]]</f>
        <v>no (but only 1 GY ahead is offered)</v>
      </c>
      <c r="AD220" s="375">
        <f>Table9[[#This Row],[ACER comments / 
justification]]</f>
        <v>0</v>
      </c>
    </row>
    <row r="221" spans="1:30" ht="22.2" hidden="1" x14ac:dyDescent="0.45">
      <c r="A221" t="str">
        <f>'CONGESTION RESULTS 2015'!A221</f>
        <v>cross-border</v>
      </c>
      <c r="B221" t="str">
        <f>'CONGESTION RESULTS 2015'!B221</f>
        <v>no</v>
      </c>
      <c r="C221">
        <f>'CONGESTION RESULTS 2015'!C221</f>
        <v>0</v>
      </c>
      <c r="D221" t="str">
        <f>'CONGESTION RESULTS 2015'!E221</f>
        <v>yes</v>
      </c>
      <c r="E221" t="str">
        <f>'CONGESTION RESULTS 2015'!F221</f>
        <v>PRISMA</v>
      </c>
      <c r="F221" t="str">
        <f>'CONGESTION RESULTS 2015'!G221</f>
        <v>Ellund</v>
      </c>
      <c r="G221" t="str">
        <f>'CONGESTION RESULTS 2015'!H221</f>
        <v>Entry</v>
      </c>
      <c r="H221" t="str">
        <f>'CONGESTION RESULTS 2015'!I221</f>
        <v>21Z000000000144V</v>
      </c>
      <c r="I221" t="str">
        <f>'CONGESTION RESULTS 2015'!J221</f>
        <v>Gasunie Deutschland Transport Services</v>
      </c>
      <c r="J221" t="str">
        <f>'CONGESTION RESULTS 2015'!K221</f>
        <v>21X-DE-D-A0A0A-K</v>
      </c>
      <c r="K221" t="str">
        <f>'CONGESTION RESULTS 2015'!L221</f>
        <v>DE</v>
      </c>
      <c r="L221" t="str">
        <f>'CONGESTION RESULTS 2015'!M221</f>
        <v>from</v>
      </c>
      <c r="M221" t="str">
        <f>'CONGESTION RESULTS 2015'!N221</f>
        <v>Energinet.dk</v>
      </c>
      <c r="N221" t="str">
        <f>'CONGESTION RESULTS 2015'!O221</f>
        <v>10X1001A1001A248</v>
      </c>
      <c r="O221" t="str">
        <f>'CONGESTION RESULTS 2015'!P221</f>
        <v>DK</v>
      </c>
      <c r="P221">
        <f>'CONGESTION RESULTS 2015'!Q221</f>
        <v>0</v>
      </c>
      <c r="Q221" t="str">
        <f>'CONGESTION RESULTS 2015'!BC221</f>
        <v>yes</v>
      </c>
      <c r="S221" s="360" t="str">
        <f>'CONGESTION RESULTS 2015'!BJ221</f>
        <v>no</v>
      </c>
      <c r="T221">
        <f>'CONGESTION RESULTS 2015'!BX221</f>
        <v>0</v>
      </c>
      <c r="U221" t="str">
        <f>IF(ISBLANK('CONGESTION RESULTS 2015'!BK221), "no", "yes")</f>
        <v>no</v>
      </c>
      <c r="V221" s="357">
        <f>'CONGESTION RESULTS 2015'!CE221</f>
        <v>0</v>
      </c>
      <c r="W221">
        <f>'CONGESTION RESULTS 2015'!CF221</f>
        <v>0</v>
      </c>
      <c r="X221">
        <f>'CONGESTION RESULTS 2015'!CG221</f>
        <v>0</v>
      </c>
      <c r="Y221">
        <f>'CONGESTION RESULTS 2015'!CH221</f>
        <v>0</v>
      </c>
      <c r="AA221" s="375">
        <f>Table9[[#This Row],[offer/non-offer or premia in March 2016 auction? 
'[only considering GYs and M-4-16']]]</f>
        <v>0</v>
      </c>
      <c r="AB221" s="375">
        <f>Table9[[#This Row],[Further TSO remarks on congestion / data / proposed changes to IP list etc.]]</f>
        <v>0</v>
      </c>
      <c r="AC221" s="375" t="str">
        <f>Table9[[#This Row],[Revised evaluation of congestion after TSO / NRA comments]]</f>
        <v>no</v>
      </c>
      <c r="AD221" s="375">
        <f>Table9[[#This Row],[ACER comments / 
justification]]</f>
        <v>0</v>
      </c>
    </row>
    <row r="222" spans="1:30" ht="22.2" hidden="1" x14ac:dyDescent="0.45">
      <c r="A222" t="str">
        <f>'CONGESTION RESULTS 2015'!A222</f>
        <v>cross-border</v>
      </c>
      <c r="B222" t="str">
        <f>'CONGESTION RESULTS 2015'!B222</f>
        <v>no</v>
      </c>
      <c r="C222">
        <f>'CONGESTION RESULTS 2015'!C222</f>
        <v>0</v>
      </c>
      <c r="D222" t="str">
        <f>'CONGESTION RESULTS 2015'!E222</f>
        <v>yes</v>
      </c>
      <c r="E222" t="str">
        <f>'CONGESTION RESULTS 2015'!F222</f>
        <v>PRISMA</v>
      </c>
      <c r="F222" t="str">
        <f>'CONGESTION RESULTS 2015'!G222</f>
        <v>Ellund</v>
      </c>
      <c r="G222" t="str">
        <f>'CONGESTION RESULTS 2015'!H222</f>
        <v>Entry</v>
      </c>
      <c r="H222" t="str">
        <f>'CONGESTION RESULTS 2015'!I222</f>
        <v>21Z0000000000260</v>
      </c>
      <c r="I222" t="str">
        <f>'CONGESTION RESULTS 2015'!J222</f>
        <v>Open Grid Europe</v>
      </c>
      <c r="J222" t="str">
        <f>'CONGESTION RESULTS 2015'!K222</f>
        <v>21X-DE-C-A0A0A-T</v>
      </c>
      <c r="K222" t="str">
        <f>'CONGESTION RESULTS 2015'!L222</f>
        <v>DE</v>
      </c>
      <c r="L222" t="str">
        <f>'CONGESTION RESULTS 2015'!M222</f>
        <v>from</v>
      </c>
      <c r="M222" t="str">
        <f>'CONGESTION RESULTS 2015'!N222</f>
        <v>Energinet.dk</v>
      </c>
      <c r="N222" t="str">
        <f>'CONGESTION RESULTS 2015'!O222</f>
        <v>10X1001A1001A248</v>
      </c>
      <c r="O222" t="str">
        <f>'CONGESTION RESULTS 2015'!P222</f>
        <v>DK</v>
      </c>
      <c r="P222">
        <f>'CONGESTION RESULTS 2015'!Q222</f>
        <v>0</v>
      </c>
      <c r="Q222" t="str">
        <f>'CONGESTION RESULTS 2015'!BC222</f>
        <v>yes</v>
      </c>
      <c r="S222" s="360" t="str">
        <f>'CONGESTION RESULTS 2015'!BJ222</f>
        <v>yes (11 days in 2015)</v>
      </c>
      <c r="T222">
        <f>'CONGESTION RESULTS 2015'!BX222</f>
        <v>0</v>
      </c>
      <c r="U222" t="str">
        <f>IF(ISBLANK('CONGESTION RESULTS 2015'!BK222), "no", "yes")</f>
        <v>yes</v>
      </c>
      <c r="V222" s="357">
        <f>'CONGESTION RESULTS 2015'!CE222</f>
        <v>0</v>
      </c>
      <c r="W222">
        <f>'CONGESTION RESULTS 2015'!CF222</f>
        <v>0</v>
      </c>
      <c r="X222">
        <f>'CONGESTION RESULTS 2015'!CG222</f>
        <v>0</v>
      </c>
      <c r="Y222">
        <f>'CONGESTION RESULTS 2015'!CH222</f>
        <v>0</v>
      </c>
      <c r="AA222" s="375">
        <f>Table9[[#This Row],[offer/non-offer or premia in March 2016 auction? 
'[only considering GYs and M-4-16']]]</f>
        <v>0</v>
      </c>
      <c r="AB222" s="375">
        <f>Table9[[#This Row],[Further TSO remarks on congestion / data / proposed changes to IP list etc.]]</f>
        <v>0</v>
      </c>
      <c r="AC222" s="375">
        <f>Table9[[#This Row],[Revised evaluation of congestion after TSO / NRA comments]]</f>
        <v>0</v>
      </c>
      <c r="AD222" s="375">
        <f>Table9[[#This Row],[ACER comments / 
justification]]</f>
        <v>0</v>
      </c>
    </row>
    <row r="223" spans="1:30" ht="22.2" hidden="1" x14ac:dyDescent="0.45">
      <c r="A223" t="str">
        <f>'CONGESTION RESULTS 2015'!A223</f>
        <v>3rd country</v>
      </c>
      <c r="B223" t="str">
        <f>'CONGESTION RESULTS 2015'!B223</f>
        <v>no</v>
      </c>
      <c r="C223">
        <f>'CONGESTION RESULTS 2015'!C223</f>
        <v>0</v>
      </c>
      <c r="D223" t="str">
        <f>'CONGESTION RESULTS 2015'!E223</f>
        <v>yes</v>
      </c>
      <c r="E223" t="str">
        <f>'CONGESTION RESULTS 2015'!F223</f>
        <v>PRISMA</v>
      </c>
      <c r="F223" t="str">
        <f>'CONGESTION RESULTS 2015'!G223</f>
        <v>Emden (EPT1)</v>
      </c>
      <c r="G223" t="str">
        <f>'CONGESTION RESULTS 2015'!H223</f>
        <v>Entry</v>
      </c>
      <c r="H223" t="str">
        <f>'CONGESTION RESULTS 2015'!I223</f>
        <v>21Z0000000000511</v>
      </c>
      <c r="I223" t="str">
        <f>'CONGESTION RESULTS 2015'!J223</f>
        <v>Gasunie Deutschland Transport Services</v>
      </c>
      <c r="J223" t="str">
        <f>'CONGESTION RESULTS 2015'!K223</f>
        <v>21X-DE-D-A0A0A-K</v>
      </c>
      <c r="K223" t="str">
        <f>'CONGESTION RESULTS 2015'!L223</f>
        <v>DE</v>
      </c>
      <c r="L223" t="str">
        <f>'CONGESTION RESULTS 2015'!M223</f>
        <v>from</v>
      </c>
      <c r="M223" t="str">
        <f>'CONGESTION RESULTS 2015'!N223</f>
        <v>Gassco</v>
      </c>
      <c r="N223" t="str">
        <f>'CONGESTION RESULTS 2015'!O223</f>
        <v>21X-NO-A-A0A0A-2</v>
      </c>
      <c r="O223" t="str">
        <f>'CONGESTION RESULTS 2015'!P223</f>
        <v>NO</v>
      </c>
      <c r="P223">
        <f>'CONGESTION RESULTS 2015'!Q223</f>
        <v>0</v>
      </c>
      <c r="Q223">
        <f>'CONGESTION RESULTS 2015'!BC223</f>
        <v>0</v>
      </c>
      <c r="S223" s="360">
        <f>'CONGESTION RESULTS 2015'!BJ223</f>
        <v>0</v>
      </c>
      <c r="T223">
        <f>'CONGESTION RESULTS 2015'!BX223</f>
        <v>0</v>
      </c>
      <c r="U223" t="str">
        <f>IF(ISBLANK('CONGESTION RESULTS 2015'!BK223), "no", "yes")</f>
        <v>no</v>
      </c>
      <c r="V223" s="357">
        <f>'CONGESTION RESULTS 2015'!CE223</f>
        <v>0</v>
      </c>
      <c r="W223">
        <f>'CONGESTION RESULTS 2015'!CF223</f>
        <v>0</v>
      </c>
      <c r="X223">
        <f>'CONGESTION RESULTS 2015'!CG223</f>
        <v>0</v>
      </c>
      <c r="Y223">
        <f>'CONGESTION RESULTS 2015'!CH223</f>
        <v>0</v>
      </c>
      <c r="AA223" s="375">
        <f>Table9[[#This Row],[offer/non-offer or premia in March 2016 auction? 
'[only considering GYs and M-4-16']]]</f>
        <v>0</v>
      </c>
      <c r="AB223" s="375">
        <f>Table9[[#This Row],[Further TSO remarks on congestion / data / proposed changes to IP list etc.]]</f>
        <v>0</v>
      </c>
      <c r="AC223" s="375" t="str">
        <f>Table9[[#This Row],[Revised evaluation of congestion after TSO / NRA comments]]</f>
        <v>no</v>
      </c>
      <c r="AD223" s="375">
        <f>Table9[[#This Row],[ACER comments / 
justification]]</f>
        <v>0</v>
      </c>
    </row>
    <row r="224" spans="1:30" ht="22.2" hidden="1" x14ac:dyDescent="0.45">
      <c r="A224" t="str">
        <f>'CONGESTION RESULTS 2015'!A224</f>
        <v>3rd country</v>
      </c>
      <c r="B224" t="str">
        <f>'CONGESTION RESULTS 2015'!B224</f>
        <v>no</v>
      </c>
      <c r="C224">
        <f>'CONGESTION RESULTS 2015'!C224</f>
        <v>0</v>
      </c>
      <c r="D224" t="str">
        <f>'CONGESTION RESULTS 2015'!E224</f>
        <v>yes</v>
      </c>
      <c r="E224" t="str">
        <f>'CONGESTION RESULTS 2015'!F224</f>
        <v>PRISMA</v>
      </c>
      <c r="F224" t="str">
        <f>'CONGESTION RESULTS 2015'!G224</f>
        <v>Emden (EPT1)</v>
      </c>
      <c r="G224" t="str">
        <f>'CONGESTION RESULTS 2015'!H224</f>
        <v>Entry</v>
      </c>
      <c r="H224" t="str">
        <f>'CONGESTION RESULTS 2015'!I224</f>
        <v>21Z0000000000503</v>
      </c>
      <c r="I224" t="str">
        <f>'CONGESTION RESULTS 2015'!J224</f>
        <v>Open Grid Europe</v>
      </c>
      <c r="J224" t="str">
        <f>'CONGESTION RESULTS 2015'!K224</f>
        <v>21X-DE-C-A0A0A-T</v>
      </c>
      <c r="K224" t="str">
        <f>'CONGESTION RESULTS 2015'!L224</f>
        <v>DE</v>
      </c>
      <c r="L224" t="str">
        <f>'CONGESTION RESULTS 2015'!M224</f>
        <v>from</v>
      </c>
      <c r="M224" t="str">
        <f>'CONGESTION RESULTS 2015'!N224</f>
        <v>Gassco</v>
      </c>
      <c r="N224" t="str">
        <f>'CONGESTION RESULTS 2015'!O224</f>
        <v>21X-NO-A-A0A0A-2</v>
      </c>
      <c r="O224" t="str">
        <f>'CONGESTION RESULTS 2015'!P224</f>
        <v>NO</v>
      </c>
      <c r="P224">
        <f>'CONGESTION RESULTS 2015'!Q224</f>
        <v>0</v>
      </c>
      <c r="Q224">
        <f>'CONGESTION RESULTS 2015'!BC224</f>
        <v>0</v>
      </c>
      <c r="S224" s="360">
        <f>'CONGESTION RESULTS 2015'!BJ224</f>
        <v>0</v>
      </c>
      <c r="T224">
        <f>'CONGESTION RESULTS 2015'!BX224</f>
        <v>0</v>
      </c>
      <c r="U224" t="str">
        <f>IF(ISBLANK('CONGESTION RESULTS 2015'!BK224), "no", "yes")</f>
        <v>yes</v>
      </c>
      <c r="V224" s="357">
        <f>'CONGESTION RESULTS 2015'!CE224</f>
        <v>0</v>
      </c>
      <c r="W224">
        <f>'CONGESTION RESULTS 2015'!CF224</f>
        <v>0</v>
      </c>
      <c r="X224">
        <f>'CONGESTION RESULTS 2015'!CG224</f>
        <v>0</v>
      </c>
      <c r="Y224">
        <f>'CONGESTION RESULTS 2015'!CH224</f>
        <v>0</v>
      </c>
      <c r="AA224" s="375">
        <f>Table9[[#This Row],[offer/non-offer or premia in March 2016 auction? 
'[only considering GYs and M-4-16']]]</f>
        <v>0</v>
      </c>
      <c r="AB224" s="375">
        <f>Table9[[#This Row],[Further TSO remarks on congestion / data / proposed changes to IP list etc.]]</f>
        <v>0</v>
      </c>
      <c r="AC224" s="375">
        <f>Table9[[#This Row],[Revised evaluation of congestion after TSO / NRA comments]]</f>
        <v>0</v>
      </c>
      <c r="AD224" s="375">
        <f>Table9[[#This Row],[ACER comments / 
justification]]</f>
        <v>0</v>
      </c>
    </row>
    <row r="225" spans="1:30" ht="22.2" hidden="1" x14ac:dyDescent="0.45">
      <c r="A225" t="str">
        <f>'CONGESTION RESULTS 2015'!A225</f>
        <v>3rd country</v>
      </c>
      <c r="B225" t="str">
        <f>'CONGESTION RESULTS 2015'!B225</f>
        <v>no</v>
      </c>
      <c r="C225">
        <f>'CONGESTION RESULTS 2015'!C225</f>
        <v>0</v>
      </c>
      <c r="D225" t="str">
        <f>'CONGESTION RESULTS 2015'!E225</f>
        <v>yes</v>
      </c>
      <c r="E225" t="str">
        <f>'CONGESTION RESULTS 2015'!F225</f>
        <v>PRISMA</v>
      </c>
      <c r="F225" t="str">
        <f>'CONGESTION RESULTS 2015'!G225</f>
        <v>Emden (EPT1)</v>
      </c>
      <c r="G225" t="str">
        <f>'CONGESTION RESULTS 2015'!H225</f>
        <v>Entry</v>
      </c>
      <c r="H225" t="str">
        <f>'CONGESTION RESULTS 2015'!I225</f>
        <v>21Z000000000145T</v>
      </c>
      <c r="I225" t="str">
        <f>'CONGESTION RESULTS 2015'!J225</f>
        <v>Thyssengas</v>
      </c>
      <c r="J225" t="str">
        <f>'CONGESTION RESULTS 2015'!K225</f>
        <v>21X-DE-G-A0A0A-U</v>
      </c>
      <c r="K225" t="str">
        <f>'CONGESTION RESULTS 2015'!L225</f>
        <v>DE</v>
      </c>
      <c r="L225" t="str">
        <f>'CONGESTION RESULTS 2015'!M225</f>
        <v>from</v>
      </c>
      <c r="M225" t="str">
        <f>'CONGESTION RESULTS 2015'!N225</f>
        <v>Gassco</v>
      </c>
      <c r="N225" t="str">
        <f>'CONGESTION RESULTS 2015'!O225</f>
        <v>21X-NO-A-A0A0A-2</v>
      </c>
      <c r="O225" t="str">
        <f>'CONGESTION RESULTS 2015'!P225</f>
        <v>NO</v>
      </c>
      <c r="P225">
        <f>'CONGESTION RESULTS 2015'!Q225</f>
        <v>0</v>
      </c>
      <c r="Q225" t="str">
        <f>'CONGESTION RESULTS 2015'!BC225</f>
        <v>yes</v>
      </c>
      <c r="S225" s="360" t="str">
        <f>'CONGESTION RESULTS 2015'!BJ225</f>
        <v>no</v>
      </c>
      <c r="T225">
        <f>'CONGESTION RESULTS 2015'!BX225</f>
        <v>0</v>
      </c>
      <c r="U225" t="str">
        <f>IF(ISBLANK('CONGESTION RESULTS 2015'!BK225), "no", "yes")</f>
        <v>no</v>
      </c>
      <c r="V225" s="357">
        <f>'CONGESTION RESULTS 2015'!CE225</f>
        <v>0</v>
      </c>
      <c r="W225">
        <f>'CONGESTION RESULTS 2015'!CF225</f>
        <v>0</v>
      </c>
      <c r="X225">
        <f>'CONGESTION RESULTS 2015'!CG225</f>
        <v>0</v>
      </c>
      <c r="Y225">
        <f>'CONGESTION RESULTS 2015'!CH225</f>
        <v>0</v>
      </c>
      <c r="AA225" s="375">
        <f>Table9[[#This Row],[offer/non-offer or premia in March 2016 auction? 
'[only considering GYs and M-4-16']]]</f>
        <v>0</v>
      </c>
      <c r="AB225" s="375" t="str">
        <f>Table9[[#This Row],[Further TSO remarks on congestion / data / proposed changes to IP list etc.]]</f>
        <v>capacity partially (rf. to columns S to BB) not available due to maintenance</v>
      </c>
      <c r="AC225" s="375">
        <f>Table9[[#This Row],[Revised evaluation of congestion after TSO / NRA comments]]</f>
        <v>0</v>
      </c>
      <c r="AD225" s="375">
        <f>Table9[[#This Row],[ACER comments / 
justification]]</f>
        <v>0</v>
      </c>
    </row>
    <row r="226" spans="1:30" ht="22.2" hidden="1" x14ac:dyDescent="0.45">
      <c r="A226" t="str">
        <f>'CONGESTION RESULTS 2015'!A226</f>
        <v>3rd country</v>
      </c>
      <c r="B226" t="str">
        <f>'CONGESTION RESULTS 2015'!B226</f>
        <v>no</v>
      </c>
      <c r="C226">
        <f>'CONGESTION RESULTS 2015'!C226</f>
        <v>0</v>
      </c>
      <c r="D226" t="str">
        <f>'CONGESTION RESULTS 2015'!E226</f>
        <v>yes</v>
      </c>
      <c r="E226" t="str">
        <f>'CONGESTION RESULTS 2015'!F226</f>
        <v>PRISMA</v>
      </c>
      <c r="F226" t="str">
        <f>'CONGESTION RESULTS 2015'!G226</f>
        <v>Emden (EPT1)</v>
      </c>
      <c r="G226" t="str">
        <f>'CONGESTION RESULTS 2015'!H226</f>
        <v>Entry</v>
      </c>
      <c r="H226" t="str">
        <f>'CONGESTION RESULTS 2015'!I226</f>
        <v>21Z000000000055U</v>
      </c>
      <c r="I226" t="str">
        <f>'CONGESTION RESULTS 2015'!J226</f>
        <v>Gasunie Transport Services</v>
      </c>
      <c r="J226" t="str">
        <f>'CONGESTION RESULTS 2015'!K226</f>
        <v>21X-NL-A-A0A0A-Z</v>
      </c>
      <c r="K226" t="str">
        <f>'CONGESTION RESULTS 2015'!L226</f>
        <v>NL</v>
      </c>
      <c r="L226" t="str">
        <f>'CONGESTION RESULTS 2015'!M226</f>
        <v>from</v>
      </c>
      <c r="M226" t="str">
        <f>'CONGESTION RESULTS 2015'!N226</f>
        <v>Gassco</v>
      </c>
      <c r="N226" t="str">
        <f>'CONGESTION RESULTS 2015'!O226</f>
        <v>21X-NO-A-A0A0A-2</v>
      </c>
      <c r="O226" t="str">
        <f>'CONGESTION RESULTS 2015'!P226</f>
        <v>NO</v>
      </c>
      <c r="P226">
        <f>'CONGESTION RESULTS 2015'!Q226</f>
        <v>0</v>
      </c>
      <c r="Q226">
        <f>'CONGESTION RESULTS 2015'!BC226</f>
        <v>0</v>
      </c>
      <c r="S226" s="360">
        <f>'CONGESTION RESULTS 2015'!BJ226</f>
        <v>0</v>
      </c>
      <c r="T226">
        <f>'CONGESTION RESULTS 2015'!BX226</f>
        <v>0</v>
      </c>
      <c r="U226" t="str">
        <f>IF(ISBLANK('CONGESTION RESULTS 2015'!BK226), "no", "yes")</f>
        <v>no</v>
      </c>
      <c r="V226" s="357">
        <f>'CONGESTION RESULTS 2015'!CE226</f>
        <v>0</v>
      </c>
      <c r="W226">
        <f>'CONGESTION RESULTS 2015'!CF226</f>
        <v>0</v>
      </c>
      <c r="X226">
        <f>'CONGESTION RESULTS 2015'!CG226</f>
        <v>0</v>
      </c>
      <c r="Y226">
        <f>'CONGESTION RESULTS 2015'!CH226</f>
        <v>0</v>
      </c>
      <c r="AA226" s="375">
        <f>Table9[[#This Row],[offer/non-offer or premia in March 2016 auction? 
'[only considering GYs and M-4-16']]]</f>
        <v>0</v>
      </c>
      <c r="AB226" s="375">
        <f>Table9[[#This Row],[Further TSO remarks on congestion / data / proposed changes to IP list etc.]]</f>
        <v>0</v>
      </c>
      <c r="AC226" s="375" t="str">
        <f>Table9[[#This Row],[Revised evaluation of congestion after TSO / NRA comments]]</f>
        <v>no</v>
      </c>
      <c r="AD226" s="375">
        <f>Table9[[#This Row],[ACER comments / 
justification]]</f>
        <v>0</v>
      </c>
    </row>
    <row r="227" spans="1:30" ht="22.2" hidden="1" x14ac:dyDescent="0.45">
      <c r="A227" t="str">
        <f>'CONGESTION RESULTS 2015'!A227</f>
        <v>3rd country</v>
      </c>
      <c r="B227" t="str">
        <f>'CONGESTION RESULTS 2015'!B227</f>
        <v>no</v>
      </c>
      <c r="C227">
        <f>'CONGESTION RESULTS 2015'!C227</f>
        <v>0</v>
      </c>
      <c r="D227" t="str">
        <f>'CONGESTION RESULTS 2015'!E227</f>
        <v>yes</v>
      </c>
      <c r="E227" t="str">
        <f>'CONGESTION RESULTS 2015'!F227</f>
        <v>PRISMA</v>
      </c>
      <c r="F227" t="str">
        <f>'CONGESTION RESULTS 2015'!G227</f>
        <v>Emden (NPT)</v>
      </c>
      <c r="G227" t="str">
        <f>'CONGESTION RESULTS 2015'!H227</f>
        <v>Entry</v>
      </c>
      <c r="H227" t="str">
        <f>'CONGESTION RESULTS 2015'!I227</f>
        <v>21Z000000000049P</v>
      </c>
      <c r="I227" t="str">
        <f>'CONGESTION RESULTS 2015'!J227</f>
        <v>Gasunie Deutschland Transport Services</v>
      </c>
      <c r="J227" t="str">
        <f>'CONGESTION RESULTS 2015'!K227</f>
        <v>21X-DE-D-A0A0A-K</v>
      </c>
      <c r="K227" t="str">
        <f>'CONGESTION RESULTS 2015'!L227</f>
        <v>DE</v>
      </c>
      <c r="L227" t="str">
        <f>'CONGESTION RESULTS 2015'!M227</f>
        <v>from</v>
      </c>
      <c r="M227" t="str">
        <f>'CONGESTION RESULTS 2015'!N227</f>
        <v>Gassco</v>
      </c>
      <c r="N227" t="str">
        <f>'CONGESTION RESULTS 2015'!O227</f>
        <v>21X-NO-A-A0A0A-2</v>
      </c>
      <c r="O227" t="str">
        <f>'CONGESTION RESULTS 2015'!P227</f>
        <v>NO</v>
      </c>
      <c r="P227">
        <f>'CONGESTION RESULTS 2015'!Q227</f>
        <v>0</v>
      </c>
      <c r="Q227">
        <f>'CONGESTION RESULTS 2015'!BC227</f>
        <v>0</v>
      </c>
      <c r="S227" s="360">
        <f>'CONGESTION RESULTS 2015'!BJ227</f>
        <v>0</v>
      </c>
      <c r="T227">
        <f>'CONGESTION RESULTS 2015'!BX227</f>
        <v>0</v>
      </c>
      <c r="U227" t="str">
        <f>IF(ISBLANK('CONGESTION RESULTS 2015'!BK227), "no", "yes")</f>
        <v>no</v>
      </c>
      <c r="V227" s="357">
        <f>'CONGESTION RESULTS 2015'!CE227</f>
        <v>0</v>
      </c>
      <c r="W227">
        <f>'CONGESTION RESULTS 2015'!CF227</f>
        <v>0</v>
      </c>
      <c r="X227">
        <f>'CONGESTION RESULTS 2015'!CG227</f>
        <v>0</v>
      </c>
      <c r="Y227">
        <f>'CONGESTION RESULTS 2015'!CH227</f>
        <v>0</v>
      </c>
      <c r="AA227" s="375">
        <f>Table9[[#This Row],[offer/non-offer or premia in March 2016 auction? 
'[only considering GYs and M-4-16']]]</f>
        <v>0</v>
      </c>
      <c r="AB227" s="375">
        <f>Table9[[#This Row],[Further TSO remarks on congestion / data / proposed changes to IP list etc.]]</f>
        <v>0</v>
      </c>
      <c r="AC227" s="375" t="str">
        <f>Table9[[#This Row],[Revised evaluation of congestion after TSO / NRA comments]]</f>
        <v>no</v>
      </c>
      <c r="AD227" s="375">
        <f>Table9[[#This Row],[ACER comments / 
justification]]</f>
        <v>0</v>
      </c>
    </row>
    <row r="228" spans="1:30" ht="22.2" hidden="1" x14ac:dyDescent="0.45">
      <c r="A228" t="str">
        <f>'CONGESTION RESULTS 2015'!A228</f>
        <v>3rd country</v>
      </c>
      <c r="B228" t="str">
        <f>'CONGESTION RESULTS 2015'!B228</f>
        <v>no</v>
      </c>
      <c r="C228">
        <f>'CONGESTION RESULTS 2015'!C228</f>
        <v>0</v>
      </c>
      <c r="D228" t="str">
        <f>'CONGESTION RESULTS 2015'!E228</f>
        <v>yes</v>
      </c>
      <c r="E228" t="str">
        <f>'CONGESTION RESULTS 2015'!F228</f>
        <v>PRISMA</v>
      </c>
      <c r="F228" t="str">
        <f>'CONGESTION RESULTS 2015'!G228</f>
        <v>Emden (NPT)</v>
      </c>
      <c r="G228" t="str">
        <f>'CONGESTION RESULTS 2015'!H228</f>
        <v>Entry</v>
      </c>
      <c r="H228" t="str">
        <f>'CONGESTION RESULTS 2015'!I228</f>
        <v>21Z000000000048R</v>
      </c>
      <c r="I228" t="str">
        <f>'CONGESTION RESULTS 2015'!J228</f>
        <v>Open Grid Europe</v>
      </c>
      <c r="J228" t="str">
        <f>'CONGESTION RESULTS 2015'!K228</f>
        <v>21X-DE-C-A0A0A-T</v>
      </c>
      <c r="K228" t="str">
        <f>'CONGESTION RESULTS 2015'!L228</f>
        <v>DE</v>
      </c>
      <c r="L228" t="str">
        <f>'CONGESTION RESULTS 2015'!M228</f>
        <v>from</v>
      </c>
      <c r="M228" t="str">
        <f>'CONGESTION RESULTS 2015'!N228</f>
        <v>Gassco</v>
      </c>
      <c r="N228" t="str">
        <f>'CONGESTION RESULTS 2015'!O228</f>
        <v>21X-NO-A-A0A0A-2</v>
      </c>
      <c r="O228" t="str">
        <f>'CONGESTION RESULTS 2015'!P228</f>
        <v>NO</v>
      </c>
      <c r="P228">
        <f>'CONGESTION RESULTS 2015'!Q228</f>
        <v>0</v>
      </c>
      <c r="Q228">
        <f>'CONGESTION RESULTS 2015'!BC228</f>
        <v>0</v>
      </c>
      <c r="S228" s="360">
        <f>'CONGESTION RESULTS 2015'!BJ228</f>
        <v>0</v>
      </c>
      <c r="T228">
        <f>'CONGESTION RESULTS 2015'!BX228</f>
        <v>0</v>
      </c>
      <c r="U228" t="str">
        <f>IF(ISBLANK('CONGESTION RESULTS 2015'!BK228), "no", "yes")</f>
        <v>yes</v>
      </c>
      <c r="V228" s="357">
        <f>'CONGESTION RESULTS 2015'!CE228</f>
        <v>0</v>
      </c>
      <c r="W228">
        <f>'CONGESTION RESULTS 2015'!CF228</f>
        <v>0</v>
      </c>
      <c r="X228">
        <f>'CONGESTION RESULTS 2015'!CG228</f>
        <v>0</v>
      </c>
      <c r="Y228">
        <f>'CONGESTION RESULTS 2015'!CH228</f>
        <v>0</v>
      </c>
      <c r="AA228" s="375">
        <f>Table9[[#This Row],[offer/non-offer or premia in March 2016 auction? 
'[only considering GYs and M-4-16']]]</f>
        <v>0</v>
      </c>
      <c r="AB228" s="375">
        <f>Table9[[#This Row],[Further TSO remarks on congestion / data / proposed changes to IP list etc.]]</f>
        <v>0</v>
      </c>
      <c r="AC228" s="375">
        <f>Table9[[#This Row],[Revised evaluation of congestion after TSO / NRA comments]]</f>
        <v>0</v>
      </c>
      <c r="AD228" s="375">
        <f>Table9[[#This Row],[ACER comments / 
justification]]</f>
        <v>0</v>
      </c>
    </row>
    <row r="229" spans="1:30" ht="22.2" hidden="1" x14ac:dyDescent="0.45">
      <c r="A229" t="str">
        <f>'CONGESTION RESULTS 2015'!A229</f>
        <v>3rd country</v>
      </c>
      <c r="B229" t="str">
        <f>'CONGESTION RESULTS 2015'!B229</f>
        <v>no</v>
      </c>
      <c r="C229">
        <f>'CONGESTION RESULTS 2015'!C229</f>
        <v>0</v>
      </c>
      <c r="D229" t="str">
        <f>'CONGESTION RESULTS 2015'!E229</f>
        <v>yes</v>
      </c>
      <c r="E229" t="str">
        <f>'CONGESTION RESULTS 2015'!F229</f>
        <v>PRISMA</v>
      </c>
      <c r="F229" t="str">
        <f>'CONGESTION RESULTS 2015'!G229</f>
        <v>Emden (NPT)</v>
      </c>
      <c r="G229" t="str">
        <f>'CONGESTION RESULTS 2015'!H229</f>
        <v>Entry</v>
      </c>
      <c r="H229" t="str">
        <f>'CONGESTION RESULTS 2015'!I229</f>
        <v>21Z000000000054W</v>
      </c>
      <c r="I229" t="str">
        <f>'CONGESTION RESULTS 2015'!J229</f>
        <v>Gasunie Transport Services</v>
      </c>
      <c r="J229" t="str">
        <f>'CONGESTION RESULTS 2015'!K229</f>
        <v>21X-NL-A-A0A0A-Z</v>
      </c>
      <c r="K229" t="str">
        <f>'CONGESTION RESULTS 2015'!L229</f>
        <v>NL</v>
      </c>
      <c r="L229" t="str">
        <f>'CONGESTION RESULTS 2015'!M229</f>
        <v>from</v>
      </c>
      <c r="M229" t="str">
        <f>'CONGESTION RESULTS 2015'!N229</f>
        <v>Gassco</v>
      </c>
      <c r="N229" t="str">
        <f>'CONGESTION RESULTS 2015'!O229</f>
        <v>21X-NO-A-A0A0A-2</v>
      </c>
      <c r="O229" t="str">
        <f>'CONGESTION RESULTS 2015'!P229</f>
        <v>NO</v>
      </c>
      <c r="P229" t="str">
        <f>'CONGESTION RESULTS 2015'!Q229</f>
        <v>comment from GTS/ACM (CAM IM survey): merged with Emden EPT; does not exist anymore --&gt; delete from list (?)</v>
      </c>
      <c r="Q229">
        <f>'CONGESTION RESULTS 2015'!BC229</f>
        <v>0</v>
      </c>
      <c r="S229" s="360">
        <f>'CONGESTION RESULTS 2015'!BJ229</f>
        <v>0</v>
      </c>
      <c r="T229">
        <f>'CONGESTION RESULTS 2015'!BX229</f>
        <v>0</v>
      </c>
      <c r="U229" t="str">
        <f>IF(ISBLANK('CONGESTION RESULTS 2015'!BK229), "no", "yes")</f>
        <v>no</v>
      </c>
      <c r="V229" s="357">
        <f>'CONGESTION RESULTS 2015'!CE229</f>
        <v>0</v>
      </c>
      <c r="W229">
        <f>'CONGESTION RESULTS 2015'!CF229</f>
        <v>0</v>
      </c>
      <c r="X229">
        <f>'CONGESTION RESULTS 2015'!CG229</f>
        <v>0</v>
      </c>
      <c r="Y229">
        <f>'CONGESTION RESULTS 2015'!CH229</f>
        <v>0</v>
      </c>
      <c r="AA229" s="375">
        <f>Table9[[#This Row],[offer/non-offer or premia in March 2016 auction? 
'[only considering GYs and M-4-16']]]</f>
        <v>0</v>
      </c>
      <c r="AB229" s="375">
        <f>Table9[[#This Row],[Further TSO remarks on congestion / data / proposed changes to IP list etc.]]</f>
        <v>0</v>
      </c>
      <c r="AC229" s="375" t="str">
        <f>Table9[[#This Row],[Revised evaluation of congestion after TSO / NRA comments]]</f>
        <v>no</v>
      </c>
      <c r="AD229" s="375">
        <f>Table9[[#This Row],[ACER comments / 
justification]]</f>
        <v>0</v>
      </c>
    </row>
    <row r="230" spans="1:30" ht="22.2" hidden="1" x14ac:dyDescent="0.45">
      <c r="A230" t="str">
        <f>'CONGESTION RESULTS 2015'!A230</f>
        <v>in-country</v>
      </c>
      <c r="B230" t="str">
        <f>'CONGESTION RESULTS 2015'!B230</f>
        <v>likely not</v>
      </c>
      <c r="C230" t="str">
        <f>'CONGESTION RESULTS 2015'!C230</f>
        <v>non-offer of GYs 15-18, no Qs</v>
      </c>
      <c r="D230" t="str">
        <f>'CONGESTION RESULTS 2015'!E230</f>
        <v>yes</v>
      </c>
      <c r="E230" t="str">
        <f>'CONGESTION RESULTS 2015'!F230</f>
        <v>PRISMA</v>
      </c>
      <c r="F230" t="str">
        <f>'CONGESTION RESULTS 2015'!G230</f>
        <v>Emsbüren-Berge</v>
      </c>
      <c r="G230" t="str">
        <f>'CONGESTION RESULTS 2015'!H230</f>
        <v>Entry</v>
      </c>
      <c r="H230" t="str">
        <f>'CONGESTION RESULTS 2015'!I230</f>
        <v>37Z000000004972G</v>
      </c>
      <c r="I230" t="str">
        <f>'CONGESTION RESULTS 2015'!J230</f>
        <v>Thyssengas</v>
      </c>
      <c r="J230" t="str">
        <f>'CONGESTION RESULTS 2015'!K230</f>
        <v>21X-DE-G-A0A0A-U</v>
      </c>
      <c r="K230" t="str">
        <f>'CONGESTION RESULTS 2015'!L230</f>
        <v>DE</v>
      </c>
      <c r="L230" t="str">
        <f>'CONGESTION RESULTS 2015'!M230</f>
        <v>from</v>
      </c>
      <c r="M230" t="str">
        <f>'CONGESTION RESULTS 2015'!N230</f>
        <v>Gasunie Deutschland Transport Services</v>
      </c>
      <c r="N230" t="str">
        <f>'CONGESTION RESULTS 2015'!O230</f>
        <v>21X-DE-D-A0A0A-K</v>
      </c>
      <c r="O230" t="str">
        <f>'CONGESTION RESULTS 2015'!P230</f>
        <v>DE</v>
      </c>
      <c r="P230">
        <f>'CONGESTION RESULTS 2015'!Q230</f>
        <v>0</v>
      </c>
      <c r="Q230" t="str">
        <f>'CONGESTION RESULTS 2015'!BC230</f>
        <v>yes</v>
      </c>
      <c r="S230" s="360" t="str">
        <f>'CONGESTION RESULTS 2015'!BJ230</f>
        <v>no</v>
      </c>
      <c r="T230">
        <f>'CONGESTION RESULTS 2015'!BX230</f>
        <v>0</v>
      </c>
      <c r="V230" s="357">
        <f>'CONGESTION RESULTS 2015'!CE230</f>
        <v>0</v>
      </c>
      <c r="W230">
        <f>'CONGESTION RESULTS 2015'!CF230</f>
        <v>0</v>
      </c>
      <c r="X230">
        <f>'CONGESTION RESULTS 2015'!CG230</f>
        <v>0</v>
      </c>
      <c r="Y230" t="str">
        <f>'CONGESTION RESULTS 2015'!CH230</f>
        <v>yes</v>
      </c>
      <c r="AA230" s="375">
        <f>Table9[[#This Row],[offer/non-offer or premia in March 2016 auction? 
'[only considering GYs and M-4-16']]]</f>
        <v>0</v>
      </c>
      <c r="AB230" s="375" t="str">
        <f>Table9[[#This Row],[Further TSO remarks on congestion / data / proposed changes to IP list etc.]]</f>
        <v>capacity partially (rf. to columns S to BB) not available due to maintenance</v>
      </c>
      <c r="AC230" s="375">
        <f>Table9[[#This Row],[Revised evaluation of congestion after TSO / NRA comments]]</f>
        <v>0</v>
      </c>
      <c r="AD230" s="375">
        <f>Table9[[#This Row],[ACER comments / 
justification]]</f>
        <v>0</v>
      </c>
    </row>
    <row r="231" spans="1:30" ht="22.2" hidden="1" x14ac:dyDescent="0.45">
      <c r="A231" t="str">
        <f>'CONGESTION RESULTS 2015'!A231</f>
        <v>VR</v>
      </c>
      <c r="B231">
        <f>'CONGESTION RESULTS 2015'!B231</f>
        <v>0</v>
      </c>
      <c r="C231">
        <f>'CONGESTION RESULTS 2015'!C231</f>
        <v>0</v>
      </c>
      <c r="D231" t="str">
        <f>'CONGESTION RESULTS 2015'!E231</f>
        <v>no</v>
      </c>
      <c r="E231" t="str">
        <f>'CONGESTION RESULTS 2015'!F231</f>
        <v>PRISMA</v>
      </c>
      <c r="F231" t="str">
        <f>'CONGESTION RESULTS 2015'!G231</f>
        <v>Emsbüren-Berge</v>
      </c>
      <c r="G231" t="str">
        <f>'CONGESTION RESULTS 2015'!H231</f>
        <v>Entry</v>
      </c>
      <c r="H231" t="str">
        <f>'CONGESTION RESULTS 2015'!I231</f>
        <v>37Z000000004972G</v>
      </c>
      <c r="I231" t="str">
        <f>'CONGESTION RESULTS 2015'!J231</f>
        <v>Gasunie Deutschland Transport Services</v>
      </c>
      <c r="J231" t="str">
        <f>'CONGESTION RESULTS 2015'!K231</f>
        <v>21X-DE-D-A0A0A-K</v>
      </c>
      <c r="K231" t="str">
        <f>'CONGESTION RESULTS 2015'!L231</f>
        <v>DE</v>
      </c>
      <c r="L231" t="str">
        <f>'CONGESTION RESULTS 2015'!M231</f>
        <v>from</v>
      </c>
      <c r="M231" t="str">
        <f>'CONGESTION RESULTS 2015'!N231</f>
        <v>Thyssengas</v>
      </c>
      <c r="N231" t="str">
        <f>'CONGESTION RESULTS 2015'!O231</f>
        <v>21X-DE-G-A0A0A-U</v>
      </c>
      <c r="O231" t="str">
        <f>'CONGESTION RESULTS 2015'!P231</f>
        <v>DE</v>
      </c>
      <c r="P231" t="str">
        <f>'CONGESTION RESULTS 2015'!Q231</f>
        <v>no firm technical</v>
      </c>
      <c r="Q231" t="str">
        <f>'CONGESTION RESULTS 2015'!BC231</f>
        <v>yes</v>
      </c>
      <c r="S231" s="360" t="str">
        <f>'CONGESTION RESULTS 2015'!BJ231</f>
        <v>no</v>
      </c>
      <c r="T231">
        <f>'CONGESTION RESULTS 2015'!BX231</f>
        <v>0</v>
      </c>
      <c r="U231" t="str">
        <f>IF(ISBLANK('CONGESTION RESULTS 2015'!BK231), "no", "yes")</f>
        <v>no</v>
      </c>
      <c r="V231" s="357">
        <f>'CONGESTION RESULTS 2015'!CE231</f>
        <v>0</v>
      </c>
      <c r="W231">
        <f>'CONGESTION RESULTS 2015'!CF231</f>
        <v>0</v>
      </c>
      <c r="X231">
        <f>'CONGESTION RESULTS 2015'!CG231</f>
        <v>0</v>
      </c>
      <c r="Y231">
        <f>'CONGESTION RESULTS 2015'!CH231</f>
        <v>0</v>
      </c>
      <c r="AA231" s="375">
        <f>Table9[[#This Row],[offer/non-offer or premia in March 2016 auction? 
'[only considering GYs and M-4-16']]]</f>
        <v>0</v>
      </c>
      <c r="AB231" s="375">
        <f>Table9[[#This Row],[Further TSO remarks on congestion / data / proposed changes to IP list etc.]]</f>
        <v>0</v>
      </c>
      <c r="AC231" s="375" t="str">
        <f>Table9[[#This Row],[Revised evaluation of congestion after TSO / NRA comments]]</f>
        <v>no</v>
      </c>
      <c r="AD231" s="375">
        <f>Table9[[#This Row],[ACER comments / 
justification]]</f>
        <v>0</v>
      </c>
    </row>
    <row r="232" spans="1:30" ht="22.2" hidden="1" x14ac:dyDescent="0.45">
      <c r="A232" t="str">
        <f>'CONGESTION RESULTS 2015'!A232</f>
        <v>VR</v>
      </c>
      <c r="B232">
        <f>'CONGESTION RESULTS 2015'!B232</f>
        <v>0</v>
      </c>
      <c r="C232">
        <f>'CONGESTION RESULTS 2015'!C232</f>
        <v>0</v>
      </c>
      <c r="D232" t="str">
        <f>'CONGESTION RESULTS 2015'!E232</f>
        <v>no</v>
      </c>
      <c r="E232" t="str">
        <f>'CONGESTION RESULTS 2015'!F232</f>
        <v>PRISMA</v>
      </c>
      <c r="F232" t="str">
        <f>'CONGESTION RESULTS 2015'!G232</f>
        <v>Etzel</v>
      </c>
      <c r="G232" t="str">
        <f>'CONGESTION RESULTS 2015'!H232</f>
        <v>Entry</v>
      </c>
      <c r="H232" t="str">
        <f>'CONGESTION RESULTS 2015'!I232</f>
        <v>37Z000000006559E</v>
      </c>
      <c r="I232" t="str">
        <f>'CONGESTION RESULTS 2015'!J232</f>
        <v>jordgas Transport</v>
      </c>
      <c r="J232" t="str">
        <f>'CONGESTION RESULTS 2015'!K232</f>
        <v>21X000000001189W</v>
      </c>
      <c r="K232" t="str">
        <f>'CONGESTION RESULTS 2015'!L232</f>
        <v>DE</v>
      </c>
      <c r="L232" t="str">
        <f>'CONGESTION RESULTS 2015'!M232</f>
        <v>from</v>
      </c>
      <c r="M232" t="str">
        <f>'CONGESTION RESULTS 2015'!N232</f>
        <v>Open Grid Europe</v>
      </c>
      <c r="N232" t="str">
        <f>'CONGESTION RESULTS 2015'!O232</f>
        <v>21X-DE-C-A0A0A-T</v>
      </c>
      <c r="O232" t="str">
        <f>'CONGESTION RESULTS 2015'!P232</f>
        <v>DE</v>
      </c>
      <c r="P232" t="str">
        <f>'CONGESTION RESULTS 2015'!Q232</f>
        <v>no firm technical</v>
      </c>
      <c r="Q232" t="str">
        <f>'CONGESTION RESULTS 2015'!BC232</f>
        <v>yes</v>
      </c>
      <c r="S232" s="360" t="str">
        <f>'CONGESTION RESULTS 2015'!BJ232</f>
        <v>no</v>
      </c>
      <c r="T232">
        <f>'CONGESTION RESULTS 2015'!BX232</f>
        <v>0</v>
      </c>
      <c r="U232" t="str">
        <f>IF(ISBLANK('CONGESTION RESULTS 2015'!BK232), "no", "yes")</f>
        <v>no</v>
      </c>
      <c r="V232" s="357">
        <f>'CONGESTION RESULTS 2015'!CE232</f>
        <v>0</v>
      </c>
      <c r="W232">
        <f>'CONGESTION RESULTS 2015'!CF232</f>
        <v>0</v>
      </c>
      <c r="X232">
        <f>'CONGESTION RESULTS 2015'!CG232</f>
        <v>0</v>
      </c>
      <c r="Y232">
        <f>'CONGESTION RESULTS 2015'!CH232</f>
        <v>0</v>
      </c>
      <c r="AA232" s="375">
        <f>Table9[[#This Row],[offer/non-offer or premia in March 2016 auction? 
'[only considering GYs and M-4-16']]]</f>
        <v>0</v>
      </c>
      <c r="AB232" s="375">
        <f>Table9[[#This Row],[Further TSO remarks on congestion / data / proposed changes to IP list etc.]]</f>
        <v>0</v>
      </c>
      <c r="AC232" s="375">
        <f>Table9[[#This Row],[Revised evaluation of congestion after TSO / NRA comments]]</f>
        <v>0</v>
      </c>
      <c r="AD232" s="375">
        <f>Table9[[#This Row],[ACER comments / 
justification]]</f>
        <v>0</v>
      </c>
    </row>
    <row r="233" spans="1:30" ht="22.2" hidden="1" x14ac:dyDescent="0.45">
      <c r="A233" t="str">
        <f>'CONGESTION RESULTS 2015'!A233</f>
        <v>VR</v>
      </c>
      <c r="B233">
        <f>'CONGESTION RESULTS 2015'!B233</f>
        <v>0</v>
      </c>
      <c r="C233">
        <f>'CONGESTION RESULTS 2015'!C233</f>
        <v>0</v>
      </c>
      <c r="D233" t="str">
        <f>'CONGESTION RESULTS 2015'!E233</f>
        <v>no</v>
      </c>
      <c r="E233" t="str">
        <f>'CONGESTION RESULTS 2015'!F233</f>
        <v>PRISMA</v>
      </c>
      <c r="F233" t="str">
        <f>'CONGESTION RESULTS 2015'!G233</f>
        <v>Etzel</v>
      </c>
      <c r="G233" t="str">
        <f>'CONGESTION RESULTS 2015'!H233</f>
        <v>Entry</v>
      </c>
      <c r="H233" t="str">
        <f>'CONGESTION RESULTS 2015'!I233</f>
        <v>37Z000000006559E</v>
      </c>
      <c r="I233" t="str">
        <f>'CONGESTION RESULTS 2015'!J233</f>
        <v>Open Grid Europe</v>
      </c>
      <c r="J233" t="str">
        <f>'CONGESTION RESULTS 2015'!K233</f>
        <v>21X-DE-C-A0A0A-T</v>
      </c>
      <c r="K233" t="str">
        <f>'CONGESTION RESULTS 2015'!L233</f>
        <v>DE</v>
      </c>
      <c r="L233" t="str">
        <f>'CONGESTION RESULTS 2015'!M233</f>
        <v>from</v>
      </c>
      <c r="M233" t="str">
        <f>'CONGESTION RESULTS 2015'!N233</f>
        <v>jordgasTransport</v>
      </c>
      <c r="N233" t="str">
        <f>'CONGESTION RESULTS 2015'!O233</f>
        <v>21X000000001189W</v>
      </c>
      <c r="O233" t="str">
        <f>'CONGESTION RESULTS 2015'!P233</f>
        <v>DE</v>
      </c>
      <c r="P233" t="str">
        <f>'CONGESTION RESULTS 2015'!Q233</f>
        <v>no firm technical</v>
      </c>
      <c r="Q233" t="str">
        <f>'CONGESTION RESULTS 2015'!BC233</f>
        <v>yes</v>
      </c>
      <c r="S233" s="360" t="str">
        <f>'CONGESTION RESULTS 2015'!BJ233</f>
        <v>no</v>
      </c>
      <c r="T233">
        <f>'CONGESTION RESULTS 2015'!BX233</f>
        <v>0</v>
      </c>
      <c r="U233" t="str">
        <f>IF(ISBLANK('CONGESTION RESULTS 2015'!BK233), "no", "yes")</f>
        <v>no</v>
      </c>
      <c r="V233" s="357">
        <f>'CONGESTION RESULTS 2015'!CE233</f>
        <v>0</v>
      </c>
      <c r="W233">
        <f>'CONGESTION RESULTS 2015'!CF233</f>
        <v>0</v>
      </c>
      <c r="X233">
        <f>'CONGESTION RESULTS 2015'!CG233</f>
        <v>0</v>
      </c>
      <c r="Y233">
        <f>'CONGESTION RESULTS 2015'!CH233</f>
        <v>0</v>
      </c>
      <c r="AA233" s="375">
        <f>Table9[[#This Row],[offer/non-offer or premia in March 2016 auction? 
'[only considering GYs and M-4-16']]]</f>
        <v>0</v>
      </c>
      <c r="AB233" s="375">
        <f>Table9[[#This Row],[Further TSO remarks on congestion / data / proposed changes to IP list etc.]]</f>
        <v>0</v>
      </c>
      <c r="AC233" s="375">
        <f>Table9[[#This Row],[Revised evaluation of congestion after TSO / NRA comments]]</f>
        <v>0</v>
      </c>
      <c r="AD233" s="375">
        <f>Table9[[#This Row],[ACER comments / 
justification]]</f>
        <v>0</v>
      </c>
    </row>
    <row r="234" spans="1:30" ht="22.2" hidden="1" x14ac:dyDescent="0.45">
      <c r="A234" t="str">
        <f>'CONGESTION RESULTS 2015'!A234</f>
        <v>cross-border</v>
      </c>
      <c r="B234" t="str">
        <f>'CONGESTION RESULTS 2015'!B234</f>
        <v>no</v>
      </c>
      <c r="C234">
        <f>'CONGESTION RESULTS 2015'!C234</f>
        <v>0</v>
      </c>
      <c r="D234" t="str">
        <f>'CONGESTION RESULTS 2015'!E234</f>
        <v>yes</v>
      </c>
      <c r="E234" t="str">
        <f>'CONGESTION RESULTS 2015'!F234</f>
        <v>PRISMA</v>
      </c>
      <c r="F234" t="str">
        <f>'CONGESTION RESULTS 2015'!G234</f>
        <v>Eynatten 1 (BE) // Lichtenbusch / Raeren (DE)</v>
      </c>
      <c r="G234" t="str">
        <f>'CONGESTION RESULTS 2015'!H234</f>
        <v>Entry</v>
      </c>
      <c r="H234" t="str">
        <f>'CONGESTION RESULTS 2015'!I234</f>
        <v>21Z0000000000155</v>
      </c>
      <c r="I234" t="str">
        <f>'CONGESTION RESULTS 2015'!J234</f>
        <v>GASCADE Gastransport</v>
      </c>
      <c r="J234" t="str">
        <f>'CONGESTION RESULTS 2015'!K234</f>
        <v>21X-DE-H-A0A0A-L</v>
      </c>
      <c r="K234" t="str">
        <f>'CONGESTION RESULTS 2015'!L234</f>
        <v>DE</v>
      </c>
      <c r="L234" t="str">
        <f>'CONGESTION RESULTS 2015'!M234</f>
        <v>from</v>
      </c>
      <c r="M234" t="str">
        <f>'CONGESTION RESULTS 2015'!N234</f>
        <v>Fluxys Belgium</v>
      </c>
      <c r="N234" t="str">
        <f>'CONGESTION RESULTS 2015'!O234</f>
        <v>21X-BE-A-A0A0A-Y</v>
      </c>
      <c r="O234" t="str">
        <f>'CONGESTION RESULTS 2015'!P234</f>
        <v>BE</v>
      </c>
      <c r="P234">
        <f>'CONGESTION RESULTS 2015'!Q234</f>
        <v>0</v>
      </c>
      <c r="Q234" t="str">
        <f>'CONGESTION RESULTS 2015'!BC234</f>
        <v>yes</v>
      </c>
      <c r="S234" s="360" t="str">
        <f>'CONGESTION RESULTS 2015'!BJ234</f>
        <v>no data</v>
      </c>
      <c r="T234">
        <f>'CONGESTION RESULTS 2015'!BX234</f>
        <v>0</v>
      </c>
      <c r="U234" t="str">
        <f>IF(ISBLANK('CONGESTION RESULTS 2015'!BK234), "no", "yes")</f>
        <v>no</v>
      </c>
      <c r="V234" s="357">
        <f>'CONGESTION RESULTS 2015'!CE234</f>
        <v>0</v>
      </c>
      <c r="W234">
        <f>'CONGESTION RESULTS 2015'!CF234</f>
        <v>0</v>
      </c>
      <c r="X234">
        <f>'CONGESTION RESULTS 2015'!CG234</f>
        <v>0</v>
      </c>
      <c r="Y234">
        <f>'CONGESTION RESULTS 2015'!CH234</f>
        <v>0</v>
      </c>
      <c r="AA234" s="375">
        <f>Table9[[#This Row],[offer/non-offer or premia in March 2016 auction? 
'[only considering GYs and M-4-16']]]</f>
        <v>0</v>
      </c>
      <c r="AB234" s="375">
        <f>Table9[[#This Row],[Further TSO remarks on congestion / data / proposed changes to IP list etc.]]</f>
        <v>0</v>
      </c>
      <c r="AC234" s="375">
        <f>Table9[[#This Row],[Revised evaluation of congestion after TSO / NRA comments]]</f>
        <v>0</v>
      </c>
      <c r="AD234" s="375">
        <f>Table9[[#This Row],[ACER comments / 
justification]]</f>
        <v>0</v>
      </c>
    </row>
    <row r="235" spans="1:30" ht="22.2" hidden="1" x14ac:dyDescent="0.45">
      <c r="A235" t="str">
        <f>'CONGESTION RESULTS 2015'!A235</f>
        <v>cross-border</v>
      </c>
      <c r="B235" t="str">
        <f>'CONGESTION RESULTS 2015'!B235</f>
        <v>no</v>
      </c>
      <c r="C235">
        <f>'CONGESTION RESULTS 2015'!C235</f>
        <v>0</v>
      </c>
      <c r="D235" t="str">
        <f>'CONGESTION RESULTS 2015'!E235</f>
        <v>yes</v>
      </c>
      <c r="E235" t="str">
        <f>'CONGESTION RESULTS 2015'!F235</f>
        <v>PRISMA</v>
      </c>
      <c r="F235" t="str">
        <f>'CONGESTION RESULTS 2015'!G235</f>
        <v>Eynatten 1 (BE) // Lichtenbusch / Raeren (DE)</v>
      </c>
      <c r="G235" t="str">
        <f>'CONGESTION RESULTS 2015'!H235</f>
        <v>Entry</v>
      </c>
      <c r="H235" t="str">
        <f>'CONGESTION RESULTS 2015'!I235</f>
        <v>21Z0000000000155</v>
      </c>
      <c r="I235" t="str">
        <f>'CONGESTION RESULTS 2015'!J235</f>
        <v>Fluxys Belgium</v>
      </c>
      <c r="J235" t="str">
        <f>'CONGESTION RESULTS 2015'!K235</f>
        <v>21X-BE-A-A0A0A-Y</v>
      </c>
      <c r="K235" t="str">
        <f>'CONGESTION RESULTS 2015'!L235</f>
        <v>BE</v>
      </c>
      <c r="L235" t="str">
        <f>'CONGESTION RESULTS 2015'!M235</f>
        <v>from</v>
      </c>
      <c r="M235" t="str">
        <f>'CONGESTION RESULTS 2015'!N235</f>
        <v>GASCADE Gastransport</v>
      </c>
      <c r="N235" t="str">
        <f>'CONGESTION RESULTS 2015'!O235</f>
        <v>21X-DE-H-A0A0A-L</v>
      </c>
      <c r="O235" t="str">
        <f>'CONGESTION RESULTS 2015'!P235</f>
        <v>DE</v>
      </c>
      <c r="P235">
        <f>'CONGESTION RESULTS 2015'!Q235</f>
        <v>0</v>
      </c>
      <c r="Q235">
        <f>'CONGESTION RESULTS 2015'!BC235</f>
        <v>0</v>
      </c>
      <c r="S235" s="360">
        <f>'CONGESTION RESULTS 2015'!BJ235</f>
        <v>0</v>
      </c>
      <c r="T235">
        <f>'CONGESTION RESULTS 2015'!BX235</f>
        <v>0</v>
      </c>
      <c r="U235" t="str">
        <f>IF(ISBLANK('CONGESTION RESULTS 2015'!BK235), "no", "yes")</f>
        <v>no</v>
      </c>
      <c r="V235" s="357">
        <f>'CONGESTION RESULTS 2015'!CE235</f>
        <v>0</v>
      </c>
      <c r="W235">
        <f>'CONGESTION RESULTS 2015'!CF235</f>
        <v>0</v>
      </c>
      <c r="X235">
        <f>'CONGESTION RESULTS 2015'!CG235</f>
        <v>0</v>
      </c>
      <c r="Y235">
        <f>'CONGESTION RESULTS 2015'!CH235</f>
        <v>0</v>
      </c>
      <c r="AA235" s="375">
        <f>Table9[[#This Row],[offer/non-offer or premia in March 2016 auction? 
'[only considering GYs and M-4-16']]]</f>
        <v>0</v>
      </c>
      <c r="AB235" s="375">
        <f>Table9[[#This Row],[Further TSO remarks on congestion / data / proposed changes to IP list etc.]]</f>
        <v>0</v>
      </c>
      <c r="AC235" s="375" t="str">
        <f>Table9[[#This Row],[Revised evaluation of congestion after TSO / NRA comments]]</f>
        <v>no</v>
      </c>
      <c r="AD235" s="375">
        <f>Table9[[#This Row],[ACER comments / 
justification]]</f>
        <v>0</v>
      </c>
    </row>
    <row r="236" spans="1:30" ht="22.2" hidden="1" x14ac:dyDescent="0.45">
      <c r="A236" t="str">
        <f>'CONGESTION RESULTS 2015'!A236</f>
        <v>cross-border</v>
      </c>
      <c r="B236" t="str">
        <f>'CONGESTION RESULTS 2015'!B236</f>
        <v>close</v>
      </c>
      <c r="C236" t="str">
        <f>'CONGESTION RESULTS 2015'!C236</f>
        <v>little capacity offered 15/16 + 16/17</v>
      </c>
      <c r="D236" t="str">
        <f>'CONGESTION RESULTS 2015'!E236</f>
        <v>yes</v>
      </c>
      <c r="E236" t="str">
        <f>'CONGESTION RESULTS 2015'!F236</f>
        <v>PRISMA</v>
      </c>
      <c r="F236" t="str">
        <f>'CONGESTION RESULTS 2015'!G236</f>
        <v>Eynatten 2 (BE) // Lichtenbusch / Raeren (DE)</v>
      </c>
      <c r="G236" t="str">
        <f>'CONGESTION RESULTS 2015'!H236</f>
        <v>Entry</v>
      </c>
      <c r="H236" t="str">
        <f>'CONGESTION RESULTS 2015'!I236</f>
        <v>21Z000000000174M</v>
      </c>
      <c r="I236" t="str">
        <f>'CONGESTION RESULTS 2015'!J236</f>
        <v>Fluxys TENP</v>
      </c>
      <c r="J236" t="str">
        <f>'CONGESTION RESULTS 2015'!K236</f>
        <v>21X000000001133M</v>
      </c>
      <c r="K236" t="str">
        <f>'CONGESTION RESULTS 2015'!L236</f>
        <v>DE</v>
      </c>
      <c r="L236" t="str">
        <f>'CONGESTION RESULTS 2015'!M236</f>
        <v>from</v>
      </c>
      <c r="M236" t="str">
        <f>'CONGESTION RESULTS 2015'!N236</f>
        <v>Fluxys Belgium</v>
      </c>
      <c r="N236" t="str">
        <f>'CONGESTION RESULTS 2015'!O236</f>
        <v>21X-BE-A-A0A0A-Y</v>
      </c>
      <c r="O236" t="str">
        <f>'CONGESTION RESULTS 2015'!P236</f>
        <v>BE</v>
      </c>
      <c r="P236">
        <f>'CONGESTION RESULTS 2015'!Q236</f>
        <v>0</v>
      </c>
      <c r="Q236" t="str">
        <f>'CONGESTION RESULTS 2015'!BC236</f>
        <v>yes</v>
      </c>
      <c r="S236" s="360" t="str">
        <f>'CONGESTION RESULTS 2015'!BJ236</f>
        <v>no data</v>
      </c>
      <c r="T236" t="str">
        <f>'CONGESTION RESULTS 2015'!BX236</f>
        <v>no</v>
      </c>
      <c r="V236" s="357">
        <f>'CONGESTION RESULTS 2015'!CE236</f>
        <v>0</v>
      </c>
      <c r="W236" t="str">
        <f>'CONGESTION RESULTS 2015'!CF236</f>
        <v>yes</v>
      </c>
      <c r="X236" t="str">
        <f>'CONGESTION RESULTS 2015'!CG236</f>
        <v>no</v>
      </c>
      <c r="Y236" t="str">
        <f>'CONGESTION RESULTS 2015'!CH236</f>
        <v>yes</v>
      </c>
      <c r="AA236" s="375" t="str">
        <f>Table9[[#This Row],[offer/non-offer or premia in March 2016 auction? 
'[only considering GYs and M-4-16']]]</f>
        <v xml:space="preserve">M-4-16 and only GYs 26-31 offered bundled, </v>
      </c>
      <c r="AB236" s="375" t="str">
        <f>Table9[[#This Row],[Further TSO remarks on congestion / data / proposed changes to IP list etc.]]</f>
        <v>until (incl.) October 2015 interruptible capacity was offered via FCFS</v>
      </c>
      <c r="AC236" s="375" t="str">
        <f>Table9[[#This Row],[Revised evaluation of congestion after TSO / NRA comments]]</f>
        <v>close (due to quota)</v>
      </c>
      <c r="AD236" s="375">
        <f>Table9[[#This Row],[ACER comments / 
justification]]</f>
        <v>0</v>
      </c>
    </row>
    <row r="237" spans="1:30" ht="22.2" hidden="1" x14ac:dyDescent="0.45">
      <c r="A237" t="str">
        <f>'CONGESTION RESULTS 2015'!A237</f>
        <v>cross-border</v>
      </c>
      <c r="B237" t="str">
        <f>'CONGESTION RESULTS 2015'!B237</f>
        <v>no</v>
      </c>
      <c r="C237">
        <f>'CONGESTION RESULTS 2015'!C237</f>
        <v>0</v>
      </c>
      <c r="D237" t="str">
        <f>'CONGESTION RESULTS 2015'!E237</f>
        <v>yes</v>
      </c>
      <c r="E237" t="str">
        <f>'CONGESTION RESULTS 2015'!F237</f>
        <v>PRISMA</v>
      </c>
      <c r="F237" t="str">
        <f>'CONGESTION RESULTS 2015'!G237</f>
        <v>Eynatten 2 (BE) // Lichtenbusch / Raeren (DE)</v>
      </c>
      <c r="G237" t="str">
        <f>'CONGESTION RESULTS 2015'!H237</f>
        <v>Entry</v>
      </c>
      <c r="H237" t="str">
        <f>'CONGESTION RESULTS 2015'!I237</f>
        <v>21Z0000000000163</v>
      </c>
      <c r="I237" t="str">
        <f>'CONGESTION RESULTS 2015'!J237</f>
        <v>Open Grid Europe</v>
      </c>
      <c r="J237" t="str">
        <f>'CONGESTION RESULTS 2015'!K237</f>
        <v>21X-DE-C-A0A0A-T</v>
      </c>
      <c r="K237" t="str">
        <f>'CONGESTION RESULTS 2015'!L237</f>
        <v>DE</v>
      </c>
      <c r="L237" t="str">
        <f>'CONGESTION RESULTS 2015'!M237</f>
        <v>from</v>
      </c>
      <c r="M237" t="str">
        <f>'CONGESTION RESULTS 2015'!N237</f>
        <v>Fluxys Belgium</v>
      </c>
      <c r="N237" t="str">
        <f>'CONGESTION RESULTS 2015'!O237</f>
        <v>21X-BE-A-A0A0A-Y</v>
      </c>
      <c r="O237" t="str">
        <f>'CONGESTION RESULTS 2015'!P237</f>
        <v>BE</v>
      </c>
      <c r="P237">
        <f>'CONGESTION RESULTS 2015'!Q237</f>
        <v>0</v>
      </c>
      <c r="Q237">
        <f>'CONGESTION RESULTS 2015'!BC237</f>
        <v>0</v>
      </c>
      <c r="S237" s="360">
        <f>'CONGESTION RESULTS 2015'!BJ237</f>
        <v>0</v>
      </c>
      <c r="T237">
        <f>'CONGESTION RESULTS 2015'!BX237</f>
        <v>0</v>
      </c>
      <c r="U237" t="str">
        <f>IF(ISBLANK('CONGESTION RESULTS 2015'!BK237), "no", "yes")</f>
        <v>yes</v>
      </c>
      <c r="V237" s="357">
        <f>'CONGESTION RESULTS 2015'!CE237</f>
        <v>0</v>
      </c>
      <c r="W237">
        <f>'CONGESTION RESULTS 2015'!CF237</f>
        <v>0</v>
      </c>
      <c r="X237">
        <f>'CONGESTION RESULTS 2015'!CG237</f>
        <v>0</v>
      </c>
      <c r="Y237">
        <f>'CONGESTION RESULTS 2015'!CH237</f>
        <v>0</v>
      </c>
      <c r="AA237" s="375">
        <f>Table9[[#This Row],[offer/non-offer or premia in March 2016 auction? 
'[only considering GYs and M-4-16']]]</f>
        <v>0</v>
      </c>
      <c r="AB237" s="375">
        <f>Table9[[#This Row],[Further TSO remarks on congestion / data / proposed changes to IP list etc.]]</f>
        <v>0</v>
      </c>
      <c r="AC237" s="375">
        <f>Table9[[#This Row],[Revised evaluation of congestion after TSO / NRA comments]]</f>
        <v>0</v>
      </c>
      <c r="AD237" s="375">
        <f>Table9[[#This Row],[ACER comments / 
justification]]</f>
        <v>0</v>
      </c>
    </row>
    <row r="238" spans="1:30" ht="22.2" hidden="1" x14ac:dyDescent="0.45">
      <c r="A238" t="str">
        <f>'CONGESTION RESULTS 2015'!A238</f>
        <v>cross-border</v>
      </c>
      <c r="B238" t="str">
        <f>'CONGESTION RESULTS 2015'!B238</f>
        <v>no</v>
      </c>
      <c r="C238">
        <f>'CONGESTION RESULTS 2015'!C238</f>
        <v>0</v>
      </c>
      <c r="D238" t="str">
        <f>'CONGESTION RESULTS 2015'!E238</f>
        <v>yes</v>
      </c>
      <c r="E238" t="str">
        <f>'CONGESTION RESULTS 2015'!F238</f>
        <v>PRISMA</v>
      </c>
      <c r="F238" t="str">
        <f>'CONGESTION RESULTS 2015'!G238</f>
        <v>Eynatten 2 (BE) // Lichtenbusch / Raeren (DE)</v>
      </c>
      <c r="G238" t="str">
        <f>'CONGESTION RESULTS 2015'!H238</f>
        <v>Entry</v>
      </c>
      <c r="H238" t="str">
        <f>'CONGESTION RESULTS 2015'!I238</f>
        <v>21Z000000000147P</v>
      </c>
      <c r="I238" t="str">
        <f>'CONGESTION RESULTS 2015'!J238</f>
        <v>Thyssengas</v>
      </c>
      <c r="J238" t="str">
        <f>'CONGESTION RESULTS 2015'!K238</f>
        <v>21X-DE-G-A0A0A-U</v>
      </c>
      <c r="K238" t="str">
        <f>'CONGESTION RESULTS 2015'!L238</f>
        <v>DE</v>
      </c>
      <c r="L238" t="str">
        <f>'CONGESTION RESULTS 2015'!M238</f>
        <v>from</v>
      </c>
      <c r="M238" t="str">
        <f>'CONGESTION RESULTS 2015'!N238</f>
        <v>Fluxys Belgium</v>
      </c>
      <c r="N238" t="str">
        <f>'CONGESTION RESULTS 2015'!O238</f>
        <v>21X-BE-A-A0A0A-Y</v>
      </c>
      <c r="O238" t="str">
        <f>'CONGESTION RESULTS 2015'!P238</f>
        <v>BE</v>
      </c>
      <c r="P238">
        <f>'CONGESTION RESULTS 2015'!Q238</f>
        <v>0</v>
      </c>
      <c r="Q238">
        <f>'CONGESTION RESULTS 2015'!BC238</f>
        <v>0</v>
      </c>
      <c r="S238" s="360">
        <f>'CONGESTION RESULTS 2015'!BJ238</f>
        <v>0</v>
      </c>
      <c r="T238">
        <f>'CONGESTION RESULTS 2015'!BX238</f>
        <v>0</v>
      </c>
      <c r="U238" t="str">
        <f>IF(ISBLANK('CONGESTION RESULTS 2015'!BK238), "no", "yes")</f>
        <v>no</v>
      </c>
      <c r="V238" s="357">
        <f>'CONGESTION RESULTS 2015'!CE238</f>
        <v>0</v>
      </c>
      <c r="W238">
        <f>'CONGESTION RESULTS 2015'!CF238</f>
        <v>0</v>
      </c>
      <c r="X238">
        <f>'CONGESTION RESULTS 2015'!CG238</f>
        <v>0</v>
      </c>
      <c r="Y238">
        <f>'CONGESTION RESULTS 2015'!CH238</f>
        <v>0</v>
      </c>
      <c r="AA238" s="375">
        <f>Table9[[#This Row],[offer/non-offer or premia in March 2016 auction? 
'[only considering GYs and M-4-16']]]</f>
        <v>0</v>
      </c>
      <c r="AB238" s="375" t="str">
        <f>Table9[[#This Row],[Further TSO remarks on congestion / data / proposed changes to IP list etc.]]</f>
        <v>capacity partially (rf. to columns S to BB) not available due to maintenance</v>
      </c>
      <c r="AC238" s="375">
        <f>Table9[[#This Row],[Revised evaluation of congestion after TSO / NRA comments]]</f>
        <v>0</v>
      </c>
      <c r="AD238" s="375">
        <f>Table9[[#This Row],[ACER comments / 
justification]]</f>
        <v>0</v>
      </c>
    </row>
    <row r="239" spans="1:30" ht="22.2" hidden="1" x14ac:dyDescent="0.45">
      <c r="A239" t="str">
        <f>'CONGESTION RESULTS 2015'!A239</f>
        <v>cross-border</v>
      </c>
      <c r="B239" t="str">
        <f>'CONGESTION RESULTS 2015'!B239</f>
        <v>no</v>
      </c>
      <c r="C239">
        <f>'CONGESTION RESULTS 2015'!C239</f>
        <v>0</v>
      </c>
      <c r="D239" t="str">
        <f>'CONGESTION RESULTS 2015'!E239</f>
        <v>yes</v>
      </c>
      <c r="E239" t="str">
        <f>'CONGESTION RESULTS 2015'!F239</f>
        <v>PRISMA</v>
      </c>
      <c r="F239" t="str">
        <f>'CONGESTION RESULTS 2015'!G239</f>
        <v>Eynatten 2 (BE) // Lichtenbusch / Raeren (DE)</v>
      </c>
      <c r="G239" t="str">
        <f>'CONGESTION RESULTS 2015'!H239</f>
        <v>Entry</v>
      </c>
      <c r="H239" t="str">
        <f>'CONGESTION RESULTS 2015'!I239</f>
        <v>21Z000000000174M</v>
      </c>
      <c r="I239" t="str">
        <f>'CONGESTION RESULTS 2015'!J239</f>
        <v>Fluxys Belgium</v>
      </c>
      <c r="J239" t="str">
        <f>'CONGESTION RESULTS 2015'!K239</f>
        <v>21X-BE-A-A0A0A-Y</v>
      </c>
      <c r="K239" t="str">
        <f>'CONGESTION RESULTS 2015'!L239</f>
        <v>BE</v>
      </c>
      <c r="L239" t="str">
        <f>'CONGESTION RESULTS 2015'!M239</f>
        <v>from</v>
      </c>
      <c r="M239" t="str">
        <f>'CONGESTION RESULTS 2015'!N239</f>
        <v>Fluxys TENP</v>
      </c>
      <c r="N239" t="str">
        <f>'CONGESTION RESULTS 2015'!O239</f>
        <v>21X000000001133M</v>
      </c>
      <c r="O239" t="str">
        <f>'CONGESTION RESULTS 2015'!P239</f>
        <v>DE</v>
      </c>
      <c r="P239" t="str">
        <f>'CONGESTION RESULTS 2015'!Q239</f>
        <v>only ...163 is on TP</v>
      </c>
      <c r="Q239">
        <f>'CONGESTION RESULTS 2015'!BC239</f>
        <v>0</v>
      </c>
      <c r="S239" s="360">
        <f>'CONGESTION RESULTS 2015'!BJ239</f>
        <v>0</v>
      </c>
      <c r="T239">
        <f>'CONGESTION RESULTS 2015'!BX239</f>
        <v>0</v>
      </c>
      <c r="U239" t="str">
        <f>IF(ISBLANK('CONGESTION RESULTS 2015'!BK239), "no", "yes")</f>
        <v>no</v>
      </c>
      <c r="V239" s="357">
        <f>'CONGESTION RESULTS 2015'!CE239</f>
        <v>0</v>
      </c>
      <c r="W239">
        <f>'CONGESTION RESULTS 2015'!CF239</f>
        <v>0</v>
      </c>
      <c r="X239">
        <f>'CONGESTION RESULTS 2015'!CG239</f>
        <v>0</v>
      </c>
      <c r="Y239">
        <f>'CONGESTION RESULTS 2015'!CH239</f>
        <v>0</v>
      </c>
      <c r="AA239" s="375">
        <f>Table9[[#This Row],[offer/non-offer or premia in March 2016 auction? 
'[only considering GYs and M-4-16']]]</f>
        <v>0</v>
      </c>
      <c r="AB239" s="375">
        <f>Table9[[#This Row],[Further TSO remarks on congestion / data / proposed changes to IP list etc.]]</f>
        <v>0</v>
      </c>
      <c r="AC239" s="375" t="str">
        <f>Table9[[#This Row],[Revised evaluation of congestion after TSO / NRA comments]]</f>
        <v>no</v>
      </c>
      <c r="AD239" s="375">
        <f>Table9[[#This Row],[ACER comments / 
justification]]</f>
        <v>0</v>
      </c>
    </row>
    <row r="240" spans="1:30" ht="22.2" hidden="1" x14ac:dyDescent="0.45">
      <c r="A240" t="str">
        <f>'CONGESTION RESULTS 2015'!A240</f>
        <v>cross-border</v>
      </c>
      <c r="B240" t="str">
        <f>'CONGESTION RESULTS 2015'!B240</f>
        <v>no</v>
      </c>
      <c r="C240">
        <f>'CONGESTION RESULTS 2015'!C240</f>
        <v>0</v>
      </c>
      <c r="D240" t="str">
        <f>'CONGESTION RESULTS 2015'!E240</f>
        <v>yes</v>
      </c>
      <c r="E240" t="str">
        <f>'CONGESTION RESULTS 2015'!F240</f>
        <v>PRISMA</v>
      </c>
      <c r="F240" t="str">
        <f>'CONGESTION RESULTS 2015'!G240</f>
        <v>Eynatten 2 (BE) // Lichtenbusch / Raeren (DE)</v>
      </c>
      <c r="G240" t="str">
        <f>'CONGESTION RESULTS 2015'!H240</f>
        <v>Entry</v>
      </c>
      <c r="H240" t="str">
        <f>'CONGESTION RESULTS 2015'!I240</f>
        <v>21Z0000000000163</v>
      </c>
      <c r="I240" t="str">
        <f>'CONGESTION RESULTS 2015'!J240</f>
        <v>Fluxys Belgium</v>
      </c>
      <c r="J240" t="str">
        <f>'CONGESTION RESULTS 2015'!K240</f>
        <v>21X-BE-A-A0A0A-Y</v>
      </c>
      <c r="K240" t="str">
        <f>'CONGESTION RESULTS 2015'!L240</f>
        <v>BE</v>
      </c>
      <c r="L240" t="str">
        <f>'CONGESTION RESULTS 2015'!M240</f>
        <v>from</v>
      </c>
      <c r="M240" t="str">
        <f>'CONGESTION RESULTS 2015'!N240</f>
        <v>Open Grid Europe</v>
      </c>
      <c r="N240" t="str">
        <f>'CONGESTION RESULTS 2015'!O240</f>
        <v>21X-DE-C-A0A0A-T</v>
      </c>
      <c r="O240" t="str">
        <f>'CONGESTION RESULTS 2015'!P240</f>
        <v>DE</v>
      </c>
      <c r="P240" t="str">
        <f>'CONGESTION RESULTS 2015'!Q240</f>
        <v>only this one IP side is on TP</v>
      </c>
      <c r="Q240" t="str">
        <f>'CONGESTION RESULTS 2015'!BC240</f>
        <v>no</v>
      </c>
      <c r="S240" s="360">
        <f>'CONGESTION RESULTS 2015'!BJ240</f>
        <v>0</v>
      </c>
      <c r="T240">
        <f>'CONGESTION RESULTS 2015'!BX240</f>
        <v>0</v>
      </c>
      <c r="U240" t="str">
        <f>IF(ISBLANK('CONGESTION RESULTS 2015'!BK240), "no", "yes")</f>
        <v>no</v>
      </c>
      <c r="V240" s="357">
        <f>'CONGESTION RESULTS 2015'!CE240</f>
        <v>0</v>
      </c>
      <c r="W240">
        <f>'CONGESTION RESULTS 2015'!CF240</f>
        <v>0</v>
      </c>
      <c r="X240">
        <f>'CONGESTION RESULTS 2015'!CG240</f>
        <v>0</v>
      </c>
      <c r="Y240">
        <f>'CONGESTION RESULTS 2015'!CH240</f>
        <v>0</v>
      </c>
      <c r="AA240" s="375">
        <f>Table9[[#This Row],[offer/non-offer or premia in March 2016 auction? 
'[only considering GYs and M-4-16']]]</f>
        <v>0</v>
      </c>
      <c r="AB240" s="375">
        <f>Table9[[#This Row],[Further TSO remarks on congestion / data / proposed changes to IP list etc.]]</f>
        <v>0</v>
      </c>
      <c r="AC240" s="375" t="str">
        <f>Table9[[#This Row],[Revised evaluation of congestion after TSO / NRA comments]]</f>
        <v>no</v>
      </c>
      <c r="AD240" s="375">
        <f>Table9[[#This Row],[ACER comments / 
justification]]</f>
        <v>0</v>
      </c>
    </row>
    <row r="241" spans="1:30" ht="22.2" hidden="1" x14ac:dyDescent="0.45">
      <c r="A241" t="str">
        <f>'CONGESTION RESULTS 2015'!A241</f>
        <v>cross-border</v>
      </c>
      <c r="B241" t="str">
        <f>'CONGESTION RESULTS 2015'!B241</f>
        <v>no</v>
      </c>
      <c r="C241">
        <f>'CONGESTION RESULTS 2015'!C241</f>
        <v>0</v>
      </c>
      <c r="D241" t="str">
        <f>'CONGESTION RESULTS 2015'!E241</f>
        <v>yes</v>
      </c>
      <c r="E241" t="str">
        <f>'CONGESTION RESULTS 2015'!F241</f>
        <v>PRISMA</v>
      </c>
      <c r="F241" t="str">
        <f>'CONGESTION RESULTS 2015'!G241</f>
        <v>Eynatten 2 (BE) // Lichtenbusch / Raeren (DE)</v>
      </c>
      <c r="G241" t="str">
        <f>'CONGESTION RESULTS 2015'!H241</f>
        <v>Entry</v>
      </c>
      <c r="H241" t="str">
        <f>'CONGESTION RESULTS 2015'!I241</f>
        <v>21Z000000000147P</v>
      </c>
      <c r="I241" t="str">
        <f>'CONGESTION RESULTS 2015'!J241</f>
        <v>Fluxys Belgium</v>
      </c>
      <c r="J241" t="str">
        <f>'CONGESTION RESULTS 2015'!K241</f>
        <v>21X-BE-A-A0A0A-Y</v>
      </c>
      <c r="K241" t="str">
        <f>'CONGESTION RESULTS 2015'!L241</f>
        <v>BE</v>
      </c>
      <c r="L241" t="str">
        <f>'CONGESTION RESULTS 2015'!M241</f>
        <v>from</v>
      </c>
      <c r="M241" t="str">
        <f>'CONGESTION RESULTS 2015'!N241</f>
        <v>Thyssengas</v>
      </c>
      <c r="N241" t="str">
        <f>'CONGESTION RESULTS 2015'!O241</f>
        <v>21X-DE-G-A0A0A-U</v>
      </c>
      <c r="O241" t="str">
        <f>'CONGESTION RESULTS 2015'!P241</f>
        <v>DE</v>
      </c>
      <c r="P241" t="str">
        <f>'CONGESTION RESULTS 2015'!Q241</f>
        <v>only ...163 is on TP</v>
      </c>
      <c r="Q241">
        <f>'CONGESTION RESULTS 2015'!BC241</f>
        <v>0</v>
      </c>
      <c r="S241" s="360">
        <f>'CONGESTION RESULTS 2015'!BJ241</f>
        <v>0</v>
      </c>
      <c r="T241">
        <f>'CONGESTION RESULTS 2015'!BX241</f>
        <v>0</v>
      </c>
      <c r="U241" t="str">
        <f>IF(ISBLANK('CONGESTION RESULTS 2015'!BK241), "no", "yes")</f>
        <v>no</v>
      </c>
      <c r="V241" s="357">
        <f>'CONGESTION RESULTS 2015'!CE241</f>
        <v>0</v>
      </c>
      <c r="W241">
        <f>'CONGESTION RESULTS 2015'!CF241</f>
        <v>0</v>
      </c>
      <c r="X241">
        <f>'CONGESTION RESULTS 2015'!CG241</f>
        <v>0</v>
      </c>
      <c r="Y241">
        <f>'CONGESTION RESULTS 2015'!CH241</f>
        <v>0</v>
      </c>
      <c r="AA241" s="375">
        <f>Table9[[#This Row],[offer/non-offer or premia in March 2016 auction? 
'[only considering GYs and M-4-16']]]</f>
        <v>0</v>
      </c>
      <c r="AB241" s="375">
        <f>Table9[[#This Row],[Further TSO remarks on congestion / data / proposed changes to IP list etc.]]</f>
        <v>0</v>
      </c>
      <c r="AC241" s="375" t="str">
        <f>Table9[[#This Row],[Revised evaluation of congestion after TSO / NRA comments]]</f>
        <v>no</v>
      </c>
      <c r="AD241" s="375">
        <f>Table9[[#This Row],[ACER comments / 
justification]]</f>
        <v>0</v>
      </c>
    </row>
    <row r="242" spans="1:30" ht="22.2" hidden="1" x14ac:dyDescent="0.45">
      <c r="A242" t="str">
        <f>'CONGESTION RESULTS 2015'!A242</f>
        <v>in-country</v>
      </c>
      <c r="B242" t="str">
        <f>'CONGESTION RESULTS 2015'!B242</f>
        <v>no</v>
      </c>
      <c r="C242">
        <f>'CONGESTION RESULTS 2015'!C242</f>
        <v>0</v>
      </c>
      <c r="D242" t="str">
        <f>'CONGESTION RESULTS 2015'!E242</f>
        <v>yes</v>
      </c>
      <c r="E242" t="str">
        <f>'CONGESTION RESULTS 2015'!F242</f>
        <v>PRISMA</v>
      </c>
      <c r="F242" t="str">
        <f>'CONGESTION RESULTS 2015'!G242</f>
        <v>Gernsheim</v>
      </c>
      <c r="G242" t="str">
        <f>'CONGESTION RESULTS 2015'!H242</f>
        <v>Entry</v>
      </c>
      <c r="H242" t="str">
        <f>'CONGESTION RESULTS 2015'!I242</f>
        <v>37Z000000006481P</v>
      </c>
      <c r="I242" t="str">
        <f>'CONGESTION RESULTS 2015'!J242</f>
        <v>GRTgaz Deutschland</v>
      </c>
      <c r="J242" t="str">
        <f>'CONGESTION RESULTS 2015'!K242</f>
        <v>21X000000001008P</v>
      </c>
      <c r="K242" t="str">
        <f>'CONGESTION RESULTS 2015'!L242</f>
        <v>DE</v>
      </c>
      <c r="L242" t="str">
        <f>'CONGESTION RESULTS 2015'!M242</f>
        <v>from</v>
      </c>
      <c r="M242" t="str">
        <f>'CONGESTION RESULTS 2015'!N242</f>
        <v>GASCADE Gastransport</v>
      </c>
      <c r="N242" t="str">
        <f>'CONGESTION RESULTS 2015'!O242</f>
        <v>21X-DE-H-A0A0A-L</v>
      </c>
      <c r="O242" t="str">
        <f>'CONGESTION RESULTS 2015'!P242</f>
        <v>DE</v>
      </c>
      <c r="P242">
        <f>'CONGESTION RESULTS 2015'!Q242</f>
        <v>0</v>
      </c>
      <c r="Q242">
        <f>'CONGESTION RESULTS 2015'!BC242</f>
        <v>0</v>
      </c>
      <c r="S242" s="360">
        <f>'CONGESTION RESULTS 2015'!BJ242</f>
        <v>0</v>
      </c>
      <c r="T242">
        <f>'CONGESTION RESULTS 2015'!BX242</f>
        <v>0</v>
      </c>
      <c r="U242" t="str">
        <f>IF(ISBLANK('CONGESTION RESULTS 2015'!BK242), "no", "yes")</f>
        <v>no</v>
      </c>
      <c r="V242" s="357">
        <f>'CONGESTION RESULTS 2015'!CE242</f>
        <v>0</v>
      </c>
      <c r="W242">
        <f>'CONGESTION RESULTS 2015'!CF242</f>
        <v>0</v>
      </c>
      <c r="X242">
        <f>'CONGESTION RESULTS 2015'!CG242</f>
        <v>0</v>
      </c>
      <c r="Y242">
        <f>'CONGESTION RESULTS 2015'!CH242</f>
        <v>0</v>
      </c>
      <c r="AA242" s="375">
        <f>Table9[[#This Row],[offer/non-offer or premia in March 2016 auction? 
'[only considering GYs and M-4-16']]]</f>
        <v>0</v>
      </c>
      <c r="AB242" s="375">
        <f>Table9[[#This Row],[Further TSO remarks on congestion / data / proposed changes to IP list etc.]]</f>
        <v>0</v>
      </c>
      <c r="AC242" s="375" t="str">
        <f>Table9[[#This Row],[Revised evaluation of congestion after TSO / NRA comments]]</f>
        <v>no</v>
      </c>
      <c r="AD242" s="375">
        <f>Table9[[#This Row],[ACER comments / 
justification]]</f>
        <v>0</v>
      </c>
    </row>
    <row r="243" spans="1:30" ht="22.2" hidden="1" x14ac:dyDescent="0.45">
      <c r="A243" t="str">
        <f>'CONGESTION RESULTS 2015'!A243</f>
        <v>VR</v>
      </c>
      <c r="B243">
        <f>'CONGESTION RESULTS 2015'!B243</f>
        <v>0</v>
      </c>
      <c r="C243">
        <f>'CONGESTION RESULTS 2015'!C243</f>
        <v>0</v>
      </c>
      <c r="D243" t="str">
        <f>'CONGESTION RESULTS 2015'!E243</f>
        <v>no</v>
      </c>
      <c r="E243" t="str">
        <f>'CONGESTION RESULTS 2015'!F243</f>
        <v>PRISMA</v>
      </c>
      <c r="F243" t="str">
        <f>'CONGESTION RESULTS 2015'!G243</f>
        <v>Gernsheim</v>
      </c>
      <c r="G243" t="str">
        <f>'CONGESTION RESULTS 2015'!H243</f>
        <v>Entry</v>
      </c>
      <c r="H243" t="str">
        <f>'CONGESTION RESULTS 2015'!I243</f>
        <v>37Z000000006481P</v>
      </c>
      <c r="I243" t="str">
        <f>'CONGESTION RESULTS 2015'!J243</f>
        <v>GASCADE Gastransport</v>
      </c>
      <c r="J243" t="str">
        <f>'CONGESTION RESULTS 2015'!K243</f>
        <v>21X-DE-H-A0A0A-L</v>
      </c>
      <c r="K243" t="str">
        <f>'CONGESTION RESULTS 2015'!L243</f>
        <v>DE</v>
      </c>
      <c r="L243" t="str">
        <f>'CONGESTION RESULTS 2015'!M243</f>
        <v>from</v>
      </c>
      <c r="M243" t="str">
        <f>'CONGESTION RESULTS 2015'!N243</f>
        <v>GRTgaz Deutschland</v>
      </c>
      <c r="N243" t="str">
        <f>'CONGESTION RESULTS 2015'!O243</f>
        <v>21X000000001008P</v>
      </c>
      <c r="O243" t="str">
        <f>'CONGESTION RESULTS 2015'!P243</f>
        <v>DE</v>
      </c>
      <c r="P243" t="str">
        <f>'CONGESTION RESULTS 2015'!Q243</f>
        <v>no data on TP</v>
      </c>
      <c r="Q243">
        <f>'CONGESTION RESULTS 2015'!BC243</f>
        <v>0</v>
      </c>
      <c r="S243" s="360">
        <f>'CONGESTION RESULTS 2015'!BJ243</f>
        <v>0</v>
      </c>
      <c r="T243">
        <f>'CONGESTION RESULTS 2015'!BX243</f>
        <v>0</v>
      </c>
      <c r="U243" t="str">
        <f>IF(ISBLANK('CONGESTION RESULTS 2015'!BK243), "no", "yes")</f>
        <v>no</v>
      </c>
      <c r="V243" s="357">
        <f>'CONGESTION RESULTS 2015'!CE243</f>
        <v>0</v>
      </c>
      <c r="W243">
        <f>'CONGESTION RESULTS 2015'!CF243</f>
        <v>0</v>
      </c>
      <c r="X243">
        <f>'CONGESTION RESULTS 2015'!CG243</f>
        <v>0</v>
      </c>
      <c r="Y243">
        <f>'CONGESTION RESULTS 2015'!CH243</f>
        <v>0</v>
      </c>
      <c r="AA243" s="375">
        <f>Table9[[#This Row],[offer/non-offer or premia in March 2016 auction? 
'[only considering GYs and M-4-16']]]</f>
        <v>0</v>
      </c>
      <c r="AB243" s="375">
        <f>Table9[[#This Row],[Further TSO remarks on congestion / data / proposed changes to IP list etc.]]</f>
        <v>0</v>
      </c>
      <c r="AC243" s="375">
        <f>Table9[[#This Row],[Revised evaluation of congestion after TSO / NRA comments]]</f>
        <v>0</v>
      </c>
      <c r="AD243" s="375">
        <f>Table9[[#This Row],[ACER comments / 
justification]]</f>
        <v>0</v>
      </c>
    </row>
    <row r="244" spans="1:30" ht="22.2" hidden="1" x14ac:dyDescent="0.45">
      <c r="A244" t="str">
        <f>'CONGESTION RESULTS 2015'!A244</f>
        <v>cross-border</v>
      </c>
      <c r="B244" t="str">
        <f>'CONGESTION RESULTS 2015'!B244</f>
        <v>no</v>
      </c>
      <c r="C244">
        <f>'CONGESTION RESULTS 2015'!C244</f>
        <v>0</v>
      </c>
      <c r="D244" t="str">
        <f>'CONGESTION RESULTS 2015'!E244</f>
        <v>yes</v>
      </c>
      <c r="E244" t="str">
        <f>'CONGESTION RESULTS 2015'!F244</f>
        <v>PRISMA</v>
      </c>
      <c r="F244" t="str">
        <f>'CONGESTION RESULTS 2015'!G244</f>
        <v>Gorizia (IT) /Šempeter (SI)</v>
      </c>
      <c r="G244" t="str">
        <f>'CONGESTION RESULTS 2015'!H244</f>
        <v>Entry</v>
      </c>
      <c r="H244" t="str">
        <f>'CONGESTION RESULTS 2015'!I244</f>
        <v>21Z000000000044Z</v>
      </c>
      <c r="I244" t="str">
        <f>'CONGESTION RESULTS 2015'!J244</f>
        <v>Plinovodi</v>
      </c>
      <c r="J244" t="str">
        <f>'CONGESTION RESULTS 2015'!K244</f>
        <v>21X-SI-A-A0A0A-8</v>
      </c>
      <c r="K244" t="str">
        <f>'CONGESTION RESULTS 2015'!L244</f>
        <v>SI</v>
      </c>
      <c r="L244" t="str">
        <f>'CONGESTION RESULTS 2015'!M244</f>
        <v>from</v>
      </c>
      <c r="M244" t="str">
        <f>'CONGESTION RESULTS 2015'!N244</f>
        <v>Snam Rete Gas</v>
      </c>
      <c r="N244" t="str">
        <f>'CONGESTION RESULTS 2015'!O244</f>
        <v>21X-IT-A-A0A0A-7</v>
      </c>
      <c r="O244" t="str">
        <f>'CONGESTION RESULTS 2015'!P244</f>
        <v>IT</v>
      </c>
      <c r="P244">
        <f>'CONGESTION RESULTS 2015'!Q244</f>
        <v>0</v>
      </c>
      <c r="Q244" t="str">
        <f>'CONGESTION RESULTS 2015'!BC244</f>
        <v>yes</v>
      </c>
      <c r="S244" s="360" t="str">
        <f>'CONGESTION RESULTS 2015'!BJ244</f>
        <v>no</v>
      </c>
      <c r="T244">
        <f>'CONGESTION RESULTS 2015'!BX244</f>
        <v>0</v>
      </c>
      <c r="U244" t="str">
        <f>IF(ISBLANK('CONGESTION RESULTS 2015'!BK244), "no", "yes")</f>
        <v>no</v>
      </c>
      <c r="V244" s="357">
        <f>'CONGESTION RESULTS 2015'!CE244</f>
        <v>0</v>
      </c>
      <c r="W244">
        <f>'CONGESTION RESULTS 2015'!CF244</f>
        <v>0</v>
      </c>
      <c r="X244">
        <f>'CONGESTION RESULTS 2015'!CG244</f>
        <v>0</v>
      </c>
      <c r="Y244">
        <f>'CONGESTION RESULTS 2015'!CH244</f>
        <v>0</v>
      </c>
      <c r="AA244" s="375">
        <f>Table9[[#This Row],[offer/non-offer or premia in March 2016 auction? 
'[only considering GYs and M-4-16']]]</f>
        <v>0</v>
      </c>
      <c r="AB244" s="375">
        <f>Table9[[#This Row],[Further TSO remarks on congestion / data / proposed changes to IP list etc.]]</f>
        <v>0</v>
      </c>
      <c r="AC244" s="375">
        <f>Table9[[#This Row],[Revised evaluation of congestion after TSO / NRA comments]]</f>
        <v>0</v>
      </c>
      <c r="AD244" s="375">
        <f>Table9[[#This Row],[ACER comments / 
justification]]</f>
        <v>0</v>
      </c>
    </row>
    <row r="245" spans="1:30" ht="22.2" hidden="1" x14ac:dyDescent="0.45">
      <c r="A245" t="str">
        <f>'CONGESTION RESULTS 2015'!A245</f>
        <v>cross-border</v>
      </c>
      <c r="B245" t="str">
        <f>'CONGESTION RESULTS 2015'!B245</f>
        <v>no</v>
      </c>
      <c r="C245">
        <f>'CONGESTION RESULTS 2015'!C245</f>
        <v>0</v>
      </c>
      <c r="D245" t="str">
        <f>'CONGESTION RESULTS 2015'!E245</f>
        <v>yes</v>
      </c>
      <c r="E245" t="str">
        <f>'CONGESTION RESULTS 2015'!F245</f>
        <v>PRISMA</v>
      </c>
      <c r="F245" t="str">
        <f>'CONGESTION RESULTS 2015'!G245</f>
        <v>Gorizia (IT) /Šempeter (SI)</v>
      </c>
      <c r="G245" t="str">
        <f>'CONGESTION RESULTS 2015'!H245</f>
        <v>Entry</v>
      </c>
      <c r="H245" t="str">
        <f>'CONGESTION RESULTS 2015'!I245</f>
        <v>21Z000000000044Z</v>
      </c>
      <c r="I245" t="str">
        <f>'CONGESTION RESULTS 2015'!J245</f>
        <v>Snam Rete Gas</v>
      </c>
      <c r="J245" t="str">
        <f>'CONGESTION RESULTS 2015'!K245</f>
        <v>21X-IT-A-A0A0A-7</v>
      </c>
      <c r="K245" t="str">
        <f>'CONGESTION RESULTS 2015'!L245</f>
        <v>IT</v>
      </c>
      <c r="L245" t="str">
        <f>'CONGESTION RESULTS 2015'!M245</f>
        <v>from</v>
      </c>
      <c r="M245" t="str">
        <f>'CONGESTION RESULTS 2015'!N245</f>
        <v>Plinovodi</v>
      </c>
      <c r="N245" t="str">
        <f>'CONGESTION RESULTS 2015'!O245</f>
        <v>21X-SI-A-A0A0A-8</v>
      </c>
      <c r="O245" t="str">
        <f>'CONGESTION RESULTS 2015'!P245</f>
        <v>SI</v>
      </c>
      <c r="P245" t="str">
        <f>'CONGESTION RESULTS 2015'!Q245</f>
        <v>no firm technical from 1.10.15 onwards --&gt; data error on TP? (as products are offered on PRISMA)</v>
      </c>
      <c r="Q245" t="str">
        <f>'CONGESTION RESULTS 2015'!BC245</f>
        <v>yes</v>
      </c>
      <c r="S245" s="360" t="str">
        <f>'CONGESTION RESULTS 2015'!BJ245</f>
        <v>yes (13.+14.7.15))</v>
      </c>
      <c r="T245">
        <f>'CONGESTION RESULTS 2015'!BX245</f>
        <v>0</v>
      </c>
      <c r="U245" t="str">
        <f>IF(ISBLANK('CONGESTION RESULTS 2015'!BK245), "no", "yes")</f>
        <v>no</v>
      </c>
      <c r="V245" s="357">
        <f>'CONGESTION RESULTS 2015'!CE245</f>
        <v>0</v>
      </c>
      <c r="W245">
        <f>'CONGESTION RESULTS 2015'!CF245</f>
        <v>0</v>
      </c>
      <c r="X245">
        <f>'CONGESTION RESULTS 2015'!CG245</f>
        <v>0</v>
      </c>
      <c r="Y245">
        <f>'CONGESTION RESULTS 2015'!CH245</f>
        <v>0</v>
      </c>
      <c r="AA245" s="375">
        <f>Table9[[#This Row],[offer/non-offer or premia in March 2016 auction? 
'[only considering GYs and M-4-16']]]</f>
        <v>0</v>
      </c>
      <c r="AB245" s="375">
        <f>Table9[[#This Row],[Further TSO remarks on congestion / data / proposed changes to IP list etc.]]</f>
        <v>0</v>
      </c>
      <c r="AC245" s="375" t="str">
        <f>Table9[[#This Row],[Revised evaluation of congestion after TSO / NRA comments]]</f>
        <v>no</v>
      </c>
      <c r="AD245" s="375">
        <f>Table9[[#This Row],[ACER comments / 
justification]]</f>
        <v>0</v>
      </c>
    </row>
    <row r="246" spans="1:30" ht="22.2" hidden="1" x14ac:dyDescent="0.45">
      <c r="A246" t="str">
        <f>'CONGESTION RESULTS 2015'!A246</f>
        <v>3rd country</v>
      </c>
      <c r="B246" t="str">
        <f>'CONGESTION RESULTS 2015'!B246</f>
        <v>close (due to quota)</v>
      </c>
      <c r="C246" t="str">
        <f>'CONGESTION RESULTS 2015'!C246</f>
        <v>non-offer of GYs 15-18</v>
      </c>
      <c r="D246" t="str">
        <f>'CONGESTION RESULTS 2015'!E246</f>
        <v>yes</v>
      </c>
      <c r="E246" t="str">
        <f>'CONGESTION RESULTS 2015'!F246</f>
        <v>PRISMA</v>
      </c>
      <c r="F246" t="str">
        <f>'CONGESTION RESULTS 2015'!G246</f>
        <v>Greifswald</v>
      </c>
      <c r="G246" t="str">
        <f>'CONGESTION RESULTS 2015'!H246</f>
        <v>Entry</v>
      </c>
      <c r="H246" t="str">
        <f>'CONGESTION RESULTS 2015'!I246</f>
        <v>21Z000000000255M</v>
      </c>
      <c r="I246" t="str">
        <f>'CONGESTION RESULTS 2015'!J246</f>
        <v>Gasunie Deutschland Transport Services</v>
      </c>
      <c r="J246" t="str">
        <f>'CONGESTION RESULTS 2015'!K246</f>
        <v>21X-DE-D-A0A0A-K</v>
      </c>
      <c r="K246" t="str">
        <f>'CONGESTION RESULTS 2015'!L246</f>
        <v>DE</v>
      </c>
      <c r="L246" t="str">
        <f>'CONGESTION RESULTS 2015'!M246</f>
        <v>from</v>
      </c>
      <c r="M246" t="str">
        <f>'CONGESTION RESULTS 2015'!N246</f>
        <v>Nordstream AG</v>
      </c>
      <c r="N246" t="str">
        <f>'CONGESTION RESULTS 2015'!O246</f>
        <v>--</v>
      </c>
      <c r="O246" t="str">
        <f>'CONGESTION RESULTS 2015'!P246</f>
        <v>RU</v>
      </c>
      <c r="P246">
        <f>'CONGESTION RESULTS 2015'!Q246</f>
        <v>0</v>
      </c>
      <c r="Q246" t="str">
        <f>'CONGESTION RESULTS 2015'!BC246</f>
        <v>yes</v>
      </c>
      <c r="S246" s="360" t="str">
        <f>'CONGESTION RESULTS 2015'!BJ246</f>
        <v>yes (6days: 14./15.9. + 17./18./25./26.10.)</v>
      </c>
      <c r="T246" t="str">
        <f>'CONGESTION RESULTS 2015'!BX246</f>
        <v>no</v>
      </c>
      <c r="V246" s="357">
        <f>'CONGESTION RESULTS 2015'!CE246</f>
        <v>0</v>
      </c>
      <c r="W246" t="str">
        <f>'CONGESTION RESULTS 2015'!CF246</f>
        <v>no</v>
      </c>
      <c r="X246" t="str">
        <f>'CONGESTION RESULTS 2015'!CG246</f>
        <v>no</v>
      </c>
      <c r="Y246" t="str">
        <f>'CONGESTION RESULTS 2015'!CH246</f>
        <v>yes</v>
      </c>
      <c r="AA246" s="375" t="str">
        <f>Table9[[#This Row],[offer/non-offer or premia in March 2016 auction? 
'[only considering GYs and M-4-16']]]</f>
        <v>only M-4-16 and GYs from 24-31 offered unbundled</v>
      </c>
      <c r="AB246" s="375" t="str">
        <f>Table9[[#This Row],[Further TSO remarks on congestion / data / proposed changes to IP list etc.]]</f>
        <v>As of 09/2015 GOAL merged to GUD. Yearly and quarterly auctions were executed by GOAL. Due to this there is no congestion.
GUD:
Before 01.09.2015 GOAL offered the IP Entry Greifswald.</v>
      </c>
      <c r="AC246" s="375" t="str">
        <f>Table9[[#This Row],[Revised evaluation of congestion after TSO / NRA comments]]</f>
        <v>close (due to quota)</v>
      </c>
      <c r="AD246" s="375">
        <f>Table9[[#This Row],[ACER comments / 
justification]]</f>
        <v>0</v>
      </c>
    </row>
    <row r="247" spans="1:30" s="361" customFormat="1" ht="30" customHeight="1" x14ac:dyDescent="0.45">
      <c r="A247" s="357" t="str">
        <f>'CONGESTION RESULTS 2015'!A247</f>
        <v>3rd country</v>
      </c>
      <c r="B247" s="324" t="str">
        <f>'CONGESTION RESULTS 2015'!B247</f>
        <v>yes</v>
      </c>
      <c r="C247" s="357" t="str">
        <f>'CONGESTION RESULTS 2015'!C247</f>
        <v>non-offer of GYs 16/17 + 17/18</v>
      </c>
      <c r="D247" s="357" t="str">
        <f>'CONGESTION RESULTS 2015'!E247</f>
        <v>yes</v>
      </c>
      <c r="E247" s="357" t="str">
        <f>'CONGESTION RESULTS 2015'!F247</f>
        <v>PRISMA</v>
      </c>
      <c r="F247" s="368" t="str">
        <f>'CONGESTION RESULTS 2015'!G247</f>
        <v>Greifswald</v>
      </c>
      <c r="G247" s="357" t="str">
        <f>'CONGESTION RESULTS 2015'!H247</f>
        <v>Entry</v>
      </c>
      <c r="H247" s="358" t="str">
        <f>'CONGESTION RESULTS 2015'!I247</f>
        <v>21Z000000000255M</v>
      </c>
      <c r="I247" s="357" t="str">
        <f>'CONGESTION RESULTS 2015'!J247</f>
        <v>Fluxys Deutschland</v>
      </c>
      <c r="J247" s="329" t="str">
        <f>'CONGESTION RESULTS 2015'!K247</f>
        <v>21X0000000012388</v>
      </c>
      <c r="K247" s="357" t="str">
        <f>'CONGESTION RESULTS 2015'!L247</f>
        <v>DE</v>
      </c>
      <c r="L247" s="359" t="str">
        <f>'CONGESTION RESULTS 2015'!M247</f>
        <v>from</v>
      </c>
      <c r="M247" s="359" t="str">
        <f>'CONGESTION RESULTS 2015'!N247</f>
        <v>Nordstream AG</v>
      </c>
      <c r="N247" s="329" t="str">
        <f>'CONGESTION RESULTS 2015'!O247</f>
        <v>--</v>
      </c>
      <c r="O247" s="322" t="str">
        <f>'CONGESTION RESULTS 2015'!P247</f>
        <v>RU</v>
      </c>
      <c r="P247">
        <f>'CONGESTION RESULTS 2015'!Q247</f>
        <v>0</v>
      </c>
      <c r="Q247" s="357" t="str">
        <f>'CONGESTION RESULTS 2015'!BC247</f>
        <v>yes</v>
      </c>
      <c r="R247" s="360" t="s">
        <v>103</v>
      </c>
      <c r="S247" s="448" t="s">
        <v>121</v>
      </c>
      <c r="T247" s="357" t="str">
        <f>'CONGESTION RESULTS 2015'!BX247</f>
        <v>no</v>
      </c>
      <c r="U247" s="357" t="str">
        <f>IF(ISBLANK('CONGESTION RESULTS 2015'!BK247), "no", "yes")</f>
        <v>no</v>
      </c>
      <c r="V247" s="357" t="str">
        <f>Table9[[#This Row],[Number of concluded trades (T) and offers (O) on secondary markets in 2015 '[&gt;= 1 month']]]</f>
        <v>no</v>
      </c>
      <c r="W247" s="357" t="str">
        <f>'CONGESTION RESULTS 2015'!CF247</f>
        <v>yes</v>
      </c>
      <c r="X247" s="357" t="str">
        <f>'CONGESTION RESULTS 2015'!CG247</f>
        <v>yes</v>
      </c>
      <c r="Y247" s="357" t="str">
        <f>'CONGESTION RESULTS 2015'!CH247</f>
        <v>yes</v>
      </c>
      <c r="Z247" s="357" t="s">
        <v>100</v>
      </c>
      <c r="AA247" s="375" t="str">
        <f>Table9[[#This Row],[offer/non-offer or premia in March 2016 auction? 
'[only considering GYs and M-4-16']]]</f>
        <v>M-4-16 offered only as interruptible unbundled; no firm offers</v>
      </c>
      <c r="AB247" s="375" t="str">
        <f>Table9[[#This Row],[Further TSO remarks on congestion / data / proposed changes to IP list etc.]]</f>
        <v>until (incl.) October 2015 interruptible capacity was offered via FCFS</v>
      </c>
      <c r="AC247" s="375" t="str">
        <f>Table9[[#This Row],[Revised evaluation of congestion after TSO / NRA comments]]</f>
        <v>yes</v>
      </c>
      <c r="AD247" s="375" t="str">
        <f>Table9[[#This Row],[ACER comments / 
justification]]</f>
        <v>persistent congestion</v>
      </c>
    </row>
    <row r="248" spans="1:30" ht="22.2" hidden="1" x14ac:dyDescent="0.45">
      <c r="A248" t="str">
        <f>'CONGESTION RESULTS 2015'!A248</f>
        <v>3rd country</v>
      </c>
      <c r="B248" t="str">
        <f>'CONGESTION RESULTS 2015'!B248</f>
        <v>close</v>
      </c>
      <c r="C248" t="str">
        <f>'CONGESTION RESULTS 2015'!C248</f>
        <v>little capacity offered 15/16 + 16/17</v>
      </c>
      <c r="D248" t="str">
        <f>'CONGESTION RESULTS 2015'!E248</f>
        <v>yes</v>
      </c>
      <c r="E248" t="str">
        <f>'CONGESTION RESULTS 2015'!F248</f>
        <v>PRISMA</v>
      </c>
      <c r="F248" t="str">
        <f>'CONGESTION RESULTS 2015'!G248</f>
        <v>Greifswald / NEL</v>
      </c>
      <c r="G248" t="str">
        <f>'CONGESTION RESULTS 2015'!H248</f>
        <v>Entry</v>
      </c>
      <c r="H248" t="str">
        <f>'CONGESTION RESULTS 2015'!I248</f>
        <v>21Z000000000255M</v>
      </c>
      <c r="I248" t="str">
        <f>'CONGESTION RESULTS 2015'!J248</f>
        <v>NEL Gastransport</v>
      </c>
      <c r="J248" t="str">
        <f>'CONGESTION RESULTS 2015'!K248</f>
        <v>21X000000001143J</v>
      </c>
      <c r="K248" t="str">
        <f>'CONGESTION RESULTS 2015'!L248</f>
        <v>DE</v>
      </c>
      <c r="L248" t="str">
        <f>'CONGESTION RESULTS 2015'!M248</f>
        <v>from</v>
      </c>
      <c r="M248" t="str">
        <f>'CONGESTION RESULTS 2015'!N248</f>
        <v>Nordstream AG</v>
      </c>
      <c r="N248" t="str">
        <f>'CONGESTION RESULTS 2015'!O248</f>
        <v>--</v>
      </c>
      <c r="O248" t="str">
        <f>'CONGESTION RESULTS 2015'!P248</f>
        <v>RU</v>
      </c>
      <c r="P248">
        <f>'CONGESTION RESULTS 2015'!Q248</f>
        <v>0</v>
      </c>
      <c r="Q248" t="str">
        <f>'CONGESTION RESULTS 2015'!BC248</f>
        <v>yes</v>
      </c>
      <c r="S248" s="360" t="str">
        <f>'CONGESTION RESULTS 2015'!BJ248</f>
        <v>yes (23.-25.4.15 + 26.-28.5.15)</v>
      </c>
      <c r="T248" t="str">
        <f>'CONGESTION RESULTS 2015'!BX248</f>
        <v>yes</v>
      </c>
      <c r="V248" s="357">
        <f>'CONGESTION RESULTS 2015'!CE248</f>
        <v>0</v>
      </c>
      <c r="W248" t="str">
        <f>'CONGESTION RESULTS 2015'!CF248</f>
        <v>yes</v>
      </c>
      <c r="X248" t="str">
        <f>'CONGESTION RESULTS 2015'!CG248</f>
        <v>no</v>
      </c>
      <c r="Y248" t="str">
        <f>'CONGESTION RESULTS 2015'!CH248</f>
        <v>yes</v>
      </c>
      <c r="AA248" s="375" t="str">
        <f>Table9[[#This Row],[offer/non-offer or premia in March 2016 auction? 
'[only considering GYs and M-4-16']]]</f>
        <v>only M-4-16 offered unbundled</v>
      </c>
      <c r="AB248" s="375">
        <f>Table9[[#This Row],[Further TSO remarks on congestion / data / proposed changes to IP list etc.]]</f>
        <v>0</v>
      </c>
      <c r="AC248" s="375" t="str">
        <f>Table9[[#This Row],[Revised evaluation of congestion after TSO / NRA comments]]</f>
        <v>close (little cap. offered) --&gt; now close (due to quota)</v>
      </c>
      <c r="AD248" s="375">
        <f>Table9[[#This Row],[ACER comments / 
justification]]</f>
        <v>0</v>
      </c>
    </row>
    <row r="249" spans="1:30" s="361" customFormat="1" ht="30" customHeight="1" x14ac:dyDescent="0.45">
      <c r="A249" s="357" t="str">
        <f>'CONGESTION RESULTS 2015'!A249</f>
        <v>3rd country</v>
      </c>
      <c r="B249" s="324" t="str">
        <f>'CONGESTION RESULTS 2015'!B249</f>
        <v>yes</v>
      </c>
      <c r="C249" s="357" t="str">
        <f>'CONGESTION RESULTS 2015'!C249</f>
        <v>non-offer of any capacity at BP</v>
      </c>
      <c r="D249" s="357" t="str">
        <f>'CONGESTION RESULTS 2015'!E249</f>
        <v>yes</v>
      </c>
      <c r="E249" s="357" t="str">
        <f>'CONGESTION RESULTS 2015'!F249</f>
        <v>PRISMA</v>
      </c>
      <c r="F249" s="368" t="str">
        <f>'CONGESTION RESULTS 2015'!G249</f>
        <v>Greifswald</v>
      </c>
      <c r="G249" s="357" t="str">
        <f>'CONGESTION RESULTS 2015'!H249</f>
        <v>Entry</v>
      </c>
      <c r="H249" s="358" t="str">
        <f>'CONGESTION RESULTS 2015'!I249</f>
        <v>21Z000000000241X</v>
      </c>
      <c r="I249" s="357" t="str">
        <f>'CONGESTION RESULTS 2015'!J249</f>
        <v>LBTG</v>
      </c>
      <c r="J249" s="329" t="str">
        <f>'CONGESTION RESULTS 2015'!K249</f>
        <v>21X000000001309B</v>
      </c>
      <c r="K249" s="357" t="str">
        <f>'CONGESTION RESULTS 2015'!L249</f>
        <v>DE</v>
      </c>
      <c r="L249" s="359" t="str">
        <f>'CONGESTION RESULTS 2015'!M249</f>
        <v>from</v>
      </c>
      <c r="M249" s="359" t="str">
        <f>'CONGESTION RESULTS 2015'!N249</f>
        <v>Nordstream AG</v>
      </c>
      <c r="N249" s="329" t="str">
        <f>'CONGESTION RESULTS 2015'!O249</f>
        <v>--</v>
      </c>
      <c r="O249" s="322" t="str">
        <f>'CONGESTION RESULTS 2015'!P249</f>
        <v>RU</v>
      </c>
      <c r="P249">
        <f>'CONGESTION RESULTS 2015'!Q249</f>
        <v>0</v>
      </c>
      <c r="Q249" s="357" t="str">
        <f>'CONGESTION RESULTS 2015'!BC249</f>
        <v>yes</v>
      </c>
      <c r="R249" s="360" t="s">
        <v>358</v>
      </c>
      <c r="S249" s="448" t="s">
        <v>121</v>
      </c>
      <c r="T249" s="357" t="str">
        <f>'CONGESTION RESULTS 2015'!BX249</f>
        <v>no</v>
      </c>
      <c r="U249" s="357" t="str">
        <f>IF(ISBLANK('CONGESTION RESULTS 2015'!BK249), "no", "yes")</f>
        <v>no</v>
      </c>
      <c r="V249" s="357" t="str">
        <f>Table9[[#This Row],[Number of concluded trades (T) and offers (O) on secondary markets in 2015 '[&gt;= 1 month']]]</f>
        <v>no</v>
      </c>
      <c r="W249" s="357" t="str">
        <f>'CONGESTION RESULTS 2015'!CF249</f>
        <v>no</v>
      </c>
      <c r="X249" s="357" t="str">
        <f>'CONGESTION RESULTS 2015'!CG249</f>
        <v>yes</v>
      </c>
      <c r="Y249" s="357" t="str">
        <f>'CONGESTION RESULTS 2015'!CH249</f>
        <v>yes</v>
      </c>
      <c r="Z249" s="357" t="s">
        <v>100</v>
      </c>
      <c r="AA249" s="375" t="str">
        <f>Table9[[#This Row],[offer/non-offer or premia in March 2016 auction? 
'[only considering GYs and M-4-16']]]</f>
        <v>no offer on PRISMA</v>
      </c>
      <c r="AB249" s="375">
        <f>Table9[[#This Row],[Further TSO remarks on congestion / data / proposed changes to IP list etc.]]</f>
        <v>0</v>
      </c>
      <c r="AC249" s="375" t="str">
        <f>Table9[[#This Row],[Revised evaluation of congestion after TSO / NRA comments]]</f>
        <v>yes</v>
      </c>
      <c r="AD249" s="375" t="str">
        <f>Table9[[#This Row],[ACER comments / 
justification]]</f>
        <v>persistent congestion</v>
      </c>
    </row>
    <row r="250" spans="1:30" s="361" customFormat="1" ht="30" customHeight="1" x14ac:dyDescent="0.45">
      <c r="A250" s="357" t="str">
        <f>'CONGESTION RESULTS 2015'!A250</f>
        <v>3rd country</v>
      </c>
      <c r="B250" s="324" t="str">
        <f>'CONGESTION RESULTS 2015'!B250</f>
        <v>yes</v>
      </c>
      <c r="C250" s="357" t="str">
        <f>'CONGESTION RESULTS 2015'!C250</f>
        <v>non-offer of any firm capacity at BP</v>
      </c>
      <c r="D250" s="357" t="str">
        <f>'CONGESTION RESULTS 2015'!E250</f>
        <v>yes</v>
      </c>
      <c r="E250" s="357" t="str">
        <f>'CONGESTION RESULTS 2015'!F250</f>
        <v>PRISMA</v>
      </c>
      <c r="F250" s="368" t="str">
        <f>'CONGESTION RESULTS 2015'!G250</f>
        <v>Greifswald Opal</v>
      </c>
      <c r="G250" s="357" t="str">
        <f>'CONGESTION RESULTS 2015'!H250</f>
        <v>Entry</v>
      </c>
      <c r="H250" s="358" t="str">
        <f>'CONGESTION RESULTS 2015'!I250</f>
        <v>21Z000000000241X</v>
      </c>
      <c r="I250" s="357" t="str">
        <f>'CONGESTION RESULTS 2015'!J250</f>
        <v>OPAL Gastransport</v>
      </c>
      <c r="J250" s="329" t="str">
        <f>'CONGESTION RESULTS 2015'!K250</f>
        <v>21X0000000011845</v>
      </c>
      <c r="K250" s="357" t="str">
        <f>'CONGESTION RESULTS 2015'!L250</f>
        <v>DE</v>
      </c>
      <c r="L250" s="359" t="str">
        <f>'CONGESTION RESULTS 2015'!M250</f>
        <v>from</v>
      </c>
      <c r="M250" s="359" t="str">
        <f>'CONGESTION RESULTS 2015'!N250</f>
        <v>Nordstream AG</v>
      </c>
      <c r="N250" s="329" t="str">
        <f>'CONGESTION RESULTS 2015'!O250</f>
        <v>--</v>
      </c>
      <c r="O250" s="322" t="str">
        <f>'CONGESTION RESULTS 2015'!P250</f>
        <v>RU</v>
      </c>
      <c r="P250">
        <f>'CONGESTION RESULTS 2015'!Q250</f>
        <v>0</v>
      </c>
      <c r="Q250" s="357" t="str">
        <f>'CONGESTION RESULTS 2015'!BC250</f>
        <v>yes</v>
      </c>
      <c r="R250" s="360" t="s">
        <v>101</v>
      </c>
      <c r="S250" s="448" t="s">
        <v>121</v>
      </c>
      <c r="T250" s="357" t="str">
        <f>'CONGESTION RESULTS 2015'!BX250</f>
        <v>yes</v>
      </c>
      <c r="U250" s="357" t="str">
        <f>IF(ISBLANK('CONGESTION RESULTS 2015'!BK250), "no", "yes")</f>
        <v>no</v>
      </c>
      <c r="V250" s="357" t="str">
        <f>Table9[[#This Row],[Number of concluded trades (T) and offers (O) on secondary markets in 2015 '[&gt;= 1 month']]]</f>
        <v>no</v>
      </c>
      <c r="W250" s="357" t="str">
        <f>'CONGESTION RESULTS 2015'!CF250</f>
        <v>no</v>
      </c>
      <c r="X250" s="357" t="str">
        <f>'CONGESTION RESULTS 2015'!CG250</f>
        <v>no</v>
      </c>
      <c r="Y250" s="357" t="str">
        <f>'CONGESTION RESULTS 2015'!CH250</f>
        <v>yes</v>
      </c>
      <c r="Z250" s="357" t="s">
        <v>100</v>
      </c>
      <c r="AA250" s="375" t="str">
        <f>Table9[[#This Row],[offer/non-offer or premia in March 2016 auction? 
'[only considering GYs and M-4-16']]]</f>
        <v>only M-4-16 offered as interruptible unbundled; no firm products offered</v>
      </c>
      <c r="AB250" s="375">
        <f>Table9[[#This Row],[Further TSO remarks on congestion / data / proposed changes to IP list etc.]]</f>
        <v>0</v>
      </c>
      <c r="AC250" s="375" t="str">
        <f>Table9[[#This Row],[Revised evaluation of congestion after TSO / NRA comments]]</f>
        <v>yes</v>
      </c>
      <c r="AD250" s="375" t="str">
        <f>Table9[[#This Row],[ACER comments / 
justification]]</f>
        <v>persistent congestion</v>
      </c>
    </row>
    <row r="251" spans="1:30" s="361" customFormat="1" ht="30" customHeight="1" x14ac:dyDescent="0.45">
      <c r="A251" s="357" t="str">
        <f>'CONGESTION RESULTS 2015'!A251</f>
        <v>cross-border</v>
      </c>
      <c r="B251" s="324" t="str">
        <f>'CONGESTION RESULTS 2015'!B251</f>
        <v>yes</v>
      </c>
      <c r="C251" s="357" t="str">
        <f>'CONGESTION RESULTS 2015'!C251</f>
        <v>non-offer of GY15/16</v>
      </c>
      <c r="D251" s="357" t="str">
        <f>'CONGESTION RESULTS 2015'!E251</f>
        <v>yes</v>
      </c>
      <c r="E251" s="357" t="str">
        <f>'CONGESTION RESULTS 2015'!F251</f>
        <v>GSA</v>
      </c>
      <c r="F251" s="368" t="str">
        <f>'CONGESTION RESULTS 2015'!G251</f>
        <v>Gubin</v>
      </c>
      <c r="G251" s="357" t="str">
        <f>'CONGESTION RESULTS 2015'!H251</f>
        <v>Entry</v>
      </c>
      <c r="H251" s="358" t="str">
        <f>'CONGESTION RESULTS 2015'!I251</f>
        <v xml:space="preserve"> 21Z000000000089D</v>
      </c>
      <c r="I251" s="357" t="str">
        <f>'CONGESTION RESULTS 2015'!J251</f>
        <v>GAZ-SYSTEM</v>
      </c>
      <c r="J251" s="329" t="str">
        <f>'CONGESTION RESULTS 2015'!K251</f>
        <v>21X-PL-A-A0A0A-B</v>
      </c>
      <c r="K251" s="357" t="str">
        <f>'CONGESTION RESULTS 2015'!L251</f>
        <v>PL</v>
      </c>
      <c r="L251" s="359" t="str">
        <f>'CONGESTION RESULTS 2015'!M251</f>
        <v>from</v>
      </c>
      <c r="M251" s="359" t="str">
        <f>'CONGESTION RESULTS 2015'!N251</f>
        <v>ONTRAS</v>
      </c>
      <c r="N251" s="329" t="str">
        <f>'CONGESTION RESULTS 2015'!O251</f>
        <v>21X-DE-F-A0A0A-2</v>
      </c>
      <c r="O251" s="330" t="str">
        <f>'CONGESTION RESULTS 2015'!P251</f>
        <v>DE</v>
      </c>
      <c r="P251" t="str">
        <f>'CONGESTION RESULTS 2015'!Q251</f>
        <v>no firm technical from 1.4.16 on; 
Comment from GazSystem im CAM IM survey: Grid Connection Point GAZ-SYSTEM/ONTRAS (GCP GAZ-SYSTEM/ONTRAS ) EIC 21Z000000000456C, joined Gubin, Kamminke and Lasów IP is being planned to established from 1 April 2016.</v>
      </c>
      <c r="Q251" s="357" t="str">
        <f>'CONGESTION RESULTS 2015'!BC251</f>
        <v>yes</v>
      </c>
      <c r="R251" s="360" t="s">
        <v>101</v>
      </c>
      <c r="S251" s="360" t="str">
        <f>'CONGESTION RESULTS 2015'!BJ251</f>
        <v>no</v>
      </c>
      <c r="T251" s="357" t="str">
        <f>'CONGESTION RESULTS 2015'!BX251</f>
        <v>no</v>
      </c>
      <c r="U251" s="357" t="str">
        <f>IF(ISBLANK('CONGESTION RESULTS 2015'!BK251), "no", "yes")</f>
        <v>no</v>
      </c>
      <c r="V251" s="357" t="str">
        <f>Table9[[#This Row],[Number of concluded trades (T) and offers (O) on secondary markets in 2015 '[&gt;= 1 month']]]</f>
        <v>no</v>
      </c>
      <c r="W251" s="357" t="str">
        <f>'CONGESTION RESULTS 2015'!CF251</f>
        <v>yes</v>
      </c>
      <c r="X251" s="357" t="str">
        <f>'CONGESTION RESULTS 2015'!CG251</f>
        <v>yes</v>
      </c>
      <c r="Y251" s="357">
        <f>'CONGESTION RESULTS 2015'!CH251</f>
        <v>0</v>
      </c>
      <c r="Z251" s="360" t="s">
        <v>101</v>
      </c>
      <c r="AA251" s="375" t="str">
        <f>Table9[[#This Row],[offer/non-offer or premia in March 2016 auction? 
'[only considering GYs and M-4-16']]]</f>
        <v>only GY 16/17 + M-4-5-16 offered on GCP (VIP)</v>
      </c>
      <c r="AB251" s="375" t="str">
        <f>Table9[[#This Row],[Further TSO remarks on congestion / data / proposed changes to IP list etc.]]</f>
        <v>There is no available capacity as of April 2016 because points Kamminke, Lasów and Gubin are bieng merged in GCP GAZ-SYSTEM/ONTRAS exit  and entry point and starting from that month, the capacity is available on GCP GAZ-SYSTEM/ONTRAS points.</v>
      </c>
      <c r="AC251" s="375" t="str">
        <f>Table9[[#This Row],[Revised evaluation of congestion after TSO / NRA comments]]</f>
        <v>yes (but not anymore)</v>
      </c>
      <c r="AD251" s="375" t="str">
        <f>Table9[[#This Row],[ACER comments / 
justification]]</f>
        <v>still 2015 was congested (but capacity is available on VIP)</v>
      </c>
    </row>
    <row r="252" spans="1:30" ht="22.2" hidden="1" x14ac:dyDescent="0.45">
      <c r="A252" t="str">
        <f>'CONGESTION RESULTS 2015'!A252</f>
        <v>to be deleted - cross-border</v>
      </c>
      <c r="B252">
        <f>'CONGESTION RESULTS 2015'!B252</f>
        <v>0</v>
      </c>
      <c r="C252">
        <f>'CONGESTION RESULTS 2015'!C252</f>
        <v>0</v>
      </c>
      <c r="D252" t="str">
        <f>'CONGESTION RESULTS 2015'!E252</f>
        <v>no</v>
      </c>
      <c r="E252" t="str">
        <f>'CONGESTION RESULTS 2015'!F252</f>
        <v>PRISMA</v>
      </c>
      <c r="F252" t="str">
        <f>'CONGESTION RESULTS 2015'!G252</f>
        <v>Haanrade</v>
      </c>
      <c r="G252" t="str">
        <f>'CONGESTION RESULTS 2015'!H252</f>
        <v>Entry</v>
      </c>
      <c r="H252" t="str">
        <f>'CONGESTION RESULTS 2015'!I252</f>
        <v>21Z000000000240Z</v>
      </c>
      <c r="I252" t="str">
        <f>'CONGESTION RESULTS 2015'!J252</f>
        <v>Thyssengas</v>
      </c>
      <c r="J252" t="str">
        <f>'CONGESTION RESULTS 2015'!K252</f>
        <v>21X-DE-G-A0A0A-U</v>
      </c>
      <c r="K252" t="str">
        <f>'CONGESTION RESULTS 2015'!L252</f>
        <v>DE</v>
      </c>
      <c r="L252" t="str">
        <f>'CONGESTION RESULTS 2015'!M252</f>
        <v>from</v>
      </c>
      <c r="M252" t="str">
        <f>'CONGESTION RESULTS 2015'!N252</f>
        <v>Gasunie Transport Services</v>
      </c>
      <c r="N252" t="str">
        <f>'CONGESTION RESULTS 2015'!O252</f>
        <v>21X-NL-A-A0A0A-Z</v>
      </c>
      <c r="O252" t="str">
        <f>'CONGESTION RESULTS 2015'!P252</f>
        <v>NL</v>
      </c>
      <c r="P252" t="str">
        <f>'CONGESTION RESULTS 2015'!Q252</f>
        <v>This IP side is no longer CAM relevant - check whether to delete from CAM scope list</v>
      </c>
      <c r="Q252">
        <f>'CONGESTION RESULTS 2015'!BC252</f>
        <v>0</v>
      </c>
      <c r="S252" s="360">
        <f>'CONGESTION RESULTS 2015'!BJ252</f>
        <v>0</v>
      </c>
      <c r="T252">
        <f>'CONGESTION RESULTS 2015'!BX252</f>
        <v>0</v>
      </c>
      <c r="V252" s="357">
        <f>'CONGESTION RESULTS 2015'!CE252</f>
        <v>0</v>
      </c>
      <c r="W252">
        <f>'CONGESTION RESULTS 2015'!CF252</f>
        <v>0</v>
      </c>
      <c r="X252">
        <f>'CONGESTION RESULTS 2015'!CG252</f>
        <v>0</v>
      </c>
      <c r="Y252" t="str">
        <f>'CONGESTION RESULTS 2015'!CH252</f>
        <v>yes</v>
      </c>
      <c r="AA252" s="375">
        <f>Table9[[#This Row],[offer/non-offer or premia in March 2016 auction? 
'[only considering GYs and M-4-16']]]</f>
        <v>0</v>
      </c>
      <c r="AB252" s="375" t="str">
        <f>Table9[[#This Row],[Further TSO remarks on congestion / data / proposed changes to IP list etc.]]</f>
        <v>Haanrade no CAM relevant point anymore</v>
      </c>
      <c r="AC252" s="375">
        <f>Table9[[#This Row],[Revised evaluation of congestion after TSO / NRA comments]]</f>
        <v>0</v>
      </c>
      <c r="AD252" s="375">
        <f>Table9[[#This Row],[ACER comments / 
justification]]</f>
        <v>0</v>
      </c>
    </row>
    <row r="253" spans="1:30" ht="22.2" hidden="1" x14ac:dyDescent="0.45">
      <c r="A253" t="str">
        <f>'CONGESTION RESULTS 2015'!A253</f>
        <v>cross-border</v>
      </c>
      <c r="B253" t="str">
        <f>'CONGESTION RESULTS 2015'!B253</f>
        <v>no</v>
      </c>
      <c r="C253">
        <f>'CONGESTION RESULTS 2015'!C253</f>
        <v>0</v>
      </c>
      <c r="D253" t="str">
        <f>'CONGESTION RESULTS 2015'!E253</f>
        <v>yes</v>
      </c>
      <c r="E253" t="str">
        <f>'CONGESTION RESULTS 2015'!F253</f>
        <v>PRISMA</v>
      </c>
      <c r="F253" t="str">
        <f>'CONGESTION RESULTS 2015'!G253</f>
        <v>Hilvarenbeek (BE)// Hilvarenbeek/Zandvliet-L (NL)</v>
      </c>
      <c r="G253" t="str">
        <f>'CONGESTION RESULTS 2015'!H253</f>
        <v>Entry</v>
      </c>
      <c r="H253" t="str">
        <f>'CONGESTION RESULTS 2015'!I253</f>
        <v>21Z000000000243T</v>
      </c>
      <c r="I253" t="str">
        <f>'CONGESTION RESULTS 2015'!J253</f>
        <v>Fluxys Belgium</v>
      </c>
      <c r="J253" t="str">
        <f>'CONGESTION RESULTS 2015'!K253</f>
        <v>21X-BE-A-A0A0A-Y</v>
      </c>
      <c r="K253" t="str">
        <f>'CONGESTION RESULTS 2015'!L253</f>
        <v>BE</v>
      </c>
      <c r="L253" t="str">
        <f>'CONGESTION RESULTS 2015'!M253</f>
        <v>from</v>
      </c>
      <c r="M253" t="str">
        <f>'CONGESTION RESULTS 2015'!N253</f>
        <v>Gasunie Transport Services</v>
      </c>
      <c r="N253" t="str">
        <f>'CONGESTION RESULTS 2015'!O253</f>
        <v>21X-NL-A-A0A0A-Z</v>
      </c>
      <c r="O253" t="str">
        <f>'CONGESTION RESULTS 2015'!P253</f>
        <v>NL</v>
      </c>
      <c r="P253">
        <f>'CONGESTION RESULTS 2015'!Q253</f>
        <v>0</v>
      </c>
      <c r="Q253" t="str">
        <f>'CONGESTION RESULTS 2015'!BC253</f>
        <v>no</v>
      </c>
      <c r="S253" s="360" t="str">
        <f>'CONGESTION RESULTS 2015'!BJ253</f>
        <v>no data</v>
      </c>
      <c r="T253">
        <f>'CONGESTION RESULTS 2015'!BX253</f>
        <v>0</v>
      </c>
      <c r="U253" t="str">
        <f>IF(ISBLANK('CONGESTION RESULTS 2015'!BK253), "no", "yes")</f>
        <v>no</v>
      </c>
      <c r="V253" s="357">
        <f>'CONGESTION RESULTS 2015'!CE253</f>
        <v>0</v>
      </c>
      <c r="W253">
        <f>'CONGESTION RESULTS 2015'!CF253</f>
        <v>0</v>
      </c>
      <c r="X253">
        <f>'CONGESTION RESULTS 2015'!CG253</f>
        <v>0</v>
      </c>
      <c r="Y253">
        <f>'CONGESTION RESULTS 2015'!CH253</f>
        <v>0</v>
      </c>
      <c r="AA253" s="375">
        <f>Table9[[#This Row],[offer/non-offer or premia in March 2016 auction? 
'[only considering GYs and M-4-16']]]</f>
        <v>0</v>
      </c>
      <c r="AB253" s="375">
        <f>Table9[[#This Row],[Further TSO remarks on congestion / data / proposed changes to IP list etc.]]</f>
        <v>0</v>
      </c>
      <c r="AC253" s="375" t="str">
        <f>Table9[[#This Row],[Revised evaluation of congestion after TSO / NRA comments]]</f>
        <v>no</v>
      </c>
      <c r="AD253" s="375">
        <f>Table9[[#This Row],[ACER comments / 
justification]]</f>
        <v>0</v>
      </c>
    </row>
    <row r="254" spans="1:30" ht="22.2" hidden="1" x14ac:dyDescent="0.45">
      <c r="A254" t="str">
        <f>'CONGESTION RESULTS 2015'!A254</f>
        <v>VR</v>
      </c>
      <c r="B254">
        <f>'CONGESTION RESULTS 2015'!B254</f>
        <v>0</v>
      </c>
      <c r="C254">
        <f>'CONGESTION RESULTS 2015'!C254</f>
        <v>0</v>
      </c>
      <c r="D254" t="str">
        <f>'CONGESTION RESULTS 2015'!E254</f>
        <v>no</v>
      </c>
      <c r="E254" t="str">
        <f>'CONGESTION RESULTS 2015'!F254</f>
        <v>PRISMA</v>
      </c>
      <c r="F254" t="str">
        <f>'CONGESTION RESULTS 2015'!G254</f>
        <v>Hilvarenbeek/Zandvliet-L (NL)</v>
      </c>
      <c r="G254" t="str">
        <f>'CONGESTION RESULTS 2015'!H254</f>
        <v>Entry</v>
      </c>
      <c r="H254" t="str">
        <f>'CONGESTION RESULTS 2015'!I254</f>
        <v>21Z000000000243T</v>
      </c>
      <c r="I254" t="str">
        <f>'CONGESTION RESULTS 2015'!J254</f>
        <v>Gasunie Transport Services</v>
      </c>
      <c r="J254" t="str">
        <f>'CONGESTION RESULTS 2015'!K254</f>
        <v>21X-NL-A-A0A0A-Z</v>
      </c>
      <c r="K254" t="str">
        <f>'CONGESTION RESULTS 2015'!L254</f>
        <v>NL</v>
      </c>
      <c r="L254" t="str">
        <f>'CONGESTION RESULTS 2015'!M254</f>
        <v>from</v>
      </c>
      <c r="M254" t="str">
        <f>'CONGESTION RESULTS 2015'!N254</f>
        <v>Fluxys Belgium</v>
      </c>
      <c r="N254" t="str">
        <f>'CONGESTION RESULTS 2015'!O254</f>
        <v>21X-BE-A-A0A0A-Y</v>
      </c>
      <c r="O254" t="str">
        <f>'CONGESTION RESULTS 2015'!P254</f>
        <v>BE</v>
      </c>
      <c r="P254" t="str">
        <f>'CONGESTION RESULTS 2015'!Q254</f>
        <v>no firm technical</v>
      </c>
      <c r="Q254" t="str">
        <f>'CONGESTION RESULTS 2015'!BC254</f>
        <v>yes</v>
      </c>
      <c r="S254" s="360" t="str">
        <f>'CONGESTION RESULTS 2015'!BJ254</f>
        <v>no</v>
      </c>
      <c r="T254">
        <f>'CONGESTION RESULTS 2015'!BX254</f>
        <v>0</v>
      </c>
      <c r="U254" t="str">
        <f>IF(ISBLANK('CONGESTION RESULTS 2015'!BK254), "no", "yes")</f>
        <v>no</v>
      </c>
      <c r="V254" s="357">
        <f>'CONGESTION RESULTS 2015'!CE254</f>
        <v>0</v>
      </c>
      <c r="W254">
        <f>'CONGESTION RESULTS 2015'!CF254</f>
        <v>0</v>
      </c>
      <c r="X254">
        <f>'CONGESTION RESULTS 2015'!CG254</f>
        <v>0</v>
      </c>
      <c r="Y254">
        <f>'CONGESTION RESULTS 2015'!CH254</f>
        <v>0</v>
      </c>
      <c r="AA254" s="375">
        <f>Table9[[#This Row],[offer/non-offer or premia in March 2016 auction? 
'[only considering GYs and M-4-16']]]</f>
        <v>0</v>
      </c>
      <c r="AB254" s="375">
        <f>Table9[[#This Row],[Further TSO remarks on congestion / data / proposed changes to IP list etc.]]</f>
        <v>0</v>
      </c>
      <c r="AC254" s="375">
        <f>Table9[[#This Row],[Revised evaluation of congestion after TSO / NRA comments]]</f>
        <v>0</v>
      </c>
      <c r="AD254" s="375">
        <f>Table9[[#This Row],[ACER comments / 
justification]]</f>
        <v>0</v>
      </c>
    </row>
    <row r="255" spans="1:30" ht="22.2" hidden="1" x14ac:dyDescent="0.45">
      <c r="A255" t="str">
        <f>'CONGESTION RESULTS 2015'!A255</f>
        <v>cross-border</v>
      </c>
      <c r="B255" t="str">
        <f>'CONGESTION RESULTS 2015'!B255</f>
        <v>likely not</v>
      </c>
      <c r="C255" t="str">
        <f>'CONGESTION RESULTS 2015'!C255</f>
        <v>non-offer of GYs 15-18</v>
      </c>
      <c r="D255" t="str">
        <f>'CONGESTION RESULTS 2015'!E255</f>
        <v>yes</v>
      </c>
      <c r="E255" t="str">
        <f>'CONGESTION RESULTS 2015'!F255</f>
        <v>PRISMA</v>
      </c>
      <c r="F255" t="str">
        <f>'CONGESTION RESULTS 2015'!G255</f>
        <v>Hora Svaté Kateřiny (CZ) / Deutschneudorf (Sayda) (DE)</v>
      </c>
      <c r="G255" t="str">
        <f>'CONGESTION RESULTS 2015'!H255</f>
        <v>Entry</v>
      </c>
      <c r="H255" t="str">
        <f>'CONGESTION RESULTS 2015'!I255</f>
        <v>21Z0000000000228</v>
      </c>
      <c r="I255" t="str">
        <f>'CONGESTION RESULTS 2015'!J255</f>
        <v>ONTRAS</v>
      </c>
      <c r="J255" t="str">
        <f>'CONGESTION RESULTS 2015'!K255</f>
        <v>21X-DE-F-A0A0A-2</v>
      </c>
      <c r="K255" t="str">
        <f>'CONGESTION RESULTS 2015'!L255</f>
        <v>DE</v>
      </c>
      <c r="L255" t="str">
        <f>'CONGESTION RESULTS 2015'!M255</f>
        <v>from</v>
      </c>
      <c r="M255" t="str">
        <f>'CONGESTION RESULTS 2015'!N255</f>
        <v>NET4GAS</v>
      </c>
      <c r="N255" t="str">
        <f>'CONGESTION RESULTS 2015'!O255</f>
        <v>21X000000001304L</v>
      </c>
      <c r="O255" t="str">
        <f>'CONGESTION RESULTS 2015'!P255</f>
        <v>CZ</v>
      </c>
      <c r="P255">
        <f>'CONGESTION RESULTS 2015'!Q255</f>
        <v>0</v>
      </c>
      <c r="Q255">
        <f>'CONGESTION RESULTS 2015'!BC255</f>
        <v>0</v>
      </c>
      <c r="S255" s="360">
        <f>'CONGESTION RESULTS 2015'!BJ255</f>
        <v>0</v>
      </c>
      <c r="T255">
        <f>'CONGESTION RESULTS 2015'!BX255</f>
        <v>0</v>
      </c>
      <c r="V255" s="357">
        <f>'CONGESTION RESULTS 2015'!CE255</f>
        <v>0</v>
      </c>
      <c r="W255">
        <f>'CONGESTION RESULTS 2015'!CF255</f>
        <v>0</v>
      </c>
      <c r="X255">
        <f>'CONGESTION RESULTS 2015'!CG255</f>
        <v>0</v>
      </c>
      <c r="Y255" t="str">
        <f>'CONGESTION RESULTS 2015'!CH255</f>
        <v>yes</v>
      </c>
      <c r="AA255" s="375">
        <f>Table9[[#This Row],[offer/non-offer or premia in March 2016 auction? 
'[only considering GYs and M-4-16']]]</f>
        <v>0</v>
      </c>
      <c r="AB255" s="375" t="str">
        <f>Table9[[#This Row],[Further TSO remarks on congestion / data / proposed changes to IP list etc.]]</f>
        <v xml:space="preserve">GYs 2015/15-17/18 were offered at Deutschneudorf Entry as unbundled products on 2.3.15 in the yearly auction. To be checked with ENTSOG whether information was correctly reported. </v>
      </c>
      <c r="AC255" s="375">
        <f>Table9[[#This Row],[Revised evaluation of congestion after TSO / NRA comments]]</f>
        <v>0</v>
      </c>
      <c r="AD255" s="375">
        <f>Table9[[#This Row],[ACER comments / 
justification]]</f>
        <v>0</v>
      </c>
    </row>
    <row r="256" spans="1:30" ht="22.2" hidden="1" x14ac:dyDescent="0.45">
      <c r="A256" t="str">
        <f>'CONGESTION RESULTS 2015'!A256</f>
        <v>cross-border</v>
      </c>
      <c r="B256" t="str">
        <f>'CONGESTION RESULTS 2015'!B256</f>
        <v>likely not</v>
      </c>
      <c r="C256" t="str">
        <f>'CONGESTION RESULTS 2015'!C256</f>
        <v>non-offer of GYs 15/16 + 16/17 + 17/18</v>
      </c>
      <c r="D256" t="str">
        <f>'CONGESTION RESULTS 2015'!E256</f>
        <v>yes</v>
      </c>
      <c r="E256" t="str">
        <f>'CONGESTION RESULTS 2015'!F256</f>
        <v>PRISMA</v>
      </c>
      <c r="F256" t="str">
        <f>'CONGESTION RESULTS 2015'!G256</f>
        <v>Hora Svaté Kateřiny (CZ) / Deutschneudorf (Sayda) (DE)</v>
      </c>
      <c r="G256" t="str">
        <f>'CONGESTION RESULTS 2015'!H256</f>
        <v>Entry</v>
      </c>
      <c r="H256" t="str">
        <f>'CONGESTION RESULTS 2015'!I256</f>
        <v>21Z0000000000228</v>
      </c>
      <c r="I256" t="str">
        <f>'CONGESTION RESULTS 2015'!J256</f>
        <v>NET4GAS</v>
      </c>
      <c r="J256" t="str">
        <f>'CONGESTION RESULTS 2015'!K256</f>
        <v>21X000000001304L</v>
      </c>
      <c r="K256" t="str">
        <f>'CONGESTION RESULTS 2015'!L256</f>
        <v>CZ</v>
      </c>
      <c r="L256" t="str">
        <f>'CONGESTION RESULTS 2015'!M256</f>
        <v>from</v>
      </c>
      <c r="M256" t="str">
        <f>'CONGESTION RESULTS 2015'!N256</f>
        <v>ONTRAS</v>
      </c>
      <c r="N256" t="str">
        <f>'CONGESTION RESULTS 2015'!O256</f>
        <v>21X-DE-F-A0A0A-2</v>
      </c>
      <c r="O256" t="str">
        <f>'CONGESTION RESULTS 2015'!P256</f>
        <v>DE</v>
      </c>
      <c r="P256" t="str">
        <f>'CONGESTION RESULTS 2015'!Q256</f>
        <v>N4G joined BP late</v>
      </c>
      <c r="Q256" t="str">
        <f>'CONGESTION RESULTS 2015'!BC256</f>
        <v>no</v>
      </c>
      <c r="S256" s="360" t="str">
        <f>'CONGESTION RESULTS 2015'!BJ256</f>
        <v>no</v>
      </c>
      <c r="T256">
        <f>'CONGESTION RESULTS 2015'!BX256</f>
        <v>0</v>
      </c>
      <c r="U256" t="str">
        <f>IF(ISBLANK('CONGESTION RESULTS 2015'!BK256), "no", "yes")</f>
        <v>no</v>
      </c>
      <c r="V256" s="357" t="str">
        <f>'CONGESTION RESULTS 2015'!CE256</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256">
        <f>'CONGESTION RESULTS 2015'!CF256</f>
        <v>0</v>
      </c>
      <c r="X256">
        <f>'CONGESTION RESULTS 2015'!CG256</f>
        <v>0</v>
      </c>
      <c r="Y256">
        <f>'CONGESTION RESULTS 2015'!CH256</f>
        <v>0</v>
      </c>
      <c r="AA256" s="375" t="str">
        <f>Table9[[#This Row],[offer/non-offer or premia in March 2016 auction? 
'[only considering GYs and M-4-16']]]</f>
        <v>yes-all offered</v>
      </c>
      <c r="AB256" s="375" t="str">
        <f>Table9[[#This Row],[Further TSO remarks on congestion / data / proposed changes to IP list etc.]]</f>
        <v>FCFS until 31.8.15, standard cap. of 1 to 60 months or LT cap. of &gt;=5yrs (offered in Jan. 15 at all CZ IP sides), auctions at PRISMA &amp; GSA from 1.11.15 on</v>
      </c>
      <c r="AC256" s="375" t="str">
        <f>Table9[[#This Row],[Revised evaluation of congestion after TSO / NRA comments]]</f>
        <v>no</v>
      </c>
      <c r="AD256" s="375">
        <f>Table9[[#This Row],[ACER comments / 
justification]]</f>
        <v>0</v>
      </c>
    </row>
    <row r="257" spans="1:30" ht="22.2" hidden="1" x14ac:dyDescent="0.45">
      <c r="A257" t="str">
        <f>'CONGESTION RESULTS 2015'!A257</f>
        <v>in-country (IC)</v>
      </c>
      <c r="B257" t="str">
        <f>'CONGESTION RESULTS 2015'!B257</f>
        <v>likely not</v>
      </c>
      <c r="C257" t="str">
        <f>'CONGESTION RESULTS 2015'!C257</f>
        <v>non-offer of GYs 15/16 + 16/17 + 17/18</v>
      </c>
      <c r="D257" t="str">
        <f>'CONGESTION RESULTS 2015'!E257</f>
        <v>yes</v>
      </c>
      <c r="E257" t="str">
        <f>'CONGESTION RESULTS 2015'!F257</f>
        <v>PRISMA</v>
      </c>
      <c r="F257" t="str">
        <f>'CONGESTION RESULTS 2015'!G257</f>
        <v>Julianadorp (GTS) /Balgzand (BBL)</v>
      </c>
      <c r="G257" t="str">
        <f>'CONGESTION RESULTS 2015'!H257</f>
        <v>Entry</v>
      </c>
      <c r="H257" t="str">
        <f>'CONGESTION RESULTS 2015'!I257</f>
        <v>21Z000000000087H</v>
      </c>
      <c r="I257" t="str">
        <f>'CONGESTION RESULTS 2015'!J257</f>
        <v>BBL company</v>
      </c>
      <c r="J257" t="str">
        <f>'CONGESTION RESULTS 2015'!K257</f>
        <v>21X-NL-B-A0A0A-Q</v>
      </c>
      <c r="K257" t="str">
        <f>'CONGESTION RESULTS 2015'!L257</f>
        <v>NL</v>
      </c>
      <c r="L257" t="str">
        <f>'CONGESTION RESULTS 2015'!M257</f>
        <v>from</v>
      </c>
      <c r="M257" t="str">
        <f>'CONGESTION RESULTS 2015'!N257</f>
        <v>Gasunie Transport Services</v>
      </c>
      <c r="N257" t="str">
        <f>'CONGESTION RESULTS 2015'!O257</f>
        <v>21X-NL-A-A0A0A-Z</v>
      </c>
      <c r="O257" t="str">
        <f>'CONGESTION RESULTS 2015'!P257</f>
        <v>NL</v>
      </c>
      <c r="P257" t="str">
        <f>'CONGESTION RESULTS 2015'!Q257</f>
        <v>BBL joined BP late</v>
      </c>
      <c r="Q257" t="str">
        <f>'CONGESTION RESULTS 2015'!BC257</f>
        <v>yes</v>
      </c>
      <c r="S257" s="360" t="str">
        <f>'CONGESTION RESULTS 2015'!BJ257</f>
        <v>no</v>
      </c>
      <c r="T257">
        <f>'CONGESTION RESULTS 2015'!BX257</f>
        <v>0</v>
      </c>
      <c r="U257" t="str">
        <f>IF(ISBLANK('CONGESTION RESULTS 2015'!BK257), "no", "yes")</f>
        <v>no</v>
      </c>
      <c r="V257" s="357">
        <f>'CONGESTION RESULTS 2015'!CE257</f>
        <v>0</v>
      </c>
      <c r="W257">
        <f>'CONGESTION RESULTS 2015'!CF257</f>
        <v>0</v>
      </c>
      <c r="X257">
        <f>'CONGESTION RESULTS 2015'!CG257</f>
        <v>0</v>
      </c>
      <c r="Y257">
        <f>'CONGESTION RESULTS 2015'!CH257</f>
        <v>0</v>
      </c>
      <c r="AA257" s="375">
        <f>Table9[[#This Row],[offer/non-offer or premia in March 2016 auction? 
'[only considering GYs and M-4-16']]]</f>
        <v>0</v>
      </c>
      <c r="AB257" s="375">
        <f>Table9[[#This Row],[Further TSO remarks on congestion / data / proposed changes to IP list etc.]]</f>
        <v>0</v>
      </c>
      <c r="AC257" s="375">
        <f>Table9[[#This Row],[Revised evaluation of congestion after TSO / NRA comments]]</f>
        <v>0</v>
      </c>
      <c r="AD257" s="375">
        <f>Table9[[#This Row],[ACER comments / 
justification]]</f>
        <v>0</v>
      </c>
    </row>
    <row r="258" spans="1:30" ht="22.2" hidden="1" x14ac:dyDescent="0.45">
      <c r="A258" t="str">
        <f>'CONGESTION RESULTS 2015'!A258</f>
        <v>VR</v>
      </c>
      <c r="B258">
        <f>'CONGESTION RESULTS 2015'!B258</f>
        <v>0</v>
      </c>
      <c r="C258">
        <f>'CONGESTION RESULTS 2015'!C258</f>
        <v>0</v>
      </c>
      <c r="D258" t="str">
        <f>'CONGESTION RESULTS 2015'!E258</f>
        <v>no</v>
      </c>
      <c r="E258" t="str">
        <f>'CONGESTION RESULTS 2015'!F258</f>
        <v>PRISMA</v>
      </c>
      <c r="F258" t="str">
        <f>'CONGESTION RESULTS 2015'!G258</f>
        <v>Julianadorp (GTS) /Balgzand (BBL)</v>
      </c>
      <c r="G258" t="str">
        <f>'CONGESTION RESULTS 2015'!H258</f>
        <v>Entry</v>
      </c>
      <c r="H258" t="str">
        <f>'CONGESTION RESULTS 2015'!I258</f>
        <v>21Z000000000087H</v>
      </c>
      <c r="I258" t="str">
        <f>'CONGESTION RESULTS 2015'!J258</f>
        <v>Gasunie Transport Services</v>
      </c>
      <c r="J258" t="str">
        <f>'CONGESTION RESULTS 2015'!K258</f>
        <v>21X-NL-A-A0A0A-Z</v>
      </c>
      <c r="K258" t="str">
        <f>'CONGESTION RESULTS 2015'!L258</f>
        <v>NL</v>
      </c>
      <c r="L258" t="str">
        <f>'CONGESTION RESULTS 2015'!M258</f>
        <v>from</v>
      </c>
      <c r="M258" t="str">
        <f>'CONGESTION RESULTS 2015'!N258</f>
        <v>BBL company</v>
      </c>
      <c r="N258" t="str">
        <f>'CONGESTION RESULTS 2015'!O258</f>
        <v>21X-NL-B-A0A0A-Q</v>
      </c>
      <c r="O258" t="str">
        <f>'CONGESTION RESULTS 2015'!P258</f>
        <v>NL</v>
      </c>
      <c r="P258" t="str">
        <f>'CONGESTION RESULTS 2015'!Q258</f>
        <v>does not exist on TP</v>
      </c>
      <c r="Q258">
        <f>'CONGESTION RESULTS 2015'!BC258</f>
        <v>0</v>
      </c>
      <c r="S258" s="360">
        <f>'CONGESTION RESULTS 2015'!BJ258</f>
        <v>0</v>
      </c>
      <c r="T258">
        <f>'CONGESTION RESULTS 2015'!BX258</f>
        <v>0</v>
      </c>
      <c r="U258" t="str">
        <f>IF(ISBLANK('CONGESTION RESULTS 2015'!BK258), "no", "yes")</f>
        <v>no</v>
      </c>
      <c r="V258" s="357">
        <f>'CONGESTION RESULTS 2015'!CE258</f>
        <v>0</v>
      </c>
      <c r="W258">
        <f>'CONGESTION RESULTS 2015'!CF258</f>
        <v>0</v>
      </c>
      <c r="X258">
        <f>'CONGESTION RESULTS 2015'!CG258</f>
        <v>0</v>
      </c>
      <c r="Y258">
        <f>'CONGESTION RESULTS 2015'!CH258</f>
        <v>0</v>
      </c>
      <c r="AA258" s="375">
        <f>Table9[[#This Row],[offer/non-offer or premia in March 2016 auction? 
'[only considering GYs and M-4-16']]]</f>
        <v>0</v>
      </c>
      <c r="AB258" s="375">
        <f>Table9[[#This Row],[Further TSO remarks on congestion / data / proposed changes to IP list etc.]]</f>
        <v>0</v>
      </c>
      <c r="AC258" s="375">
        <f>Table9[[#This Row],[Revised evaluation of congestion after TSO / NRA comments]]</f>
        <v>0</v>
      </c>
      <c r="AD258" s="375">
        <f>Table9[[#This Row],[ACER comments / 
justification]]</f>
        <v>0</v>
      </c>
    </row>
    <row r="259" spans="1:30" ht="22.2" hidden="1" x14ac:dyDescent="0.45">
      <c r="A259" t="str">
        <f>'CONGESTION RESULTS 2015'!A259</f>
        <v>cross-border</v>
      </c>
      <c r="B259" t="str">
        <f>'CONGESTION RESULTS 2015'!B259</f>
        <v>no</v>
      </c>
      <c r="C259">
        <f>'CONGESTION RESULTS 2015'!C259</f>
        <v>0</v>
      </c>
      <c r="D259" t="str">
        <f>'CONGESTION RESULTS 2015'!E259</f>
        <v>yes</v>
      </c>
      <c r="E259" t="str">
        <f>'CONGESTION RESULTS 2015'!F259</f>
        <v>PRISMA</v>
      </c>
      <c r="F259" t="str">
        <f>'CONGESTION RESULTS 2015'!G259</f>
        <v>Kamminke</v>
      </c>
      <c r="G259" t="str">
        <f>'CONGESTION RESULTS 2015'!H259</f>
        <v>Entry</v>
      </c>
      <c r="H259" t="str">
        <f>'CONGESTION RESULTS 2015'!I259</f>
        <v xml:space="preserve">21Z000000000090S </v>
      </c>
      <c r="I259" t="str">
        <f>'CONGESTION RESULTS 2015'!J259</f>
        <v>ONTRAS</v>
      </c>
      <c r="J259" t="str">
        <f>'CONGESTION RESULTS 2015'!K259</f>
        <v>21X-DE-F-A0A0A-2</v>
      </c>
      <c r="K259" t="str">
        <f>'CONGESTION RESULTS 2015'!L259</f>
        <v>DE</v>
      </c>
      <c r="L259" t="str">
        <f>'CONGESTION RESULTS 2015'!M259</f>
        <v>from</v>
      </c>
      <c r="M259" t="str">
        <f>'CONGESTION RESULTS 2015'!N259</f>
        <v>GAZ-SYSTEM</v>
      </c>
      <c r="N259" t="str">
        <f>'CONGESTION RESULTS 2015'!O259</f>
        <v>21X-PL-A-A0A0A-B</v>
      </c>
      <c r="O259" t="str">
        <f>'CONGESTION RESULTS 2015'!P259</f>
        <v>PL</v>
      </c>
      <c r="P259">
        <f>'CONGESTION RESULTS 2015'!Q259</f>
        <v>0</v>
      </c>
      <c r="Q259">
        <f>'CONGESTION RESULTS 2015'!BC259</f>
        <v>0</v>
      </c>
      <c r="S259" s="360">
        <f>'CONGESTION RESULTS 2015'!BJ259</f>
        <v>0</v>
      </c>
      <c r="T259">
        <f>'CONGESTION RESULTS 2015'!BX259</f>
        <v>0</v>
      </c>
      <c r="U259" t="str">
        <f>IF(ISBLANK('CONGESTION RESULTS 2015'!BK259), "no", "yes")</f>
        <v>no</v>
      </c>
      <c r="V259" s="357">
        <f>'CONGESTION RESULTS 2015'!CE259</f>
        <v>0</v>
      </c>
      <c r="W259">
        <f>'CONGESTION RESULTS 2015'!CF259</f>
        <v>0</v>
      </c>
      <c r="X259">
        <f>'CONGESTION RESULTS 2015'!CG259</f>
        <v>0</v>
      </c>
      <c r="Y259">
        <f>'CONGESTION RESULTS 2015'!CH259</f>
        <v>0</v>
      </c>
      <c r="AA259" s="375">
        <f>Table9[[#This Row],[offer/non-offer or premia in March 2016 auction? 
'[only considering GYs and M-4-16']]]</f>
        <v>0</v>
      </c>
      <c r="AB259" s="375">
        <f>Table9[[#This Row],[Further TSO remarks on congestion / data / proposed changes to IP list etc.]]</f>
        <v>0</v>
      </c>
      <c r="AC259" s="375">
        <f>Table9[[#This Row],[Revised evaluation of congestion after TSO / NRA comments]]</f>
        <v>0</v>
      </c>
      <c r="AD259" s="375">
        <f>Table9[[#This Row],[ACER comments / 
justification]]</f>
        <v>0</v>
      </c>
    </row>
    <row r="260" spans="1:30" s="361" customFormat="1" ht="30" customHeight="1" x14ac:dyDescent="0.45">
      <c r="A260" s="357" t="str">
        <f>'CONGESTION RESULTS 2015'!A260</f>
        <v>in-country</v>
      </c>
      <c r="B260" s="324" t="str">
        <f>'CONGESTION RESULTS 2015'!B260</f>
        <v>yes</v>
      </c>
      <c r="C260" s="357" t="str">
        <f>'CONGESTION RESULTS 2015'!C260</f>
        <v>non-offer of any firm capacity at BP</v>
      </c>
      <c r="D260" s="357" t="str">
        <f>'CONGESTION RESULTS 2015'!E260</f>
        <v>yes</v>
      </c>
      <c r="E260" s="357" t="str">
        <f>'CONGESTION RESULTS 2015'!F260</f>
        <v>PRISMA</v>
      </c>
      <c r="F260" s="368" t="str">
        <f>'CONGESTION RESULTS 2015'!G260</f>
        <v>Kienbaum</v>
      </c>
      <c r="G260" s="357" t="str">
        <f>'CONGESTION RESULTS 2015'!H260</f>
        <v>Entry</v>
      </c>
      <c r="H260" s="358" t="str">
        <f>'CONGESTION RESULTS 2015'!I260</f>
        <v>37Z000000001078I</v>
      </c>
      <c r="I260" s="357" t="str">
        <f>'CONGESTION RESULTS 2015'!J260</f>
        <v>Open Grid Europe</v>
      </c>
      <c r="J260" s="329" t="str">
        <f>'CONGESTION RESULTS 2015'!K260</f>
        <v>21X-DE-C-A0A0A-T</v>
      </c>
      <c r="K260" s="357" t="str">
        <f>'CONGESTION RESULTS 2015'!L260</f>
        <v>DE</v>
      </c>
      <c r="L260" s="359" t="str">
        <f>'CONGESTION RESULTS 2015'!M260</f>
        <v>from</v>
      </c>
      <c r="M260" s="359" t="str">
        <f>'CONGESTION RESULTS 2015'!N260</f>
        <v>GASCADE Gastransport</v>
      </c>
      <c r="N260" s="329" t="str">
        <f>'CONGESTION RESULTS 2015'!O260</f>
        <v>21X-DE-H-A0A0A-L</v>
      </c>
      <c r="O260" s="322" t="str">
        <f>'CONGESTION RESULTS 2015'!P260</f>
        <v>DE</v>
      </c>
      <c r="P260">
        <f>'CONGESTION RESULTS 2015'!Q260</f>
        <v>0</v>
      </c>
      <c r="Q260" s="367" t="str">
        <f>'CONGESTION RESULTS 2015'!BC260</f>
        <v>yes</v>
      </c>
      <c r="R260" s="360" t="s">
        <v>103</v>
      </c>
      <c r="S260" s="360" t="str">
        <f>'CONGESTION RESULTS 2015'!BJ260</f>
        <v>no</v>
      </c>
      <c r="T260" s="357" t="str">
        <f>'CONGESTION RESULTS 2015'!BX260</f>
        <v>no</v>
      </c>
      <c r="U260" s="357" t="str">
        <f>IF(ISBLANK('CONGESTION RESULTS 2015'!BK260), "no", "yes")</f>
        <v>no</v>
      </c>
      <c r="V260" s="357" t="str">
        <f>Table9[[#This Row],[Number of concluded trades (T) and offers (O) on secondary markets in 2015 '[&gt;= 1 month']]]</f>
        <v>no</v>
      </c>
      <c r="W260" s="357" t="str">
        <f>'CONGESTION RESULTS 2015'!CF260</f>
        <v>no</v>
      </c>
      <c r="X260" s="357" t="str">
        <f>'CONGESTION RESULTS 2015'!CG260</f>
        <v>yes</v>
      </c>
      <c r="Y260" s="357" t="str">
        <f>'CONGESTION RESULTS 2015'!CH260</f>
        <v>yes</v>
      </c>
      <c r="Z260" s="357" t="s">
        <v>100</v>
      </c>
      <c r="AA260" s="375" t="str">
        <f>Table9[[#This Row],[offer/non-offer or premia in March 2016 auction? 
'[only considering GYs and M-4-16']]]</f>
        <v>only M-4-16 offered as interruptible unbundled; no firm products offered</v>
      </c>
      <c r="AB260" s="375">
        <f>Table9[[#This Row],[Further TSO remarks on congestion / data / proposed changes to IP list etc.]]</f>
        <v>0</v>
      </c>
      <c r="AC260" s="375" t="str">
        <f>Table9[[#This Row],[Revised evaluation of congestion after TSO / NRA comments]]</f>
        <v>yes</v>
      </c>
      <c r="AD260" s="375" t="str">
        <f>Table9[[#This Row],[ACER comments / 
justification]]</f>
        <v>persistent congestion</v>
      </c>
    </row>
    <row r="261" spans="1:30" ht="22.2" hidden="1" x14ac:dyDescent="0.45">
      <c r="A261" t="str">
        <f>'CONGESTION RESULTS 2015'!A261</f>
        <v>VR</v>
      </c>
      <c r="B261">
        <f>'CONGESTION RESULTS 2015'!B261</f>
        <v>0</v>
      </c>
      <c r="C261">
        <f>'CONGESTION RESULTS 2015'!C261</f>
        <v>0</v>
      </c>
      <c r="D261" t="str">
        <f>'CONGESTION RESULTS 2015'!E261</f>
        <v>no</v>
      </c>
      <c r="E261" t="str">
        <f>'CONGESTION RESULTS 2015'!F261</f>
        <v>PRISMA</v>
      </c>
      <c r="F261" t="str">
        <f>'CONGESTION RESULTS 2015'!G261</f>
        <v>Kienbaum</v>
      </c>
      <c r="G261" t="str">
        <f>'CONGESTION RESULTS 2015'!H261</f>
        <v>Entry</v>
      </c>
      <c r="H261" t="str">
        <f>'CONGESTION RESULTS 2015'!I261</f>
        <v>37Z000000001078I</v>
      </c>
      <c r="I261" t="str">
        <f>'CONGESTION RESULTS 2015'!J261</f>
        <v>GASCADE Gastransport</v>
      </c>
      <c r="J261" t="str">
        <f>'CONGESTION RESULTS 2015'!K261</f>
        <v>21X-DE-H-A0A0A-L</v>
      </c>
      <c r="K261" t="str">
        <f>'CONGESTION RESULTS 2015'!L261</f>
        <v>DE</v>
      </c>
      <c r="L261" t="str">
        <f>'CONGESTION RESULTS 2015'!M261</f>
        <v>from</v>
      </c>
      <c r="M261" t="str">
        <f>'CONGESTION RESULTS 2015'!N261</f>
        <v>Open Grid Europe</v>
      </c>
      <c r="N261" t="str">
        <f>'CONGESTION RESULTS 2015'!O261</f>
        <v>21X-DE-C-A0A0A-T</v>
      </c>
      <c r="O261" t="str">
        <f>'CONGESTION RESULTS 2015'!P261</f>
        <v>DE</v>
      </c>
      <c r="P261">
        <f>'CONGESTION RESULTS 2015'!Q261</f>
        <v>0</v>
      </c>
      <c r="Q261" t="str">
        <f>'CONGESTION RESULTS 2015'!BC261</f>
        <v>no data</v>
      </c>
      <c r="S261" s="360" t="str">
        <f>'CONGESTION RESULTS 2015'!BJ261</f>
        <v>no data</v>
      </c>
      <c r="T261">
        <f>'CONGESTION RESULTS 2015'!BX261</f>
        <v>0</v>
      </c>
      <c r="U261" t="str">
        <f>IF(ISBLANK('CONGESTION RESULTS 2015'!BK261), "no", "yes")</f>
        <v>no</v>
      </c>
      <c r="V261" s="357">
        <f>'CONGESTION RESULTS 2015'!CE261</f>
        <v>0</v>
      </c>
      <c r="W261">
        <f>'CONGESTION RESULTS 2015'!CF261</f>
        <v>0</v>
      </c>
      <c r="X261">
        <f>'CONGESTION RESULTS 2015'!CG261</f>
        <v>0</v>
      </c>
      <c r="Y261">
        <f>'CONGESTION RESULTS 2015'!CH261</f>
        <v>0</v>
      </c>
      <c r="AA261" s="375">
        <f>Table9[[#This Row],[offer/non-offer or premia in March 2016 auction? 
'[only considering GYs and M-4-16']]]</f>
        <v>0</v>
      </c>
      <c r="AB261" s="375">
        <f>Table9[[#This Row],[Further TSO remarks on congestion / data / proposed changes to IP list etc.]]</f>
        <v>0</v>
      </c>
      <c r="AC261" s="375">
        <f>Table9[[#This Row],[Revised evaluation of congestion after TSO / NRA comments]]</f>
        <v>0</v>
      </c>
      <c r="AD261" s="375">
        <f>Table9[[#This Row],[ACER comments / 
justification]]</f>
        <v>0</v>
      </c>
    </row>
    <row r="262" spans="1:30" ht="22.2" hidden="1" x14ac:dyDescent="0.45">
      <c r="A262" t="str">
        <f>'CONGESTION RESULTS 2015'!A262</f>
        <v>3rd country</v>
      </c>
      <c r="B262" t="str">
        <f>'CONGESTION RESULTS 2015'!B262</f>
        <v>likely not</v>
      </c>
      <c r="C262" t="str">
        <f>'CONGESTION RESULTS 2015'!C262</f>
        <v>non-offer of any product at BP</v>
      </c>
      <c r="D262" t="str">
        <f>'CONGESTION RESULTS 2015'!E262</f>
        <v>na</v>
      </c>
      <c r="E262" t="str">
        <f>'CONGESTION RESULTS 2015'!F262</f>
        <v>RBP</v>
      </c>
      <c r="F262" t="str">
        <f>'CONGESTION RESULTS 2015'!G262</f>
        <v>Kipi (TR) / Kipi (GR)</v>
      </c>
      <c r="G262" t="str">
        <f>'CONGESTION RESULTS 2015'!H262</f>
        <v>Entry</v>
      </c>
      <c r="H262" t="str">
        <f>'CONGESTION RESULTS 2015'!I262</f>
        <v>21Z000000000233W</v>
      </c>
      <c r="I262" t="str">
        <f>'CONGESTION RESULTS 2015'!J262</f>
        <v>DESFA</v>
      </c>
      <c r="J262" t="str">
        <f>'CONGESTION RESULTS 2015'!K262</f>
        <v>21X-GR-A-A0A0A-G</v>
      </c>
      <c r="K262" t="str">
        <f>'CONGESTION RESULTS 2015'!L262</f>
        <v>GR</v>
      </c>
      <c r="L262" t="str">
        <f>'CONGESTION RESULTS 2015'!M262</f>
        <v>from</v>
      </c>
      <c r="M262" t="str">
        <f>'CONGESTION RESULTS 2015'!N262</f>
        <v>Botas</v>
      </c>
      <c r="N262" t="str">
        <f>'CONGESTION RESULTS 2015'!O262</f>
        <v>21X-TR-A-A0A0A-8</v>
      </c>
      <c r="O262" t="str">
        <f>'CONGESTION RESULTS 2015'!P262</f>
        <v>TR</v>
      </c>
      <c r="P262" t="str">
        <f>'CONGESTION RESULTS 2015'!Q262</f>
        <v>DESFA proposes to delete that IP side (CAM IM survey)</v>
      </c>
      <c r="Q262" t="str">
        <f>'CONGESTION RESULTS 2015'!BC262</f>
        <v>no</v>
      </c>
      <c r="S262" s="360">
        <f>'CONGESTION RESULTS 2015'!BJ262</f>
        <v>0</v>
      </c>
      <c r="T262">
        <f>'CONGESTION RESULTS 2015'!BX262</f>
        <v>0</v>
      </c>
      <c r="U262" t="str">
        <f>IF(ISBLANK('CONGESTION RESULTS 2015'!BK262), "no", "yes")</f>
        <v>no</v>
      </c>
      <c r="V262" s="357" t="str">
        <f>'CONGESTION RESULTS 2015'!CD262</f>
        <v>DESFA web site</v>
      </c>
      <c r="W262">
        <f>'CONGESTION RESULTS 2015'!CF262</f>
        <v>0</v>
      </c>
      <c r="X262">
        <f>'CONGESTION RESULTS 2015'!CG262</f>
        <v>0</v>
      </c>
      <c r="Y262">
        <f>'CONGESTION RESULTS 2015'!CH262</f>
        <v>0</v>
      </c>
      <c r="AA262" s="375">
        <f>Table9[[#This Row],[offer/non-offer or premia in March 2016 auction? 
'[only considering GYs and M-4-16']]]</f>
        <v>0</v>
      </c>
      <c r="AB262" s="375">
        <f>Table9[[#This Row],[Further TSO remarks on congestion / data / proposed changes to IP list etc.]]</f>
        <v>0</v>
      </c>
      <c r="AC262" s="375" t="str">
        <f>Table9[[#This Row],[Revised evaluation of congestion after TSO / NRA comments]]</f>
        <v>likely not</v>
      </c>
      <c r="AD262" s="375">
        <f>Table9[[#This Row],[ACER comments / 
justification]]</f>
        <v>0</v>
      </c>
    </row>
    <row r="263" spans="1:30" ht="22.2" hidden="1" x14ac:dyDescent="0.45">
      <c r="A263" t="str">
        <f>'CONGESTION RESULTS 2015'!A263</f>
        <v>3rd country</v>
      </c>
      <c r="B263" t="str">
        <f>'CONGESTION RESULTS 2015'!B263</f>
        <v>no</v>
      </c>
      <c r="C263">
        <f>'CONGESTION RESULTS 2015'!C263</f>
        <v>0</v>
      </c>
      <c r="D263" t="str">
        <f>'CONGESTION RESULTS 2015'!E263</f>
        <v>na</v>
      </c>
      <c r="E263" t="str">
        <f>'CONGESTION RESULTS 2015'!F263</f>
        <v>GSA</v>
      </c>
      <c r="F263" t="str">
        <f>'CONGESTION RESULTS 2015'!G263</f>
        <v>Kondratki</v>
      </c>
      <c r="G263" t="str">
        <f>'CONGESTION RESULTS 2015'!H263</f>
        <v>Entry</v>
      </c>
      <c r="H263" t="str">
        <f>'CONGESTION RESULTS 2015'!I263</f>
        <v>21Z0000000000066</v>
      </c>
      <c r="I263" t="str">
        <f>'CONGESTION RESULTS 2015'!J263</f>
        <v>GAZ-SYSTEM (ISO)</v>
      </c>
      <c r="J263" t="str">
        <f>'CONGESTION RESULTS 2015'!K263</f>
        <v>21X-PL-A-A0A0A-B</v>
      </c>
      <c r="K263" t="str">
        <f>'CONGESTION RESULTS 2015'!L263</f>
        <v>PL</v>
      </c>
      <c r="L263" t="str">
        <f>'CONGESTION RESULTS 2015'!M263</f>
        <v>from</v>
      </c>
      <c r="M263" t="str">
        <f>'CONGESTION RESULTS 2015'!N263</f>
        <v>Gazprom Transgaz Belarus</v>
      </c>
      <c r="N263" t="str">
        <f>'CONGESTION RESULTS 2015'!O263</f>
        <v>--</v>
      </c>
      <c r="O263" t="str">
        <f>'CONGESTION RESULTS 2015'!P263</f>
        <v>BY</v>
      </c>
      <c r="P263">
        <f>'CONGESTION RESULTS 2015'!Q263</f>
        <v>0</v>
      </c>
      <c r="Q263">
        <f>'CONGESTION RESULTS 2015'!BC263</f>
        <v>0</v>
      </c>
      <c r="S263" s="360">
        <f>'CONGESTION RESULTS 2015'!BJ263</f>
        <v>0</v>
      </c>
      <c r="T263">
        <f>'CONGESTION RESULTS 2015'!BX263</f>
        <v>0</v>
      </c>
      <c r="U263" t="str">
        <f>IF(ISBLANK('CONGESTION RESULTS 2015'!BK263), "no", "yes")</f>
        <v>no</v>
      </c>
      <c r="V263" s="357">
        <f>'CONGESTION RESULTS 2015'!CE263</f>
        <v>0</v>
      </c>
      <c r="W263">
        <f>'CONGESTION RESULTS 2015'!CF263</f>
        <v>0</v>
      </c>
      <c r="X263">
        <f>'CONGESTION RESULTS 2015'!CG263</f>
        <v>0</v>
      </c>
      <c r="Y263">
        <f>'CONGESTION RESULTS 2015'!CH263</f>
        <v>0</v>
      </c>
      <c r="AA263" s="375">
        <f>Table9[[#This Row],[offer/non-offer or premia in March 2016 auction? 
'[only considering GYs and M-4-16']]]</f>
        <v>0</v>
      </c>
      <c r="AB263" s="375">
        <f>Table9[[#This Row],[Further TSO remarks on congestion / data / proposed changes to IP list etc.]]</f>
        <v>0</v>
      </c>
      <c r="AC263" s="375" t="str">
        <f>Table9[[#This Row],[Revised evaluation of congestion after TSO / NRA comments]]</f>
        <v>no</v>
      </c>
      <c r="AD263" s="375">
        <f>Table9[[#This Row],[ACER comments / 
justification]]</f>
        <v>0</v>
      </c>
    </row>
    <row r="264" spans="1:30" ht="22.2" hidden="1" x14ac:dyDescent="0.45">
      <c r="A264" t="str">
        <f>'CONGESTION RESULTS 2015'!A264</f>
        <v>cross-border</v>
      </c>
      <c r="B264" t="str">
        <f>'CONGESTION RESULTS 2015'!B264</f>
        <v>likely not</v>
      </c>
      <c r="C264" t="str">
        <f>'CONGESTION RESULTS 2015'!C264</f>
        <v>non-offer of any product at BP</v>
      </c>
      <c r="D264" t="str">
        <f>'CONGESTION RESULTS 2015'!E264</f>
        <v>yes</v>
      </c>
      <c r="E264" t="str">
        <f>'CONGESTION RESULTS 2015'!F264</f>
        <v>undecided on BG side (likely RBP)</v>
      </c>
      <c r="F264" t="str">
        <f>'CONGESTION RESULTS 2015'!G264</f>
        <v>Kulata (BG) / Sidirokastron (GR)</v>
      </c>
      <c r="G264" t="str">
        <f>'CONGESTION RESULTS 2015'!H264</f>
        <v>Entry</v>
      </c>
      <c r="H264" t="str">
        <f>'CONGESTION RESULTS 2015'!I264</f>
        <v>21Z000000000020C</v>
      </c>
      <c r="I264" t="str">
        <f>'CONGESTION RESULTS 2015'!J264</f>
        <v>DESFA</v>
      </c>
      <c r="J264" t="str">
        <f>'CONGESTION RESULTS 2015'!K264</f>
        <v>21X-GR-A-A0A0A-G</v>
      </c>
      <c r="K264" t="str">
        <f>'CONGESTION RESULTS 2015'!L264</f>
        <v>GR</v>
      </c>
      <c r="L264" t="str">
        <f>'CONGESTION RESULTS 2015'!M264</f>
        <v>from</v>
      </c>
      <c r="M264" t="str">
        <f>'CONGESTION RESULTS 2015'!N264</f>
        <v>Bulgartransgaz</v>
      </c>
      <c r="N264" t="str">
        <f>'CONGESTION RESULTS 2015'!O264</f>
        <v>21X-BG-A-A0A0A-C</v>
      </c>
      <c r="O264" t="str">
        <f>'CONGESTION RESULTS 2015'!P264</f>
        <v>BG</v>
      </c>
      <c r="P264">
        <f>'CONGESTION RESULTS 2015'!Q264</f>
        <v>0</v>
      </c>
      <c r="Q264">
        <f>'CONGESTION RESULTS 2015'!BC264</f>
        <v>0</v>
      </c>
      <c r="S264" s="360">
        <f>'CONGESTION RESULTS 2015'!BJ264</f>
        <v>0</v>
      </c>
      <c r="T264">
        <f>'CONGESTION RESULTS 2015'!BX264</f>
        <v>0</v>
      </c>
      <c r="U264" t="str">
        <f>IF(ISBLANK('CONGESTION RESULTS 2015'!BK264), "no", "yes")</f>
        <v>no</v>
      </c>
      <c r="V264" s="357">
        <f>'CONGESTION RESULTS 2015'!CE264</f>
        <v>0</v>
      </c>
      <c r="W264">
        <f>'CONGESTION RESULTS 2015'!CF264</f>
        <v>0</v>
      </c>
      <c r="X264">
        <f>'CONGESTION RESULTS 2015'!CG264</f>
        <v>0</v>
      </c>
      <c r="Y264">
        <f>'CONGESTION RESULTS 2015'!CH264</f>
        <v>0</v>
      </c>
      <c r="AA264" s="375">
        <f>Table9[[#This Row],[offer/non-offer or premia in March 2016 auction? 
'[only considering GYs and M-4-16']]]</f>
        <v>0</v>
      </c>
      <c r="AB264" s="375">
        <f>Table9[[#This Row],[Further TSO remarks on congestion / data / proposed changes to IP list etc.]]</f>
        <v>0</v>
      </c>
      <c r="AC264" s="375" t="str">
        <f>Table9[[#This Row],[Revised evaluation of congestion after TSO / NRA comments]]</f>
        <v>likely not</v>
      </c>
      <c r="AD264" s="375">
        <f>Table9[[#This Row],[ACER comments / 
justification]]</f>
        <v>0</v>
      </c>
    </row>
    <row r="265" spans="1:30" ht="22.2" hidden="1" x14ac:dyDescent="0.45">
      <c r="A265" t="str">
        <f>'CONGESTION RESULTS 2015'!A265</f>
        <v>cross-border</v>
      </c>
      <c r="B265" t="str">
        <f>'CONGESTION RESULTS 2015'!B265</f>
        <v>likely not</v>
      </c>
      <c r="C265" t="str">
        <f>'CONGESTION RESULTS 2015'!C265</f>
        <v>non-offer of any product at BP</v>
      </c>
      <c r="D265" t="str">
        <f>'CONGESTION RESULTS 2015'!E265</f>
        <v>yes</v>
      </c>
      <c r="E265" t="str">
        <f>'CONGESTION RESULTS 2015'!F265</f>
        <v>undecided on BG side (likely RBP)</v>
      </c>
      <c r="F265" t="str">
        <f>'CONGESTION RESULTS 2015'!G265</f>
        <v>Kulata (BG) / Sidirokastron (GR)</v>
      </c>
      <c r="G265" t="str">
        <f>'CONGESTION RESULTS 2015'!H265</f>
        <v>Entry</v>
      </c>
      <c r="H265" t="str">
        <f>'CONGESTION RESULTS 2015'!I265</f>
        <v>21Z000000000020C</v>
      </c>
      <c r="I265" t="str">
        <f>'CONGESTION RESULTS 2015'!J265</f>
        <v>Bulgartransgaz</v>
      </c>
      <c r="J265" t="str">
        <f>'CONGESTION RESULTS 2015'!K265</f>
        <v>21X-BG-A-A0A0A-C</v>
      </c>
      <c r="K265" t="str">
        <f>'CONGESTION RESULTS 2015'!L265</f>
        <v>BG</v>
      </c>
      <c r="L265" t="str">
        <f>'CONGESTION RESULTS 2015'!M265</f>
        <v>from</v>
      </c>
      <c r="M265" t="str">
        <f>'CONGESTION RESULTS 2015'!N265</f>
        <v>DESFA</v>
      </c>
      <c r="N265" t="str">
        <f>'CONGESTION RESULTS 2015'!O265</f>
        <v>21X-GR-A-A0A0A-G</v>
      </c>
      <c r="O265" t="str">
        <f>'CONGESTION RESULTS 2015'!P265</f>
        <v>GR</v>
      </c>
      <c r="P265">
        <f>'CONGESTION RESULTS 2015'!Q265</f>
        <v>0</v>
      </c>
      <c r="Q265" t="str">
        <f>'CONGESTION RESULTS 2015'!BC265</f>
        <v>yes</v>
      </c>
      <c r="S265" s="360" t="str">
        <f>'CONGESTION RESULTS 2015'!BJ265</f>
        <v>yes (May + June + 1 day in August 15)</v>
      </c>
      <c r="T265">
        <f>'CONGESTION RESULTS 2015'!BX265</f>
        <v>0</v>
      </c>
      <c r="U265" t="str">
        <f>IF(ISBLANK('CONGESTION RESULTS 2015'!BK265), "no", "yes")</f>
        <v>no</v>
      </c>
      <c r="V265" s="357" t="str">
        <f>'CONGESTION RESULTS 2015'!CE265</f>
        <v>no</v>
      </c>
      <c r="W265">
        <f>'CONGESTION RESULTS 2015'!CF265</f>
        <v>0</v>
      </c>
      <c r="X265">
        <f>'CONGESTION RESULTS 2015'!CG265</f>
        <v>0</v>
      </c>
      <c r="Y265">
        <f>'CONGESTION RESULTS 2015'!CH265</f>
        <v>0</v>
      </c>
      <c r="AA265" s="375">
        <f>Table9[[#This Row],[offer/non-offer or premia in March 2016 auction? 
'[only considering GYs and M-4-16']]]</f>
        <v>0</v>
      </c>
      <c r="AB265" s="375">
        <f>Table9[[#This Row],[Further TSO remarks on congestion / data / proposed changes to IP list etc.]]</f>
        <v>0</v>
      </c>
      <c r="AC265" s="375" t="str">
        <f>Table9[[#This Row],[Revised evaluation of congestion after TSO / NRA comments]]</f>
        <v>likely not</v>
      </c>
      <c r="AD265" s="375">
        <f>Table9[[#This Row],[ACER comments / 
justification]]</f>
        <v>0</v>
      </c>
    </row>
    <row r="266" spans="1:30" ht="22.2" hidden="1" x14ac:dyDescent="0.45">
      <c r="A266" t="str">
        <f>'CONGESTION RESULTS 2015'!A266</f>
        <v>in-country</v>
      </c>
      <c r="B266" t="str">
        <f>'CONGESTION RESULTS 2015'!B266</f>
        <v>likely not</v>
      </c>
      <c r="C266" t="str">
        <f>'CONGESTION RESULTS 2015'!C266</f>
        <v>non-offer of GYs 16/17 + 17/18</v>
      </c>
      <c r="D266" t="str">
        <f>'CONGESTION RESULTS 2015'!E266</f>
        <v>yes</v>
      </c>
      <c r="E266" t="str">
        <f>'CONGESTION RESULTS 2015'!F266</f>
        <v>PRISMA</v>
      </c>
      <c r="F266" t="str">
        <f>'CONGESTION RESULTS 2015'!G266</f>
        <v>Lampertheim I</v>
      </c>
      <c r="G266" t="str">
        <f>'CONGESTION RESULTS 2015'!H266</f>
        <v>Entry</v>
      </c>
      <c r="H266" t="str">
        <f>'CONGESTION RESULTS 2015'!I266</f>
        <v>37Z0000000007905</v>
      </c>
      <c r="I266" t="str">
        <f>'CONGESTION RESULTS 2015'!J266</f>
        <v>Open Grid Europe</v>
      </c>
      <c r="J266" t="str">
        <f>'CONGESTION RESULTS 2015'!K266</f>
        <v>21X-DE-C-A0A0A-T</v>
      </c>
      <c r="K266" t="str">
        <f>'CONGESTION RESULTS 2015'!L266</f>
        <v>DE</v>
      </c>
      <c r="L266" t="str">
        <f>'CONGESTION RESULTS 2015'!M266</f>
        <v>from</v>
      </c>
      <c r="M266" t="str">
        <f>'CONGESTION RESULTS 2015'!N266</f>
        <v>GASCADE Gastransport</v>
      </c>
      <c r="N266" t="str">
        <f>'CONGESTION RESULTS 2015'!O266</f>
        <v>21X-DE-H-A0A0A-L</v>
      </c>
      <c r="O266" t="str">
        <f>'CONGESTION RESULTS 2015'!P266</f>
        <v>DE</v>
      </c>
      <c r="P266">
        <f>'CONGESTION RESULTS 2015'!Q266</f>
        <v>0</v>
      </c>
      <c r="Q266" t="str">
        <f>'CONGESTION RESULTS 2015'!BC266</f>
        <v>yes</v>
      </c>
      <c r="S266" s="360" t="str">
        <f>'CONGESTION RESULTS 2015'!BJ266</f>
        <v>no</v>
      </c>
      <c r="T266">
        <f>'CONGESTION RESULTS 2015'!BX266</f>
        <v>0</v>
      </c>
      <c r="V266" s="357">
        <f>'CONGESTION RESULTS 2015'!CE266</f>
        <v>0</v>
      </c>
      <c r="W266">
        <f>'CONGESTION RESULTS 2015'!CF266</f>
        <v>0</v>
      </c>
      <c r="X266">
        <f>'CONGESTION RESULTS 2015'!CG266</f>
        <v>0</v>
      </c>
      <c r="Y266" t="str">
        <f>'CONGESTION RESULTS 2015'!CH266</f>
        <v>yes</v>
      </c>
      <c r="AA266" s="375">
        <f>Table9[[#This Row],[offer/non-offer or premia in March 2016 auction? 
'[only considering GYs and M-4-16']]]</f>
        <v>0</v>
      </c>
      <c r="AB266" s="375">
        <f>Table9[[#This Row],[Further TSO remarks on congestion / data / proposed changes to IP list etc.]]</f>
        <v>0</v>
      </c>
      <c r="AC266" s="375">
        <f>Table9[[#This Row],[Revised evaluation of congestion after TSO / NRA comments]]</f>
        <v>0</v>
      </c>
      <c r="AD266" s="375">
        <f>Table9[[#This Row],[ACER comments / 
justification]]</f>
        <v>0</v>
      </c>
    </row>
    <row r="267" spans="1:30" ht="22.2" hidden="1" x14ac:dyDescent="0.45">
      <c r="A267" t="str">
        <f>'CONGESTION RESULTS 2015'!A267</f>
        <v>VR</v>
      </c>
      <c r="B267">
        <f>'CONGESTION RESULTS 2015'!B267</f>
        <v>0</v>
      </c>
      <c r="C267">
        <f>'CONGESTION RESULTS 2015'!C267</f>
        <v>0</v>
      </c>
      <c r="D267" t="str">
        <f>'CONGESTION RESULTS 2015'!E267</f>
        <v>no</v>
      </c>
      <c r="E267" t="str">
        <f>'CONGESTION RESULTS 2015'!F267</f>
        <v>PRISMA</v>
      </c>
      <c r="F267" t="str">
        <f>'CONGESTION RESULTS 2015'!G267</f>
        <v>Lampertheim I</v>
      </c>
      <c r="G267" t="str">
        <f>'CONGESTION RESULTS 2015'!H267</f>
        <v>Entry</v>
      </c>
      <c r="H267" t="str">
        <f>'CONGESTION RESULTS 2015'!I267</f>
        <v>37Z0000000007905</v>
      </c>
      <c r="I267" t="str">
        <f>'CONGESTION RESULTS 2015'!J267</f>
        <v>GASCADE Gastransport</v>
      </c>
      <c r="J267" t="str">
        <f>'CONGESTION RESULTS 2015'!K267</f>
        <v>21X-DE-H-A0A0A-L</v>
      </c>
      <c r="K267" t="str">
        <f>'CONGESTION RESULTS 2015'!L267</f>
        <v>DE</v>
      </c>
      <c r="L267" t="str">
        <f>'CONGESTION RESULTS 2015'!M267</f>
        <v>from</v>
      </c>
      <c r="M267" t="str">
        <f>'CONGESTION RESULTS 2015'!N267</f>
        <v>Open Grid Europe</v>
      </c>
      <c r="N267" t="str">
        <f>'CONGESTION RESULTS 2015'!O267</f>
        <v>21X-DE-C-A0A0A-T</v>
      </c>
      <c r="O267" t="str">
        <f>'CONGESTION RESULTS 2015'!P267</f>
        <v>DE</v>
      </c>
      <c r="P267">
        <f>'CONGESTION RESULTS 2015'!Q267</f>
        <v>0</v>
      </c>
      <c r="Q267" t="str">
        <f>'CONGESTION RESULTS 2015'!BC267</f>
        <v>no data</v>
      </c>
      <c r="S267" s="360" t="str">
        <f>'CONGESTION RESULTS 2015'!BJ267</f>
        <v>no data</v>
      </c>
      <c r="T267">
        <f>'CONGESTION RESULTS 2015'!BX267</f>
        <v>0</v>
      </c>
      <c r="U267" t="str">
        <f>IF(ISBLANK('CONGESTION RESULTS 2015'!BK267), "no", "yes")</f>
        <v>no</v>
      </c>
      <c r="V267" s="357">
        <f>'CONGESTION RESULTS 2015'!CE267</f>
        <v>0</v>
      </c>
      <c r="W267">
        <f>'CONGESTION RESULTS 2015'!CF267</f>
        <v>0</v>
      </c>
      <c r="X267">
        <f>'CONGESTION RESULTS 2015'!CG267</f>
        <v>0</v>
      </c>
      <c r="Y267">
        <f>'CONGESTION RESULTS 2015'!CH267</f>
        <v>0</v>
      </c>
      <c r="AA267" s="375">
        <f>Table9[[#This Row],[offer/non-offer or premia in March 2016 auction? 
'[only considering GYs and M-4-16']]]</f>
        <v>0</v>
      </c>
      <c r="AB267" s="375">
        <f>Table9[[#This Row],[Further TSO remarks on congestion / data / proposed changes to IP list etc.]]</f>
        <v>0</v>
      </c>
      <c r="AC267" s="375">
        <f>Table9[[#This Row],[Revised evaluation of congestion after TSO / NRA comments]]</f>
        <v>0</v>
      </c>
      <c r="AD267" s="375">
        <f>Table9[[#This Row],[ACER comments / 
justification]]</f>
        <v>0</v>
      </c>
    </row>
    <row r="268" spans="1:30" ht="22.2" hidden="1" x14ac:dyDescent="0.45">
      <c r="A268" t="str">
        <f>'CONGESTION RESULTS 2015'!A268</f>
        <v>in-country</v>
      </c>
      <c r="B268" t="str">
        <f>'CONGESTION RESULTS 2015'!B268</f>
        <v>no</v>
      </c>
      <c r="C268">
        <f>'CONGESTION RESULTS 2015'!C268</f>
        <v>0</v>
      </c>
      <c r="D268" t="str">
        <f>'CONGESTION RESULTS 2015'!E268</f>
        <v>yes</v>
      </c>
      <c r="E268" t="str">
        <f>'CONGESTION RESULTS 2015'!F268</f>
        <v>PRISMA</v>
      </c>
      <c r="F268" t="str">
        <f>'CONGESTION RESULTS 2015'!G268</f>
        <v>Lampertheim IV</v>
      </c>
      <c r="G268" t="str">
        <f>'CONGESTION RESULTS 2015'!H268</f>
        <v>Entry</v>
      </c>
      <c r="H268" t="str">
        <f>'CONGESTION RESULTS 2015'!I268</f>
        <v>37Z000000001442N</v>
      </c>
      <c r="I268" t="str">
        <f>'CONGESTION RESULTS 2015'!J268</f>
        <v>terranets bw</v>
      </c>
      <c r="J268" t="str">
        <f>'CONGESTION RESULTS 2015'!K268</f>
        <v>21X000000001163D</v>
      </c>
      <c r="K268" t="str">
        <f>'CONGESTION RESULTS 2015'!L268</f>
        <v>DE</v>
      </c>
      <c r="L268" t="str">
        <f>'CONGESTION RESULTS 2015'!M268</f>
        <v>from</v>
      </c>
      <c r="M268" t="str">
        <f>'CONGESTION RESULTS 2015'!N268</f>
        <v>GASCADE Gastransport</v>
      </c>
      <c r="N268" t="str">
        <f>'CONGESTION RESULTS 2015'!O268</f>
        <v>21X-DE-H-A0A0A-L</v>
      </c>
      <c r="O268" t="str">
        <f>'CONGESTION RESULTS 2015'!P268</f>
        <v>DE</v>
      </c>
      <c r="P268">
        <f>'CONGESTION RESULTS 2015'!Q268</f>
        <v>0</v>
      </c>
      <c r="Q268">
        <f>'CONGESTION RESULTS 2015'!BC268</f>
        <v>0</v>
      </c>
      <c r="S268" s="360">
        <f>'CONGESTION RESULTS 2015'!BJ268</f>
        <v>0</v>
      </c>
      <c r="T268">
        <f>'CONGESTION RESULTS 2015'!BX268</f>
        <v>0</v>
      </c>
      <c r="U268" t="str">
        <f>IF(ISBLANK('CONGESTION RESULTS 2015'!BK268), "no", "yes")</f>
        <v>no</v>
      </c>
      <c r="V268" s="357">
        <f>'CONGESTION RESULTS 2015'!CE268</f>
        <v>0</v>
      </c>
      <c r="W268">
        <f>'CONGESTION RESULTS 2015'!CF268</f>
        <v>0</v>
      </c>
      <c r="X268">
        <f>'CONGESTION RESULTS 2015'!CG268</f>
        <v>0</v>
      </c>
      <c r="Y268">
        <f>'CONGESTION RESULTS 2015'!CH268</f>
        <v>0</v>
      </c>
      <c r="AA268" s="375">
        <f>Table9[[#This Row],[offer/non-offer or premia in March 2016 auction? 
'[only considering GYs and M-4-16']]]</f>
        <v>0</v>
      </c>
      <c r="AB268" s="375">
        <f>Table9[[#This Row],[Further TSO remarks on congestion / data / proposed changes to IP list etc.]]</f>
        <v>0</v>
      </c>
      <c r="AC268" s="375" t="str">
        <f>Table9[[#This Row],[Revised evaluation of congestion after TSO / NRA comments]]</f>
        <v>no</v>
      </c>
      <c r="AD268" s="375">
        <f>Table9[[#This Row],[ACER comments / 
justification]]</f>
        <v>0</v>
      </c>
    </row>
    <row r="269" spans="1:30" ht="22.2" hidden="1" x14ac:dyDescent="0.45">
      <c r="A269" t="str">
        <f>'CONGESTION RESULTS 2015'!A269</f>
        <v>VR</v>
      </c>
      <c r="B269">
        <f>'CONGESTION RESULTS 2015'!B269</f>
        <v>0</v>
      </c>
      <c r="C269">
        <f>'CONGESTION RESULTS 2015'!C269</f>
        <v>0</v>
      </c>
      <c r="D269" t="str">
        <f>'CONGESTION RESULTS 2015'!E269</f>
        <v>no</v>
      </c>
      <c r="E269" t="str">
        <f>'CONGESTION RESULTS 2015'!F269</f>
        <v>PRISMA</v>
      </c>
      <c r="F269" t="str">
        <f>'CONGESTION RESULTS 2015'!G269</f>
        <v>Lampertheim IV</v>
      </c>
      <c r="G269" t="str">
        <f>'CONGESTION RESULTS 2015'!H269</f>
        <v>Entry</v>
      </c>
      <c r="H269" t="str">
        <f>'CONGESTION RESULTS 2015'!I269</f>
        <v>37Z000000001442N</v>
      </c>
      <c r="I269" t="str">
        <f>'CONGESTION RESULTS 2015'!J269</f>
        <v>GASCADE Gastransport</v>
      </c>
      <c r="J269" t="str">
        <f>'CONGESTION RESULTS 2015'!K269</f>
        <v>21X-DE-H-A0A0A-L</v>
      </c>
      <c r="K269" t="str">
        <f>'CONGESTION RESULTS 2015'!L269</f>
        <v>DE</v>
      </c>
      <c r="L269" t="str">
        <f>'CONGESTION RESULTS 2015'!M269</f>
        <v>from</v>
      </c>
      <c r="M269" t="str">
        <f>'CONGESTION RESULTS 2015'!N269</f>
        <v>terranets bw</v>
      </c>
      <c r="N269" t="str">
        <f>'CONGESTION RESULTS 2015'!O269</f>
        <v>21X000000001163D</v>
      </c>
      <c r="O269" t="str">
        <f>'CONGESTION RESULTS 2015'!P269</f>
        <v>DE</v>
      </c>
      <c r="P269" t="str">
        <f>'CONGESTION RESULTS 2015'!Q269</f>
        <v>does not exist on TP</v>
      </c>
      <c r="Q269">
        <f>'CONGESTION RESULTS 2015'!BC269</f>
        <v>0</v>
      </c>
      <c r="S269" s="360">
        <f>'CONGESTION RESULTS 2015'!BJ269</f>
        <v>0</v>
      </c>
      <c r="T269">
        <f>'CONGESTION RESULTS 2015'!BX269</f>
        <v>0</v>
      </c>
      <c r="U269" t="str">
        <f>IF(ISBLANK('CONGESTION RESULTS 2015'!BK269), "no", "yes")</f>
        <v>no</v>
      </c>
      <c r="V269" s="357">
        <f>'CONGESTION RESULTS 2015'!CE269</f>
        <v>0</v>
      </c>
      <c r="W269">
        <f>'CONGESTION RESULTS 2015'!CF269</f>
        <v>0</v>
      </c>
      <c r="X269">
        <f>'CONGESTION RESULTS 2015'!CG269</f>
        <v>0</v>
      </c>
      <c r="Y269">
        <f>'CONGESTION RESULTS 2015'!CH269</f>
        <v>0</v>
      </c>
      <c r="AA269" s="375">
        <f>Table9[[#This Row],[offer/non-offer or premia in March 2016 auction? 
'[only considering GYs and M-4-16']]]</f>
        <v>0</v>
      </c>
      <c r="AB269" s="375">
        <f>Table9[[#This Row],[Further TSO remarks on congestion / data / proposed changes to IP list etc.]]</f>
        <v>0</v>
      </c>
      <c r="AC269" s="375">
        <f>Table9[[#This Row],[Revised evaluation of congestion after TSO / NRA comments]]</f>
        <v>0</v>
      </c>
      <c r="AD269" s="375">
        <f>Table9[[#This Row],[ACER comments / 
justification]]</f>
        <v>0</v>
      </c>
    </row>
    <row r="270" spans="1:30" ht="22.2" hidden="1" x14ac:dyDescent="0.45">
      <c r="A270" t="str">
        <f>'CONGESTION RESULTS 2015'!A270</f>
        <v>cross-border</v>
      </c>
      <c r="B270" t="str">
        <f>'CONGESTION RESULTS 2015'!B270</f>
        <v>potentially</v>
      </c>
      <c r="C270" t="str">
        <f>'CONGESTION RESULTS 2015'!C270</f>
        <v>non-offer of GYs 15/16 + 16/17 + 17/18</v>
      </c>
      <c r="D270" t="str">
        <f>'CONGESTION RESULTS 2015'!E270</f>
        <v>yes</v>
      </c>
      <c r="E270" t="str">
        <f>'CONGESTION RESULTS 2015'!F270</f>
        <v>PRISMA</v>
      </c>
      <c r="F270" t="str">
        <f>'CONGESTION RESULTS 2015'!G270</f>
        <v>Lanžhot</v>
      </c>
      <c r="G270" t="str">
        <f>'CONGESTION RESULTS 2015'!H270</f>
        <v>Entry</v>
      </c>
      <c r="H270" t="str">
        <f>'CONGESTION RESULTS 2015'!I270</f>
        <v>21Z000000000061Z</v>
      </c>
      <c r="I270" t="str">
        <f>'CONGESTION RESULTS 2015'!J270</f>
        <v>eustream</v>
      </c>
      <c r="J270" t="str">
        <f>'CONGESTION RESULTS 2015'!K270</f>
        <v>21X-SK-A-A0A0A-N</v>
      </c>
      <c r="K270" t="str">
        <f>'CONGESTION RESULTS 2015'!L270</f>
        <v>SK</v>
      </c>
      <c r="L270" t="str">
        <f>'CONGESTION RESULTS 2015'!M270</f>
        <v>from</v>
      </c>
      <c r="M270" t="str">
        <f>'CONGESTION RESULTS 2015'!N270</f>
        <v>NET4GAS</v>
      </c>
      <c r="N270" t="str">
        <f>'CONGESTION RESULTS 2015'!O270</f>
        <v>21X000000001304L</v>
      </c>
      <c r="O270" t="str">
        <f>'CONGESTION RESULTS 2015'!P270</f>
        <v>CZ</v>
      </c>
      <c r="P270" t="str">
        <f>'CONGESTION RESULTS 2015'!Q270</f>
        <v>joined BP lately</v>
      </c>
      <c r="Q270" t="str">
        <f>'CONGESTION RESULTS 2015'!BC270</f>
        <v>yes</v>
      </c>
      <c r="S270" s="360" t="str">
        <f>'CONGESTION RESULTS 2015'!BJ270</f>
        <v>no data</v>
      </c>
      <c r="T270" t="str">
        <f>'CONGESTION RESULTS 2015'!BX270</f>
        <v>no</v>
      </c>
      <c r="U270" t="str">
        <f>IF(ISBLANK('CONGESTION RESULTS 2015'!BK270), "no", "yes")</f>
        <v>yes</v>
      </c>
      <c r="V270" s="357">
        <f>'CONGESTION RESULTS 2015'!CE270</f>
        <v>0</v>
      </c>
      <c r="W270" t="str">
        <f>'CONGESTION RESULTS 2015'!CF270</f>
        <v>no</v>
      </c>
      <c r="X270" t="str">
        <f>'CONGESTION RESULTS 2015'!CG270</f>
        <v>close</v>
      </c>
      <c r="Y270">
        <f>'CONGESTION RESULTS 2015'!CH270</f>
        <v>0</v>
      </c>
      <c r="AA270" s="375" t="str">
        <f>Table9[[#This Row],[offer/non-offer or premia in March 2016 auction? 
'[only considering GYs and M-4-16']]]</f>
        <v>yes - all offered</v>
      </c>
      <c r="AB270" s="375" t="str">
        <f>Table9[[#This Row],[Further TSO remarks on congestion / data / proposed changes to IP list etc.]]</f>
        <v>GY auctions available on PRISMA      EUS joined BPs with all relevant IPs on time (Implementation deadline 1.11.2015)</v>
      </c>
      <c r="AC270" s="375" t="str">
        <f>Table9[[#This Row],[Revised evaluation of congestion after TSO / NRA comments]]</f>
        <v>no</v>
      </c>
      <c r="AD270" s="375" t="str">
        <f>Table9[[#This Row],[ACER comments / 
justification]]</f>
        <v>all GYs offered bundled on PRISMA in March-16</v>
      </c>
    </row>
    <row r="271" spans="1:30" ht="22.2" hidden="1" x14ac:dyDescent="0.45">
      <c r="A271" t="str">
        <f>'CONGESTION RESULTS 2015'!A271</f>
        <v>cross-border</v>
      </c>
      <c r="B271" t="str">
        <f>'CONGESTION RESULTS 2015'!B271</f>
        <v>likely not</v>
      </c>
      <c r="C271" t="str">
        <f>'CONGESTION RESULTS 2015'!C271</f>
        <v>non-offer of GYs &amp; Qs</v>
      </c>
      <c r="D271" t="str">
        <f>'CONGESTION RESULTS 2015'!E271</f>
        <v>yes</v>
      </c>
      <c r="E271" t="str">
        <f>'CONGESTION RESULTS 2015'!F271</f>
        <v>GSA</v>
      </c>
      <c r="F271" t="str">
        <f>'CONGESTION RESULTS 2015'!G271</f>
        <v>Lanžhot</v>
      </c>
      <c r="G271" t="str">
        <f>'CONGESTION RESULTS 2015'!H271</f>
        <v>Entry</v>
      </c>
      <c r="H271" t="str">
        <f>'CONGESTION RESULTS 2015'!I271</f>
        <v>21Z000000000061Z</v>
      </c>
      <c r="I271" t="str">
        <f>'CONGESTION RESULTS 2015'!J271</f>
        <v>NET4GAS</v>
      </c>
      <c r="J271" t="str">
        <f>'CONGESTION RESULTS 2015'!K271</f>
        <v>21X000000001304L</v>
      </c>
      <c r="K271" t="str">
        <f>'CONGESTION RESULTS 2015'!L271</f>
        <v>CZ</v>
      </c>
      <c r="L271" t="str">
        <f>'CONGESTION RESULTS 2015'!M271</f>
        <v>from</v>
      </c>
      <c r="M271" t="str">
        <f>'CONGESTION RESULTS 2015'!N271</f>
        <v>eustream</v>
      </c>
      <c r="N271" t="str">
        <f>'CONGESTION RESULTS 2015'!O271</f>
        <v>21X-SK-A-A0A0A-N</v>
      </c>
      <c r="O271" t="str">
        <f>'CONGESTION RESULTS 2015'!P271</f>
        <v>SK</v>
      </c>
      <c r="P271">
        <f>'CONGESTION RESULTS 2015'!Q271</f>
        <v>0</v>
      </c>
      <c r="Q271" t="str">
        <f>'CONGESTION RESULTS 2015'!BC271</f>
        <v>no data</v>
      </c>
      <c r="S271" s="360" t="str">
        <f>'CONGESTION RESULTS 2015'!BJ271</f>
        <v>no</v>
      </c>
      <c r="T271" t="str">
        <f>'CONGESTION RESULTS 2015'!BX271</f>
        <v>no</v>
      </c>
      <c r="U271" t="str">
        <f>IF(ISBLANK('CONGESTION RESULTS 2015'!BK271), "no", "yes")</f>
        <v>no</v>
      </c>
      <c r="V271" s="357" t="str">
        <f>'CONGESTION RESULTS 2015'!CE271</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271" t="str">
        <f>'CONGESTION RESULTS 2015'!CF271</f>
        <v>no</v>
      </c>
      <c r="X271" t="str">
        <f>'CONGESTION RESULTS 2015'!CG271</f>
        <v>no</v>
      </c>
      <c r="Y271">
        <f>'CONGESTION RESULTS 2015'!CH271</f>
        <v>0</v>
      </c>
      <c r="AA271" s="375" t="str">
        <f>Table9[[#This Row],[offer/non-offer or premia in March 2016 auction? 
'[only considering GYs and M-4-16']]]</f>
        <v>yes- all offered unbundled</v>
      </c>
      <c r="AB271" s="375" t="str">
        <f>Table9[[#This Row],[Further TSO remarks on congestion / data / proposed changes to IP list etc.]]</f>
        <v>FCFS until 31.8.15, standard cap. of 1 to 60 months or LT cap. of &gt;=5yrs (offered in Jan. 15 at all CZ IP sides), auctions at PRISMA &amp; GSA from 1.11.15 on</v>
      </c>
      <c r="AC271" s="375" t="str">
        <f>Table9[[#This Row],[Revised evaluation of congestion after TSO / NRA comments]]</f>
        <v>no</v>
      </c>
      <c r="AD271" s="375">
        <f>Table9[[#This Row],[ACER comments / 
justification]]</f>
        <v>0</v>
      </c>
    </row>
    <row r="272" spans="1:30" ht="22.2" hidden="1" x14ac:dyDescent="0.45">
      <c r="A272" t="str">
        <f>'CONGESTION RESULTS 2015'!A272</f>
        <v>cross-border</v>
      </c>
      <c r="B272" t="str">
        <f>'CONGESTION RESULTS 2015'!B272</f>
        <v>no</v>
      </c>
      <c r="C272" t="str">
        <f>'CONGESTION RESULTS 2015'!C272</f>
        <v>1 M auction premia</v>
      </c>
      <c r="D272" t="str">
        <f>'CONGESTION RESULTS 2015'!E272</f>
        <v>yes</v>
      </c>
      <c r="E272" t="str">
        <f>'CONGESTION RESULTS 2015'!F272</f>
        <v>GSA</v>
      </c>
      <c r="F272" t="str">
        <f>'CONGESTION RESULTS 2015'!G272</f>
        <v>Lasów</v>
      </c>
      <c r="G272" t="str">
        <f>'CONGESTION RESULTS 2015'!H272</f>
        <v>Entry</v>
      </c>
      <c r="H272" t="str">
        <f>'CONGESTION RESULTS 2015'!I272</f>
        <v>21Z000000000057Q</v>
      </c>
      <c r="I272" t="str">
        <f>'CONGESTION RESULTS 2015'!J272</f>
        <v>GAZ-SYSTEM</v>
      </c>
      <c r="J272" t="str">
        <f>'CONGESTION RESULTS 2015'!K272</f>
        <v>21X-PL-A-A0A0A-B</v>
      </c>
      <c r="K272" t="str">
        <f>'CONGESTION RESULTS 2015'!L272</f>
        <v>PL</v>
      </c>
      <c r="L272" t="str">
        <f>'CONGESTION RESULTS 2015'!M272</f>
        <v>from</v>
      </c>
      <c r="M272" t="str">
        <f>'CONGESTION RESULTS 2015'!N272</f>
        <v>ONTRAS</v>
      </c>
      <c r="N272" t="str">
        <f>'CONGESTION RESULTS 2015'!O272</f>
        <v>21X-DE-F-A0A0A-2</v>
      </c>
      <c r="O272" t="str">
        <f>'CONGESTION RESULTS 2015'!P272</f>
        <v>DE</v>
      </c>
      <c r="P272" t="str">
        <f>'CONGESTION RESULTS 2015'!Q272</f>
        <v>no firm technical from 1.4.16 on, but all products offered; 
Comment from GazSystem im CAM IM survey: Grid Connection Point GAZ-SYSTEM/ONTRAS (GCP GAZ-SYSTEM/ONTRAS ) EIC 21Z000000000456C, joined Gubin, Kamminke and Lasów IP is being planned to established from 1 April 2016. Since July 2016 physical revers flows throw Lasów IP is planned to be offered.</v>
      </c>
      <c r="Q272" t="str">
        <f>'CONGESTION RESULTS 2015'!BC272</f>
        <v>yes</v>
      </c>
      <c r="S272" s="360" t="str">
        <f>'CONGESTION RESULTS 2015'!BJ272</f>
        <v>no</v>
      </c>
      <c r="T272">
        <f>'CONGESTION RESULTS 2015'!BX272</f>
        <v>0</v>
      </c>
      <c r="U272" t="str">
        <f>IF(ISBLANK('CONGESTION RESULTS 2015'!BK272), "no", "yes")</f>
        <v>yes</v>
      </c>
      <c r="V272" s="357">
        <f>'CONGESTION RESULTS 2015'!CE272</f>
        <v>0</v>
      </c>
      <c r="W272">
        <f>'CONGESTION RESULTS 2015'!CF272</f>
        <v>0</v>
      </c>
      <c r="X272">
        <f>'CONGESTION RESULTS 2015'!CG272</f>
        <v>0</v>
      </c>
      <c r="Y272">
        <f>'CONGESTION RESULTS 2015'!CH272</f>
        <v>0</v>
      </c>
      <c r="AA272" s="375">
        <f>Table9[[#This Row],[offer/non-offer or premia in March 2016 auction? 
'[only considering GYs and M-4-16']]]</f>
        <v>0</v>
      </c>
      <c r="AB272" s="375" t="str">
        <f>Table9[[#This Row],[Further TSO remarks on congestion / data / proposed changes to IP list etc.]]</f>
        <v>There is no available capacity as of April 2016 because points Kamminke, Lasów and Gubin are bieng merged in GCP GAZ-SYSTEM/ONTRAS exit  and entry point and starting from that month, the capacity is available on GCP GAZ-SYSTEM/ONTRAS points.</v>
      </c>
      <c r="AC272" s="375" t="str">
        <f>Table9[[#This Row],[Revised evaluation of congestion after TSO / NRA comments]]</f>
        <v>no</v>
      </c>
      <c r="AD272" s="375">
        <f>Table9[[#This Row],[ACER comments / 
justification]]</f>
        <v>0</v>
      </c>
    </row>
    <row r="273" spans="1:30" s="361" customFormat="1" ht="30" customHeight="1" x14ac:dyDescent="0.45">
      <c r="A273" s="357" t="str">
        <f>'CONGESTION RESULTS 2015'!A273</f>
        <v>in-country</v>
      </c>
      <c r="B273" s="324" t="str">
        <f>'CONGESTION RESULTS 2015'!B273</f>
        <v>yes</v>
      </c>
      <c r="C273" s="368" t="str">
        <f>'CONGESTION RESULTS 2015'!C273</f>
        <v>auction premia (c) [&gt;0 GY]</v>
      </c>
      <c r="D273" s="357" t="str">
        <f>'CONGESTION RESULTS 2015'!E273</f>
        <v>yes</v>
      </c>
      <c r="E273" s="357" t="str">
        <f>'CONGESTION RESULTS 2015'!F273</f>
        <v>PRISMA</v>
      </c>
      <c r="F273" s="368" t="str">
        <f>'CONGESTION RESULTS 2015'!G273</f>
        <v>Liaison Nord Sud (N--&gt;S)</v>
      </c>
      <c r="G273" s="357" t="str">
        <f>'CONGESTION RESULTS 2015'!H273</f>
        <v>Entry</v>
      </c>
      <c r="H273" s="358" t="str">
        <f>'CONGESTION RESULTS 2015'!I273</f>
        <v>21Z000000000166L</v>
      </c>
      <c r="I273" s="357" t="str">
        <f>'CONGESTION RESULTS 2015'!J273</f>
        <v>GRTgaz</v>
      </c>
      <c r="J273" s="329" t="str">
        <f>'CONGESTION RESULTS 2015'!K273</f>
        <v>21X-FR-A-A0A0A-S</v>
      </c>
      <c r="K273" s="357" t="str">
        <f>'CONGESTION RESULTS 2015'!L273</f>
        <v>FR</v>
      </c>
      <c r="L273" s="359" t="str">
        <f>'CONGESTION RESULTS 2015'!M273</f>
        <v>from</v>
      </c>
      <c r="M273" s="359" t="str">
        <f>'CONGESTION RESULTS 2015'!N273</f>
        <v>GRTgaz</v>
      </c>
      <c r="N273" s="329" t="str">
        <f>'CONGESTION RESULTS 2015'!O273</f>
        <v>21X-FR-A-A0A0A-S</v>
      </c>
      <c r="O273" s="330" t="str">
        <f>'CONGESTION RESULTS 2015'!P273</f>
        <v>FR</v>
      </c>
      <c r="P273" t="str">
        <f>'CONGESTION RESULTS 2015'!Q273</f>
        <v>same TP data as for Liaison Nord Sud (N--&gt;S), Exit GRT gaz, no flow data!)</v>
      </c>
      <c r="Q273" s="357" t="str">
        <f>'CONGESTION RESULTS 2015'!BC273</f>
        <v>yes</v>
      </c>
      <c r="R273" s="360" t="s">
        <v>100</v>
      </c>
      <c r="S273" s="447" t="str">
        <f>'CONGESTION RESULTS 2015'!BJ273</f>
        <v>yes  (&gt;20 times from 11/15-4/16)</v>
      </c>
      <c r="T273" s="357" t="str">
        <f>'CONGESTION RESULTS 2015'!BX273</f>
        <v>no</v>
      </c>
      <c r="U273" s="357" t="str">
        <f>IF(ISBLANK('CONGESTION RESULTS 2015'!BK273), "no", "yes")</f>
        <v>yes</v>
      </c>
      <c r="V273" s="357" t="str">
        <f>Table9[[#This Row],[Number of concluded trades (T) and offers (O) on secondary markets in 2015 '[&gt;= 1 month']]]</f>
        <v>no</v>
      </c>
      <c r="W273" s="357" t="str">
        <f>'CONGESTION RESULTS 2015'!CF273</f>
        <v>no</v>
      </c>
      <c r="X273" s="357" t="str">
        <f>'CONGESTION RESULTS 2015'!CG273</f>
        <v>yes</v>
      </c>
      <c r="Y273" s="357">
        <f>'CONGESTION RESULTS 2015'!CH273</f>
        <v>0</v>
      </c>
      <c r="Z273" s="360" t="s">
        <v>101</v>
      </c>
      <c r="AA273" s="375" t="str">
        <f>Table9[[#This Row],[offer/non-offer or premia in March 2016 auction? 
'[only considering GYs and M-4-16']]]</f>
        <v>M-4-16 offered bundled, GYs 16/17, 17/18 and 18/19 offered as bundled</v>
      </c>
      <c r="AB273" s="375">
        <f>Table9[[#This Row],[Further TSO remarks on congestion / data / proposed changes to IP list etc.]]</f>
        <v>0</v>
      </c>
      <c r="AC273" s="375" t="str">
        <f>Table9[[#This Row],[Revised evaluation of congestion after TSO / NRA comments]]</f>
        <v>yes (but not anymore)</v>
      </c>
      <c r="AD273" s="375" t="str">
        <f>Table9[[#This Row],[ACER comments / 
justification]]</f>
        <v>GY offered, but fully booked</v>
      </c>
    </row>
    <row r="274" spans="1:30" ht="22.2" hidden="1" x14ac:dyDescent="0.45">
      <c r="A274" t="str">
        <f>'CONGESTION RESULTS 2015'!A274</f>
        <v>in-country</v>
      </c>
      <c r="B274" t="str">
        <f>'CONGESTION RESULTS 2015'!B274</f>
        <v>no</v>
      </c>
      <c r="C274">
        <f>'CONGESTION RESULTS 2015'!C274</f>
        <v>0</v>
      </c>
      <c r="D274" t="str">
        <f>'CONGESTION RESULTS 2015'!E274</f>
        <v>yes</v>
      </c>
      <c r="E274" t="str">
        <f>'CONGESTION RESULTS 2015'!F274</f>
        <v>PRISMA</v>
      </c>
      <c r="F274" t="str">
        <f>'CONGESTION RESULTS 2015'!G274</f>
        <v>Liaison Nord Sud (S--&gt;N)</v>
      </c>
      <c r="G274" t="str">
        <f>'CONGESTION RESULTS 2015'!H274</f>
        <v>Entry</v>
      </c>
      <c r="H274" t="str">
        <f>'CONGESTION RESULTS 2015'!I274</f>
        <v>21Z000000000165L</v>
      </c>
      <c r="I274" t="str">
        <f>'CONGESTION RESULTS 2015'!J274</f>
        <v>GRTgaz</v>
      </c>
      <c r="J274" t="str">
        <f>'CONGESTION RESULTS 2015'!K274</f>
        <v>21X-FR-A-A0A0A-S</v>
      </c>
      <c r="K274" t="str">
        <f>'CONGESTION RESULTS 2015'!L274</f>
        <v>FR</v>
      </c>
      <c r="L274" t="str">
        <f>'CONGESTION RESULTS 2015'!M274</f>
        <v>from</v>
      </c>
      <c r="M274" t="str">
        <f>'CONGESTION RESULTS 2015'!N274</f>
        <v>GRTgaz</v>
      </c>
      <c r="N274" t="str">
        <f>'CONGESTION RESULTS 2015'!O274</f>
        <v>21X-FR-A-A0A0A-S</v>
      </c>
      <c r="O274" t="str">
        <f>'CONGESTION RESULTS 2015'!P274</f>
        <v>FR</v>
      </c>
      <c r="P274" t="str">
        <f>'CONGESTION RESULTS 2015'!Q274</f>
        <v>166L in TP (165L does not exist), no flow data</v>
      </c>
      <c r="Q274" t="str">
        <f>'CONGESTION RESULTS 2015'!BC274</f>
        <v>yes</v>
      </c>
      <c r="S274" s="360" t="str">
        <f>'CONGESTION RESULTS 2015'!BJ274</f>
        <v>no data</v>
      </c>
      <c r="T274">
        <f>'CONGESTION RESULTS 2015'!BX274</f>
        <v>0</v>
      </c>
      <c r="U274" t="str">
        <f>IF(ISBLANK('CONGESTION RESULTS 2015'!BK274), "no", "yes")</f>
        <v>no</v>
      </c>
      <c r="V274" s="357">
        <f>'CONGESTION RESULTS 2015'!CE274</f>
        <v>0</v>
      </c>
      <c r="W274">
        <f>'CONGESTION RESULTS 2015'!CF274</f>
        <v>0</v>
      </c>
      <c r="X274">
        <f>'CONGESTION RESULTS 2015'!CG274</f>
        <v>0</v>
      </c>
      <c r="Y274">
        <f>'CONGESTION RESULTS 2015'!CH274</f>
        <v>0</v>
      </c>
      <c r="AA274" s="375">
        <f>Table9[[#This Row],[offer/non-offer or premia in March 2016 auction? 
'[only considering GYs and M-4-16']]]</f>
        <v>0</v>
      </c>
      <c r="AB274" s="375">
        <f>Table9[[#This Row],[Further TSO remarks on congestion / data / proposed changes to IP list etc.]]</f>
        <v>0</v>
      </c>
      <c r="AC274" s="375">
        <f>Table9[[#This Row],[Revised evaluation of congestion after TSO / NRA comments]]</f>
        <v>0</v>
      </c>
      <c r="AD274" s="375">
        <f>Table9[[#This Row],[ACER comments / 
justification]]</f>
        <v>0</v>
      </c>
    </row>
    <row r="275" spans="1:30" ht="22.2" hidden="1" x14ac:dyDescent="0.45">
      <c r="A275" t="str">
        <f>'CONGESTION RESULTS 2015'!A275</f>
        <v>cross-border</v>
      </c>
      <c r="B275" t="str">
        <f>'CONGESTION RESULTS 2015'!B275</f>
        <v>no</v>
      </c>
      <c r="C275">
        <f>'CONGESTION RESULTS 2015'!C275</f>
        <v>0</v>
      </c>
      <c r="D275" t="str">
        <f>'CONGESTION RESULTS 2015'!E275</f>
        <v>yes</v>
      </c>
      <c r="E275" t="str">
        <f>'CONGESTION RESULTS 2015'!F275</f>
        <v>GSA</v>
      </c>
      <c r="F275" t="str">
        <f>'CONGESTION RESULTS 2015'!G275</f>
        <v>Mallnow</v>
      </c>
      <c r="G275" t="str">
        <f>'CONGESTION RESULTS 2015'!H275</f>
        <v>Entry</v>
      </c>
      <c r="H275" t="str">
        <f>'CONGESTION RESULTS 2015'!I275</f>
        <v>21Z000000000056S</v>
      </c>
      <c r="I275" t="str">
        <f>'CONGESTION RESULTS 2015'!J275</f>
        <v>GAZ-SYSTEM (ISO)</v>
      </c>
      <c r="J275" t="str">
        <f>'CONGESTION RESULTS 2015'!K275</f>
        <v>21X-PL-A-A0A0A-B</v>
      </c>
      <c r="K275" t="str">
        <f>'CONGESTION RESULTS 2015'!L275</f>
        <v>PL</v>
      </c>
      <c r="L275" t="str">
        <f>'CONGESTION RESULTS 2015'!M275</f>
        <v>from</v>
      </c>
      <c r="M275" t="str">
        <f>'CONGESTION RESULTS 2015'!N275</f>
        <v>GASCADE Gastransport</v>
      </c>
      <c r="N275" t="str">
        <f>'CONGESTION RESULTS 2015'!O275</f>
        <v>21X-DE-H-A0A0A-L</v>
      </c>
      <c r="O275" t="str">
        <f>'CONGESTION RESULTS 2015'!P275</f>
        <v>DE</v>
      </c>
      <c r="P275">
        <f>'CONGESTION RESULTS 2015'!Q275</f>
        <v>0</v>
      </c>
      <c r="Q275" t="str">
        <f>'CONGESTION RESULTS 2015'!BC275</f>
        <v>yes</v>
      </c>
      <c r="S275" s="360" t="str">
        <f>'CONGESTION RESULTS 2015'!BJ275</f>
        <v>no</v>
      </c>
      <c r="T275">
        <f>'CONGESTION RESULTS 2015'!BX275</f>
        <v>0</v>
      </c>
      <c r="U275" t="str">
        <f>IF(ISBLANK('CONGESTION RESULTS 2015'!BK275), "no", "yes")</f>
        <v>yes</v>
      </c>
      <c r="V275" s="357">
        <f>'CONGESTION RESULTS 2015'!CE275</f>
        <v>0</v>
      </c>
      <c r="W275">
        <f>'CONGESTION RESULTS 2015'!CF275</f>
        <v>0</v>
      </c>
      <c r="X275">
        <f>'CONGESTION RESULTS 2015'!CG275</f>
        <v>0</v>
      </c>
      <c r="Y275">
        <f>'CONGESTION RESULTS 2015'!CH275</f>
        <v>0</v>
      </c>
      <c r="AA275" s="375">
        <f>Table9[[#This Row],[offer/non-offer or premia in March 2016 auction? 
'[only considering GYs and M-4-16']]]</f>
        <v>0</v>
      </c>
      <c r="AB275" s="375">
        <f>Table9[[#This Row],[Further TSO remarks on congestion / data / proposed changes to IP list etc.]]</f>
        <v>0</v>
      </c>
      <c r="AC275" s="375" t="str">
        <f>Table9[[#This Row],[Revised evaluation of congestion after TSO / NRA comments]]</f>
        <v>no</v>
      </c>
      <c r="AD275" s="375">
        <f>Table9[[#This Row],[ACER comments / 
justification]]</f>
        <v>0</v>
      </c>
    </row>
    <row r="276" spans="1:30" s="361" customFormat="1" ht="30" hidden="1" customHeight="1" x14ac:dyDescent="0.45">
      <c r="A276" s="357" t="str">
        <f>'CONGESTION RESULTS 2015'!A276</f>
        <v>cross-border</v>
      </c>
      <c r="B276" s="324" t="str">
        <f>'CONGESTION RESULTS 2015'!B276</f>
        <v>yes</v>
      </c>
      <c r="C276" s="357" t="str">
        <f>'CONGESTION RESULTS 2015'!C276</f>
        <v>non-offer of GY 16/17</v>
      </c>
      <c r="D276" s="357" t="str">
        <f>'CONGESTION RESULTS 2015'!E276</f>
        <v>yes</v>
      </c>
      <c r="E276" s="357" t="str">
        <f>'CONGESTION RESULTS 2015'!F276</f>
        <v>PRISMA</v>
      </c>
      <c r="F276" s="368" t="str">
        <f>'CONGESTION RESULTS 2015'!G276</f>
        <v>Mallnow</v>
      </c>
      <c r="G276" s="357" t="str">
        <f>'CONGESTION RESULTS 2015'!H276</f>
        <v>Entry</v>
      </c>
      <c r="H276" s="358" t="str">
        <f>'CONGESTION RESULTS 2015'!I276</f>
        <v>21Z000000000056S</v>
      </c>
      <c r="I276" s="357" t="str">
        <f>'CONGESTION RESULTS 2015'!J276</f>
        <v>GASCADE Gastransport</v>
      </c>
      <c r="J276" s="329" t="str">
        <f>'CONGESTION RESULTS 2015'!K276</f>
        <v>21X-DE-H-A0A0A-L</v>
      </c>
      <c r="K276" s="357" t="str">
        <f>'CONGESTION RESULTS 2015'!L276</f>
        <v>DE</v>
      </c>
      <c r="L276" s="359" t="str">
        <f>'CONGESTION RESULTS 2015'!M276</f>
        <v>from</v>
      </c>
      <c r="M276" s="359" t="str">
        <f>'CONGESTION RESULTS 2015'!N276</f>
        <v>GAZ-SYSTEM (ISO)</v>
      </c>
      <c r="N276" s="329" t="str">
        <f>'CONGESTION RESULTS 2015'!O276</f>
        <v>21X-PL-A-A0A0A-B</v>
      </c>
      <c r="O276" s="322" t="str">
        <f>'CONGESTION RESULTS 2015'!P276</f>
        <v>PL</v>
      </c>
      <c r="P276">
        <f>'CONGESTION RESULTS 2015'!Q276</f>
        <v>0</v>
      </c>
      <c r="Q276" s="357" t="str">
        <f>'CONGESTION RESULTS 2015'!BC276</f>
        <v>yes</v>
      </c>
      <c r="R276" s="360" t="s">
        <v>103</v>
      </c>
      <c r="S276" s="360" t="str">
        <f>'CONGESTION RESULTS 2015'!BJ276</f>
        <v>yes (11./12.8.15)</v>
      </c>
      <c r="T276" s="357" t="str">
        <f>'CONGESTION RESULTS 2015'!BX276</f>
        <v>yes</v>
      </c>
      <c r="U276" s="357" t="str">
        <f>IF(ISBLANK('CONGESTION RESULTS 2015'!BK276), "no", "yes")</f>
        <v>no</v>
      </c>
      <c r="V276" s="366" t="str">
        <f>'CONGESTION RESULTS 2015'!CA276</f>
        <v>R; Trade not included</v>
      </c>
      <c r="W276" s="357" t="str">
        <f>'CONGESTION RESULTS 2015'!CF276</f>
        <v>no</v>
      </c>
      <c r="X276" s="357" t="str">
        <f>'CONGESTION RESULTS 2015'!CG276</f>
        <v>no</v>
      </c>
      <c r="Y276" s="357" t="str">
        <f>'CONGESTION RESULTS 2015'!CH276</f>
        <v>yes</v>
      </c>
      <c r="Z276" s="366" t="str">
        <f>Table9[[#This Row],[offer/non-offer or premia in March 2016 auction? 
'[only considering GYs and M-4-16']]]</f>
        <v>M-4-16 offered, GYs 16/17, 17/18 and 18/19 not offered, GYs 23-30 offered</v>
      </c>
      <c r="AA276" s="375" t="str">
        <f>Table9[[#This Row],[offer/non-offer or premia in March 2016 auction? 
'[only considering GYs and M-4-16']]]</f>
        <v>M-4-16 offered, GYs 16/17, 17/18 and 18/19 not offered, GYs 23-30 offered</v>
      </c>
      <c r="AB276" s="375" t="str">
        <f>Table9[[#This Row],[Further TSO remarks on congestion / data / proposed changes to IP list etc.]]</f>
        <v>no unsuccessful requests</v>
      </c>
      <c r="AC276" s="375" t="str">
        <f>Table9[[#This Row],[Revised evaluation of congestion after TSO / NRA comments]]</f>
        <v>close (due to quota)</v>
      </c>
      <c r="AD276" s="375" t="str">
        <f>Table9[[#This Row],[ACER comments / 
justification]]</f>
        <v>month ahead may be offered in 2016 /17</v>
      </c>
    </row>
    <row r="277" spans="1:30" ht="22.2" hidden="1" x14ac:dyDescent="0.45">
      <c r="A277" t="str">
        <f>'CONGESTION RESULTS 2015'!A277</f>
        <v>cross-border</v>
      </c>
      <c r="B277" t="str">
        <f>'CONGESTION RESULTS 2015'!B277</f>
        <v>likely not</v>
      </c>
      <c r="C277" t="str">
        <f>'CONGESTION RESULTS 2015'!C277</f>
        <v>non-offer of GYs at BP</v>
      </c>
      <c r="D277" t="str">
        <f>'CONGESTION RESULTS 2015'!E277</f>
        <v>yes</v>
      </c>
      <c r="E277" t="str">
        <f>'CONGESTION RESULTS 2015'!F277</f>
        <v>PRISMA</v>
      </c>
      <c r="F277" t="str">
        <f>'CONGESTION RESULTS 2015'!G277</f>
        <v>Moffat</v>
      </c>
      <c r="G277" t="str">
        <f>'CONGESTION RESULTS 2015'!H277</f>
        <v>Entry</v>
      </c>
      <c r="H277" t="str">
        <f>'CONGESTION RESULTS 2015'!I277</f>
        <v>21Z000000000081T</v>
      </c>
      <c r="I277" t="str">
        <f>'CONGESTION RESULTS 2015'!J277</f>
        <v>Gas Networks Ireland</v>
      </c>
      <c r="J277" t="str">
        <f>'CONGESTION RESULTS 2015'!K277</f>
        <v>47X0000000000576</v>
      </c>
      <c r="K277" t="str">
        <f>'CONGESTION RESULTS 2015'!L277</f>
        <v>IE</v>
      </c>
      <c r="L277" t="str">
        <f>'CONGESTION RESULTS 2015'!M277</f>
        <v>from</v>
      </c>
      <c r="M277" t="str">
        <f>'CONGESTION RESULTS 2015'!N277</f>
        <v>NationalGrid</v>
      </c>
      <c r="N277" t="str">
        <f>'CONGESTION RESULTS 2015'!O277</f>
        <v>21X-GB-A-A0A0A-7</v>
      </c>
      <c r="O277" t="str">
        <f>'CONGESTION RESULTS 2015'!P277</f>
        <v>UK</v>
      </c>
      <c r="P277">
        <f>'CONGESTION RESULTS 2015'!Q277</f>
        <v>0</v>
      </c>
      <c r="Q277" t="str">
        <f>'CONGESTION RESULTS 2015'!BC277</f>
        <v>no data</v>
      </c>
      <c r="S277" s="360" t="str">
        <f>'CONGESTION RESULTS 2015'!BJ277</f>
        <v>no data</v>
      </c>
      <c r="T277">
        <f>'CONGESTION RESULTS 2015'!BX277</f>
        <v>0</v>
      </c>
      <c r="U277" t="str">
        <f>IF(ISBLANK('CONGESTION RESULTS 2015'!BK277), "no", "yes")</f>
        <v>no</v>
      </c>
      <c r="V277" s="357">
        <f>'CONGESTION RESULTS 2015'!CE277</f>
        <v>0</v>
      </c>
      <c r="W277">
        <f>'CONGESTION RESULTS 2015'!CF277</f>
        <v>0</v>
      </c>
      <c r="X277">
        <f>'CONGESTION RESULTS 2015'!CG277</f>
        <v>0</v>
      </c>
      <c r="Y277">
        <f>'CONGESTION RESULTS 2015'!CH277</f>
        <v>0</v>
      </c>
      <c r="AA277" s="375">
        <f>Table9[[#This Row],[offer/non-offer or premia in March 2016 auction? 
'[only considering GYs and M-4-16']]]</f>
        <v>0</v>
      </c>
      <c r="AB277" s="375">
        <f>Table9[[#This Row],[Further TSO remarks on congestion / data / proposed changes to IP list etc.]]</f>
        <v>0</v>
      </c>
      <c r="AC277" s="375">
        <f>Table9[[#This Row],[Revised evaluation of congestion after TSO / NRA comments]]</f>
        <v>0</v>
      </c>
      <c r="AD277" s="375">
        <f>Table9[[#This Row],[ACER comments / 
justification]]</f>
        <v>0</v>
      </c>
    </row>
    <row r="278" spans="1:30" ht="22.2" hidden="1" x14ac:dyDescent="0.45">
      <c r="A278" t="str">
        <f>'CONGESTION RESULTS 2015'!A278</f>
        <v>in-country</v>
      </c>
      <c r="B278" t="str">
        <f>'CONGESTION RESULTS 2015'!B278</f>
        <v>likely not</v>
      </c>
      <c r="C278" t="str">
        <f>'CONGESTION RESULTS 2015'!C278</f>
        <v>non-offer of GYs &amp; Qs</v>
      </c>
      <c r="D278" t="str">
        <f>'CONGESTION RESULTS 2015'!E278</f>
        <v>yes</v>
      </c>
      <c r="E278" t="str">
        <f>'CONGESTION RESULTS 2015'!F278</f>
        <v>PRISMA</v>
      </c>
      <c r="F278" t="str">
        <f>'CONGESTION RESULTS 2015'!G278</f>
        <v>Moffat</v>
      </c>
      <c r="G278" t="str">
        <f>'CONGESTION RESULTS 2015'!H278</f>
        <v>Entry</v>
      </c>
      <c r="H278" t="str">
        <f>'CONGESTION RESULTS 2015'!I278</f>
        <v>21Z000000000081T</v>
      </c>
      <c r="I278" t="str">
        <f>'CONGESTION RESULTS 2015'!J278</f>
        <v>Premier Transmission Ltd.</v>
      </c>
      <c r="J278" t="str">
        <f>'CONGESTION RESULTS 2015'!K278</f>
        <v>21X0000000013562</v>
      </c>
      <c r="K278" t="str">
        <f>'CONGESTION RESULTS 2015'!L278</f>
        <v>UK</v>
      </c>
      <c r="L278" t="str">
        <f>'CONGESTION RESULTS 2015'!M278</f>
        <v>from</v>
      </c>
      <c r="M278" t="str">
        <f>'CONGESTION RESULTS 2015'!N278</f>
        <v>NationalGrid</v>
      </c>
      <c r="N278" t="str">
        <f>'CONGESTION RESULTS 2015'!O278</f>
        <v>21X-GB-A-A0A0A-7</v>
      </c>
      <c r="O278" t="str">
        <f>'CONGESTION RESULTS 2015'!P278</f>
        <v>UK</v>
      </c>
      <c r="P278">
        <f>'CONGESTION RESULTS 2015'!Q278</f>
        <v>0</v>
      </c>
      <c r="Q278" t="str">
        <f>'CONGESTION RESULTS 2015'!BC278</f>
        <v>yes</v>
      </c>
      <c r="S278" s="360" t="str">
        <f>'CONGESTION RESULTS 2015'!BJ278</f>
        <v>no data</v>
      </c>
      <c r="T278">
        <f>'CONGESTION RESULTS 2015'!BX278</f>
        <v>0</v>
      </c>
      <c r="U278" t="str">
        <f>IF(ISBLANK('CONGESTION RESULTS 2015'!BK278), "no", "yes")</f>
        <v>no</v>
      </c>
      <c r="V278" s="357">
        <f>'CONGESTION RESULTS 2015'!CE278</f>
        <v>0</v>
      </c>
      <c r="W278">
        <f>'CONGESTION RESULTS 2015'!CF278</f>
        <v>0</v>
      </c>
      <c r="X278">
        <f>'CONGESTION RESULTS 2015'!CG278</f>
        <v>0</v>
      </c>
      <c r="Y278">
        <f>'CONGESTION RESULTS 2015'!CH278</f>
        <v>0</v>
      </c>
      <c r="AA278" s="375">
        <f>Table9[[#This Row],[offer/non-offer or premia in March 2016 auction? 
'[only considering GYs and M-4-16']]]</f>
        <v>0</v>
      </c>
      <c r="AB278" s="375">
        <f>Table9[[#This Row],[Further TSO remarks on congestion / data / proposed changes to IP list etc.]]</f>
        <v>0</v>
      </c>
      <c r="AC278" s="375">
        <f>Table9[[#This Row],[Revised evaluation of congestion after TSO / NRA comments]]</f>
        <v>0</v>
      </c>
      <c r="AD278" s="375">
        <f>Table9[[#This Row],[ACER comments / 
justification]]</f>
        <v>0</v>
      </c>
    </row>
    <row r="279" spans="1:30" ht="22.2" hidden="1" x14ac:dyDescent="0.45">
      <c r="A279" t="str">
        <f>'CONGESTION RESULTS 2015'!A279</f>
        <v>VR</v>
      </c>
      <c r="B279">
        <f>'CONGESTION RESULTS 2015'!B279</f>
        <v>0</v>
      </c>
      <c r="C279">
        <f>'CONGESTION RESULTS 2015'!C279</f>
        <v>0</v>
      </c>
      <c r="D279" t="str">
        <f>'CONGESTION RESULTS 2015'!E279</f>
        <v>no</v>
      </c>
      <c r="E279" t="str">
        <f>'CONGESTION RESULTS 2015'!F279</f>
        <v>PRISMA</v>
      </c>
      <c r="F279" t="str">
        <f>'CONGESTION RESULTS 2015'!G279</f>
        <v>Moffat</v>
      </c>
      <c r="G279" t="str">
        <f>'CONGESTION RESULTS 2015'!H279</f>
        <v>Entry</v>
      </c>
      <c r="H279" t="str">
        <f>'CONGESTION RESULTS 2015'!I279</f>
        <v>21Z000000000081T</v>
      </c>
      <c r="I279" t="str">
        <f>'CONGESTION RESULTS 2015'!J279</f>
        <v>NationalGrid</v>
      </c>
      <c r="J279" t="str">
        <f>'CONGESTION RESULTS 2015'!K279</f>
        <v>21X-GB-A-A0A0A-7</v>
      </c>
      <c r="K279" t="str">
        <f>'CONGESTION RESULTS 2015'!L279</f>
        <v>UK</v>
      </c>
      <c r="L279" t="str">
        <f>'CONGESTION RESULTS 2015'!M279</f>
        <v>from</v>
      </c>
      <c r="M279" t="str">
        <f>'CONGESTION RESULTS 2015'!N279</f>
        <v>Premier Transmission Ltd.</v>
      </c>
      <c r="N279" t="str">
        <f>'CONGESTION RESULTS 2015'!O279</f>
        <v>21X0000000013562</v>
      </c>
      <c r="O279" t="str">
        <f>'CONGESTION RESULTS 2015'!P279</f>
        <v>UK</v>
      </c>
      <c r="P279" t="str">
        <f>'CONGESTION RESULTS 2015'!Q279</f>
        <v>new IP side added for commercial reverse flow service, added by Ofgem (CAM IMR survey); interruptible reverse point; 
IP side does not exist on TP</v>
      </c>
      <c r="Q279">
        <f>'CONGESTION RESULTS 2015'!BC279</f>
        <v>0</v>
      </c>
      <c r="S279" s="360">
        <f>'CONGESTION RESULTS 2015'!BJ279</f>
        <v>0</v>
      </c>
      <c r="T279">
        <f>'CONGESTION RESULTS 2015'!BX279</f>
        <v>0</v>
      </c>
      <c r="U279" t="str">
        <f>IF(ISBLANK('CONGESTION RESULTS 2015'!BK279), "no", "yes")</f>
        <v>no</v>
      </c>
      <c r="V279" s="357">
        <f>'CONGESTION RESULTS 2015'!CE279</f>
        <v>0</v>
      </c>
      <c r="W279">
        <f>'CONGESTION RESULTS 2015'!CF279</f>
        <v>0</v>
      </c>
      <c r="X279">
        <f>'CONGESTION RESULTS 2015'!CG279</f>
        <v>0</v>
      </c>
      <c r="Y279">
        <f>'CONGESTION RESULTS 2015'!CH279</f>
        <v>0</v>
      </c>
      <c r="AA279" s="375">
        <f>Table9[[#This Row],[offer/non-offer or premia in March 2016 auction? 
'[only considering GYs and M-4-16']]]</f>
        <v>0</v>
      </c>
      <c r="AB279" s="375">
        <f>Table9[[#This Row],[Further TSO remarks on congestion / data / proposed changes to IP list etc.]]</f>
        <v>0</v>
      </c>
      <c r="AC279" s="375" t="str">
        <f>Table9[[#This Row],[Revised evaluation of congestion after TSO / NRA comments]]</f>
        <v>no</v>
      </c>
      <c r="AD279" s="375">
        <f>Table9[[#This Row],[ACER comments / 
justification]]</f>
        <v>0</v>
      </c>
    </row>
    <row r="280" spans="1:30" ht="22.2" hidden="1" x14ac:dyDescent="0.45">
      <c r="A280" t="str">
        <f>'CONGESTION RESULTS 2015'!A280</f>
        <v>VR</v>
      </c>
      <c r="B280">
        <f>'CONGESTION RESULTS 2015'!B280</f>
        <v>0</v>
      </c>
      <c r="C280">
        <f>'CONGESTION RESULTS 2015'!C280</f>
        <v>0</v>
      </c>
      <c r="D280" t="str">
        <f>'CONGESTION RESULTS 2015'!E280</f>
        <v>no</v>
      </c>
      <c r="E280" t="str">
        <f>'CONGESTION RESULTS 2015'!F280</f>
        <v>PRISMA</v>
      </c>
      <c r="F280" t="str">
        <f>'CONGESTION RESULTS 2015'!G280</f>
        <v>Moffat</v>
      </c>
      <c r="G280" t="str">
        <f>'CONGESTION RESULTS 2015'!H280</f>
        <v>Entry</v>
      </c>
      <c r="H280" t="str">
        <f>'CONGESTION RESULTS 2015'!I280</f>
        <v>21Z000000000081T</v>
      </c>
      <c r="I280" t="str">
        <f>'CONGESTION RESULTS 2015'!J280</f>
        <v>NationalGrid</v>
      </c>
      <c r="J280" t="str">
        <f>'CONGESTION RESULTS 2015'!K280</f>
        <v>21X-GB-A-A0A0A-7</v>
      </c>
      <c r="K280" t="str">
        <f>'CONGESTION RESULTS 2015'!L280</f>
        <v>UK</v>
      </c>
      <c r="L280" t="str">
        <f>'CONGESTION RESULTS 2015'!M280</f>
        <v>from</v>
      </c>
      <c r="M280" t="str">
        <f>'CONGESTION RESULTS 2015'!N280</f>
        <v>Gas Networks Ireland</v>
      </c>
      <c r="N280" t="str">
        <f>'CONGESTION RESULTS 2015'!O280</f>
        <v>47X0000000000576</v>
      </c>
      <c r="O280" t="str">
        <f>'CONGESTION RESULTS 2015'!P280</f>
        <v>IE</v>
      </c>
      <c r="P280" t="str">
        <f>'CONGESTION RESULTS 2015'!Q280</f>
        <v>new IP side added for commercial reverse flow service, added by Ofgem (CAM IMR survey); interruptible reverse point; 
IP side does not exist on TP</v>
      </c>
      <c r="Q280">
        <f>'CONGESTION RESULTS 2015'!BC280</f>
        <v>0</v>
      </c>
      <c r="S280" s="360">
        <f>'CONGESTION RESULTS 2015'!BJ280</f>
        <v>0</v>
      </c>
      <c r="T280">
        <f>'CONGESTION RESULTS 2015'!BX280</f>
        <v>0</v>
      </c>
      <c r="U280" t="str">
        <f>IF(ISBLANK('CONGESTION RESULTS 2015'!BK280), "no", "yes")</f>
        <v>no</v>
      </c>
      <c r="V280" s="357">
        <f>'CONGESTION RESULTS 2015'!CE280</f>
        <v>0</v>
      </c>
      <c r="W280">
        <f>'CONGESTION RESULTS 2015'!CF280</f>
        <v>0</v>
      </c>
      <c r="X280">
        <f>'CONGESTION RESULTS 2015'!CG280</f>
        <v>0</v>
      </c>
      <c r="Y280">
        <f>'CONGESTION RESULTS 2015'!CH280</f>
        <v>0</v>
      </c>
      <c r="AA280" s="375">
        <f>Table9[[#This Row],[offer/non-offer or premia in March 2016 auction? 
'[only considering GYs and M-4-16']]]</f>
        <v>0</v>
      </c>
      <c r="AB280" s="375">
        <f>Table9[[#This Row],[Further TSO remarks on congestion / data / proposed changes to IP list etc.]]</f>
        <v>0</v>
      </c>
      <c r="AC280" s="375">
        <f>Table9[[#This Row],[Revised evaluation of congestion after TSO / NRA comments]]</f>
        <v>0</v>
      </c>
      <c r="AD280" s="375">
        <f>Table9[[#This Row],[ACER comments / 
justification]]</f>
        <v>0</v>
      </c>
    </row>
    <row r="281" spans="1:30" ht="22.2" hidden="1" x14ac:dyDescent="0.45">
      <c r="A281" t="str">
        <f>'CONGESTION RESULTS 2015'!A281</f>
        <v>cross-border</v>
      </c>
      <c r="B281" t="str">
        <f>'CONGESTION RESULTS 2015'!B281</f>
        <v>likely not</v>
      </c>
      <c r="C281" t="str">
        <f>'CONGESTION RESULTS 2015'!C281</f>
        <v>non-offer of GYs 15/16 + 16/17 + 17/18</v>
      </c>
      <c r="D281" t="str">
        <f>'CONGESTION RESULTS 2015'!E281</f>
        <v>yes</v>
      </c>
      <c r="E281" t="str">
        <f>'CONGESTION RESULTS 2015'!F281</f>
        <v>RBP</v>
      </c>
      <c r="F281" t="str">
        <f>'CONGESTION RESULTS 2015'!G281</f>
        <v>Mosonmagyarovar</v>
      </c>
      <c r="G281" t="str">
        <f>'CONGESTION RESULTS 2015'!H281</f>
        <v>Entry</v>
      </c>
      <c r="H281" t="str">
        <f>'CONGESTION RESULTS 2015'!I281</f>
        <v>21Z000000000003C</v>
      </c>
      <c r="I281" t="str">
        <f>'CONGESTION RESULTS 2015'!J281</f>
        <v>FGSZ</v>
      </c>
      <c r="J281" t="str">
        <f>'CONGESTION RESULTS 2015'!K281</f>
        <v>21X-HU-A-A0A0A-8</v>
      </c>
      <c r="K281" t="str">
        <f>'CONGESTION RESULTS 2015'!L281</f>
        <v>HU</v>
      </c>
      <c r="L281" t="str">
        <f>'CONGESTION RESULTS 2015'!M281</f>
        <v>from</v>
      </c>
      <c r="M281" t="str">
        <f>'CONGESTION RESULTS 2015'!N281</f>
        <v>Gas Connect Austria</v>
      </c>
      <c r="N281" t="str">
        <f>'CONGESTION RESULTS 2015'!O281</f>
        <v>21X-AT-B-A0A0A-K</v>
      </c>
      <c r="O281" t="str">
        <f>'CONGESTION RESULTS 2015'!P281</f>
        <v>AT</v>
      </c>
      <c r="P281" t="str">
        <f>'CONGESTION RESULTS 2015'!Q281</f>
        <v>IP side does not exist on TP</v>
      </c>
      <c r="Q281" t="str">
        <f>'CONGESTION RESULTS 2015'!BC281</f>
        <v>yes</v>
      </c>
      <c r="S281" s="360" t="str">
        <f>'CONGESTION RESULTS 2015'!BJ281</f>
        <v>yes  (4x in March/15, 2x in June 15)</v>
      </c>
      <c r="T281">
        <f>'CONGESTION RESULTS 2015'!BX281</f>
        <v>0</v>
      </c>
      <c r="U281" t="str">
        <f>IF(ISBLANK('CONGESTION RESULTS 2015'!BK281), "no", "yes")</f>
        <v>yes</v>
      </c>
      <c r="V281" s="357">
        <f>'CONGESTION RESULTS 2015'!CE281</f>
        <v>0</v>
      </c>
      <c r="W281">
        <f>'CONGESTION RESULTS 2015'!CF281</f>
        <v>0</v>
      </c>
      <c r="X281">
        <f>'CONGESTION RESULTS 2015'!CG281</f>
        <v>0</v>
      </c>
      <c r="Y281">
        <f>'CONGESTION RESULTS 2015'!CH281</f>
        <v>0</v>
      </c>
      <c r="AA281" s="375" t="str">
        <f>Table9[[#This Row],[offer/non-offer or premia in March 2016 auction? 
'[only considering GYs and M-4-16']]]</f>
        <v>M-4-16 (with auction premia), GY 16/17 offered unbundled</v>
      </c>
      <c r="AB281" s="375">
        <f>Table9[[#This Row],[Further TSO remarks on congestion / data / proposed changes to IP list etc.]]</f>
        <v>0</v>
      </c>
      <c r="AC281" s="375" t="str">
        <f>Table9[[#This Row],[Revised evaluation of congestion after TSO / NRA comments]]</f>
        <v>potentially</v>
      </c>
      <c r="AD281" s="375" t="str">
        <f>Table9[[#This Row],[ACER comments / 
justification]]</f>
        <v>depending on whether further premia occur in 2016</v>
      </c>
    </row>
    <row r="282" spans="1:30" ht="22.2" hidden="1" x14ac:dyDescent="0.45">
      <c r="A282" t="str">
        <f>'CONGESTION RESULTS 2015'!A282</f>
        <v>cross-border</v>
      </c>
      <c r="B282" t="str">
        <f>'CONGESTION RESULTS 2015'!B282</f>
        <v>likely not</v>
      </c>
      <c r="C282" t="str">
        <f>'CONGESTION RESULTS 2015'!C282</f>
        <v>non-offer of GYs at BP</v>
      </c>
      <c r="D282" t="str">
        <f>'CONGESTION RESULTS 2015'!E282</f>
        <v>yes</v>
      </c>
      <c r="E282" t="str">
        <f>'CONGESTION RESULTS 2015'!F282</f>
        <v>PRISMA</v>
      </c>
      <c r="F282" t="str">
        <f>'CONGESTION RESULTS 2015'!G282</f>
        <v>Murfeld (AT) / Ceršak (SI)</v>
      </c>
      <c r="G282" t="str">
        <f>'CONGESTION RESULTS 2015'!H282</f>
        <v>Entry</v>
      </c>
      <c r="H282" t="str">
        <f>'CONGESTION RESULTS 2015'!I282</f>
        <v>21Z0000000000058</v>
      </c>
      <c r="I282" t="str">
        <f>'CONGESTION RESULTS 2015'!J282</f>
        <v>Plinovodi</v>
      </c>
      <c r="J282" t="str">
        <f>'CONGESTION RESULTS 2015'!K282</f>
        <v>21X-SI-A-A0A0A-8</v>
      </c>
      <c r="K282" t="str">
        <f>'CONGESTION RESULTS 2015'!L282</f>
        <v>SI</v>
      </c>
      <c r="L282" t="str">
        <f>'CONGESTION RESULTS 2015'!M282</f>
        <v>from</v>
      </c>
      <c r="M282" t="str">
        <f>'CONGESTION RESULTS 2015'!N282</f>
        <v>Gas Connect Austria</v>
      </c>
      <c r="N282" t="str">
        <f>'CONGESTION RESULTS 2015'!O282</f>
        <v>21X-AT-B-A0A0A-K</v>
      </c>
      <c r="O282" t="str">
        <f>'CONGESTION RESULTS 2015'!P282</f>
        <v>AT</v>
      </c>
      <c r="P282">
        <f>'CONGESTION RESULTS 2015'!Q282</f>
        <v>0</v>
      </c>
      <c r="Q282">
        <f>'CONGESTION RESULTS 2015'!BC282</f>
        <v>0</v>
      </c>
      <c r="S282" s="360">
        <f>'CONGESTION RESULTS 2015'!BJ282</f>
        <v>0</v>
      </c>
      <c r="T282">
        <f>'CONGESTION RESULTS 2015'!BX282</f>
        <v>0</v>
      </c>
      <c r="U282" t="str">
        <f>IF(ISBLANK('CONGESTION RESULTS 2015'!BK282), "no", "yes")</f>
        <v>no</v>
      </c>
      <c r="V282" s="357">
        <f>'CONGESTION RESULTS 2015'!CE282</f>
        <v>0</v>
      </c>
      <c r="W282">
        <f>'CONGESTION RESULTS 2015'!CF282</f>
        <v>0</v>
      </c>
      <c r="X282">
        <f>'CONGESTION RESULTS 2015'!CG282</f>
        <v>0</v>
      </c>
      <c r="Y282">
        <f>'CONGESTION RESULTS 2015'!CH282</f>
        <v>0</v>
      </c>
      <c r="AA282" s="375">
        <f>Table9[[#This Row],[offer/non-offer or premia in March 2016 auction? 
'[only considering GYs and M-4-16']]]</f>
        <v>0</v>
      </c>
      <c r="AB282" s="375">
        <f>Table9[[#This Row],[Further TSO remarks on congestion / data / proposed changes to IP list etc.]]</f>
        <v>0</v>
      </c>
      <c r="AC282" s="375">
        <f>Table9[[#This Row],[Revised evaluation of congestion after TSO / NRA comments]]</f>
        <v>0</v>
      </c>
      <c r="AD282" s="375">
        <f>Table9[[#This Row],[ACER comments / 
justification]]</f>
        <v>0</v>
      </c>
    </row>
    <row r="283" spans="1:30" ht="22.2" hidden="1" x14ac:dyDescent="0.45">
      <c r="A283" t="str">
        <f>'CONGESTION RESULTS 2015'!A283</f>
        <v>cross-border</v>
      </c>
      <c r="B283" t="str">
        <f>'CONGESTION RESULTS 2015'!B283</f>
        <v>likely not</v>
      </c>
      <c r="C283" t="str">
        <f>'CONGESTION RESULTS 2015'!C283</f>
        <v>non-offer of any product at BP</v>
      </c>
      <c r="D283" t="str">
        <f>'CONGESTION RESULTS 2015'!E283</f>
        <v>yes</v>
      </c>
      <c r="E283" t="str">
        <f>'CONGESTION RESULTS 2015'!F283</f>
        <v>undecided on BG side (likely RBP)</v>
      </c>
      <c r="F283" t="str">
        <f>'CONGESTION RESULTS 2015'!G283</f>
        <v>Negru Voda I (RO) / Kardam (BG)</v>
      </c>
      <c r="G283" t="str">
        <f>'CONGESTION RESULTS 2015'!H283</f>
        <v>Entry</v>
      </c>
      <c r="H283" t="str">
        <f>'CONGESTION RESULTS 2015'!I283</f>
        <v>21Z000000000159I</v>
      </c>
      <c r="I283" t="str">
        <f>'CONGESTION RESULTS 2015'!J283</f>
        <v>Bulgartransgaz</v>
      </c>
      <c r="J283" t="str">
        <f>'CONGESTION RESULTS 2015'!K283</f>
        <v>21X-BG-A-A0A0A-C</v>
      </c>
      <c r="K283" t="str">
        <f>'CONGESTION RESULTS 2015'!L283</f>
        <v>BG</v>
      </c>
      <c r="L283" t="str">
        <f>'CONGESTION RESULTS 2015'!M283</f>
        <v>from</v>
      </c>
      <c r="M283" t="str">
        <f>'CONGESTION RESULTS 2015'!N283</f>
        <v>Transgaz</v>
      </c>
      <c r="N283" t="str">
        <f>'CONGESTION RESULTS 2015'!O283</f>
        <v>21X-RO-A-A0A0A-S</v>
      </c>
      <c r="O283" t="str">
        <f>'CONGESTION RESULTS 2015'!P283</f>
        <v>RO</v>
      </c>
      <c r="P283">
        <f>'CONGESTION RESULTS 2015'!Q283</f>
        <v>0</v>
      </c>
      <c r="Q283">
        <f>'CONGESTION RESULTS 2015'!BC283</f>
        <v>0</v>
      </c>
      <c r="S283" s="360">
        <f>'CONGESTION RESULTS 2015'!BJ283</f>
        <v>0</v>
      </c>
      <c r="T283">
        <f>'CONGESTION RESULTS 2015'!BX283</f>
        <v>0</v>
      </c>
      <c r="U283" t="str">
        <f>IF(ISBLANK('CONGESTION RESULTS 2015'!BK283), "no", "yes")</f>
        <v>no</v>
      </c>
      <c r="V283" s="357" t="str">
        <f>'CONGESTION RESULTS 2015'!CE283</f>
        <v>no</v>
      </c>
      <c r="W283">
        <f>'CONGESTION RESULTS 2015'!CF283</f>
        <v>0</v>
      </c>
      <c r="X283">
        <f>'CONGESTION RESULTS 2015'!CG283</f>
        <v>0</v>
      </c>
      <c r="Y283">
        <f>'CONGESTION RESULTS 2015'!CH283</f>
        <v>0</v>
      </c>
      <c r="AA283" s="375">
        <f>Table9[[#This Row],[offer/non-offer or premia in March 2016 auction? 
'[only considering GYs and M-4-16']]]</f>
        <v>0</v>
      </c>
      <c r="AB283" s="375">
        <f>Table9[[#This Row],[Further TSO remarks on congestion / data / proposed changes to IP list etc.]]</f>
        <v>0</v>
      </c>
      <c r="AC283" s="375" t="str">
        <f>Table9[[#This Row],[Revised evaluation of congestion after TSO / NRA comments]]</f>
        <v>likely not</v>
      </c>
      <c r="AD283" s="375">
        <f>Table9[[#This Row],[ACER comments / 
justification]]</f>
        <v>0</v>
      </c>
    </row>
    <row r="284" spans="1:30" s="361" customFormat="1" ht="30" customHeight="1" x14ac:dyDescent="0.45">
      <c r="A284" s="357" t="str">
        <f>'CONGESTION RESULTS 2015'!A284</f>
        <v>cross-border</v>
      </c>
      <c r="B284" s="324" t="str">
        <f>'CONGESTION RESULTS 2015'!B284</f>
        <v>yes</v>
      </c>
      <c r="C284" s="357" t="str">
        <f>'CONGESTION RESULTS 2015'!C284</f>
        <v>non-offer of GY16/17 (or any product at BP)</v>
      </c>
      <c r="D284" s="357" t="str">
        <f>'CONGESTION RESULTS 2015'!E284</f>
        <v>yes</v>
      </c>
      <c r="E284" s="357" t="str">
        <f>'CONGESTION RESULTS 2015'!F284</f>
        <v>undecided on BG side (likely RBP)</v>
      </c>
      <c r="F284" s="368" t="str">
        <f>'CONGESTION RESULTS 2015'!G284</f>
        <v>Negru Voda II, III (RO) / Kardam (BG)</v>
      </c>
      <c r="G284" s="357" t="str">
        <f>'CONGESTION RESULTS 2015'!H284</f>
        <v>Entry</v>
      </c>
      <c r="H284" s="358" t="s">
        <v>1347</v>
      </c>
      <c r="I284" s="357" t="str">
        <f>'CONGESTION RESULTS 2015'!J284</f>
        <v>Bulgartransgaz</v>
      </c>
      <c r="J284" s="329" t="str">
        <f>'CONGESTION RESULTS 2015'!K284</f>
        <v>21X-BG-A-A0A0A-C</v>
      </c>
      <c r="K284" s="357" t="str">
        <f>'CONGESTION RESULTS 2015'!L284</f>
        <v>BG</v>
      </c>
      <c r="L284" s="359" t="str">
        <f>'CONGESTION RESULTS 2015'!M284</f>
        <v>from</v>
      </c>
      <c r="M284" s="359" t="str">
        <f>'CONGESTION RESULTS 2015'!N284</f>
        <v>Transgaz</v>
      </c>
      <c r="N284" s="329" t="str">
        <f>'CONGESTION RESULTS 2015'!O284</f>
        <v>21X-RO-A-A0A0A-S</v>
      </c>
      <c r="O284" s="332" t="str">
        <f>'CONGESTION RESULTS 2015'!P284</f>
        <v>RO</v>
      </c>
      <c r="P284" t="str">
        <f>'CONGESTION RESULTS 2015'!Q284</f>
        <v>change of EIC code on BG side: new code: 21Z000000000160X on TP (for BG it is the same IP side as below) 
(but still keep the double for future bundles of BG with II and BG with III?)</v>
      </c>
      <c r="Q284" s="357" t="str">
        <f>'CONGESTION RESULTS 2015'!BC284</f>
        <v>yes</v>
      </c>
      <c r="R284" s="360" t="s">
        <v>101</v>
      </c>
      <c r="S284" s="360" t="str">
        <f>'CONGESTION RESULTS 2015'!BJ284</f>
        <v>no</v>
      </c>
      <c r="T284" s="357" t="str">
        <f>'CONGESTION RESULTS 2015'!BX284</f>
        <v>no</v>
      </c>
      <c r="U284" s="357" t="str">
        <f>IF(ISBLANK('CONGESTION RESULTS 2015'!BK284), "no", "yes")</f>
        <v>no</v>
      </c>
      <c r="V284" s="357" t="str">
        <f>Table9[[#This Row],[Number of concluded trades (T) and offers (O) on secondary markets in 2015 '[&gt;= 1 month']]]</f>
        <v>no</v>
      </c>
      <c r="W284" s="357" t="str">
        <f>'CONGESTION RESULTS 2015'!CF284</f>
        <v>yes</v>
      </c>
      <c r="X284" s="357" t="str">
        <f>'CONGESTION RESULTS 2015'!CG284</f>
        <v>yes</v>
      </c>
      <c r="Y284" s="357">
        <f>'CONGESTION RESULTS 2015'!CH284</f>
        <v>0</v>
      </c>
      <c r="Z284" s="357" t="s">
        <v>100</v>
      </c>
      <c r="AA284" s="375" t="str">
        <f>Table9[[#This Row],[offer/non-offer or premia in March 2016 auction? 
'[only considering GYs and M-4-16']]]</f>
        <v>no information on the IP side on any platform</v>
      </c>
      <c r="AB284" s="375" t="str">
        <f>Table9[[#This Row],[Further TSO remarks on congestion / data / proposed changes to IP list etc.]]</f>
        <v>firm capacity demand have never exceeded the offer; Booking platform by 2 Sept. 2016</v>
      </c>
      <c r="AC284" s="375" t="str">
        <f>Table9[[#This Row],[Revised evaluation of congestion after TSO / NRA comments]]</f>
        <v xml:space="preserve">yes, but no need to enforce FDA UIOLI </v>
      </c>
      <c r="AD284" s="375" t="str">
        <f>Table9[[#This Row],[ACER comments / 
justification]]</f>
        <v>absent unsuccessful requests, no int. Cap bookings, no demand &gt; offer, but formally no firm offer</v>
      </c>
    </row>
    <row r="285" spans="1:30" s="361" customFormat="1" ht="30" hidden="1" customHeight="1" x14ac:dyDescent="0.45">
      <c r="A285" s="357" t="str">
        <f>'CONGESTION RESULTS 2015'!A285</f>
        <v>cross-border</v>
      </c>
      <c r="B285" s="324" t="str">
        <f>'CONGESTION RESULTS 2015'!B285</f>
        <v>yes</v>
      </c>
      <c r="C285" s="357" t="str">
        <f>'CONGESTION RESULTS 2015'!C285</f>
        <v>non-offer of GY16/17 (or any product at BP)</v>
      </c>
      <c r="D285" s="357" t="str">
        <f>'CONGESTION RESULTS 2015'!E285</f>
        <v>no (temporarily / double)</v>
      </c>
      <c r="E285" s="357" t="str">
        <f>'CONGESTION RESULTS 2015'!F285</f>
        <v>undecided on BG side (likely RBP)</v>
      </c>
      <c r="F285" s="368" t="str">
        <f>'CONGESTION RESULTS 2015'!G285</f>
        <v>Negru Voda II, III (RO) / Kardam (BG)</v>
      </c>
      <c r="G285" s="357" t="str">
        <f>'CONGESTION RESULTS 2015'!H285</f>
        <v>Entry</v>
      </c>
      <c r="H285" s="358" t="s">
        <v>1346</v>
      </c>
      <c r="I285" s="357" t="str">
        <f>'CONGESTION RESULTS 2015'!J285</f>
        <v>Bulgartransgaz</v>
      </c>
      <c r="J285" s="329" t="str">
        <f>'CONGESTION RESULTS 2015'!K285</f>
        <v>21X-BG-A-A0A0A-C</v>
      </c>
      <c r="K285" s="357" t="str">
        <f>'CONGESTION RESULTS 2015'!L285</f>
        <v>BG</v>
      </c>
      <c r="L285" s="359" t="str">
        <f>'CONGESTION RESULTS 2015'!M285</f>
        <v>from</v>
      </c>
      <c r="M285" s="359" t="str">
        <f>'CONGESTION RESULTS 2015'!N285</f>
        <v>Transgaz</v>
      </c>
      <c r="N285" s="329" t="str">
        <f>'CONGESTION RESULTS 2015'!O285</f>
        <v>21X-RO-A-A0A0A-S</v>
      </c>
      <c r="O285" s="333" t="str">
        <f>'CONGESTION RESULTS 2015'!P285</f>
        <v>RO</v>
      </c>
      <c r="P285" t="str">
        <f>'CONGESTION RESULTS 2015'!Q285</f>
        <v>changed EIC code to 21Z000000000160X (as on TP); the same as above (for BG side, it is just one IP side); but still keep the double for future bundles of BG with II and BG with III?</v>
      </c>
      <c r="Q285" s="357" t="str">
        <f>'CONGESTION RESULTS 2015'!BC285</f>
        <v>yes</v>
      </c>
      <c r="R285" s="360" t="s">
        <v>101</v>
      </c>
      <c r="S285" s="360" t="str">
        <f>'CONGESTION RESULTS 2015'!BJ285</f>
        <v>no</v>
      </c>
      <c r="T285" s="357" t="str">
        <f>'CONGESTION RESULTS 2015'!BX285</f>
        <v>no</v>
      </c>
      <c r="U285" s="357" t="str">
        <f>IF(ISBLANK('CONGESTION RESULTS 2015'!BK285), "no", "yes")</f>
        <v>no</v>
      </c>
      <c r="V285" s="366" t="str">
        <f>'CONGESTION RESULTS 2015'!CA285</f>
        <v>no</v>
      </c>
      <c r="W285" s="357" t="str">
        <f>'CONGESTION RESULTS 2015'!CF285</f>
        <v>yes</v>
      </c>
      <c r="X285" s="357" t="str">
        <f>'CONGESTION RESULTS 2015'!CG285</f>
        <v>yes</v>
      </c>
      <c r="Y285" s="357">
        <f>'CONGESTION RESULTS 2015'!CH285</f>
        <v>0</v>
      </c>
      <c r="Z285" s="366" t="str">
        <f>Table9[[#This Row],[offer/non-offer or premia in March 2016 auction? 
'[only considering GYs and M-4-16']]]</f>
        <v>no information on the IP side on any platform</v>
      </c>
      <c r="AA285" s="375" t="str">
        <f>Table9[[#This Row],[offer/non-offer or premia in March 2016 auction? 
'[only considering GYs and M-4-16']]]</f>
        <v>no information on the IP side on any platform</v>
      </c>
      <c r="AB285" s="375" t="str">
        <f>Table9[[#This Row],[Further TSO remarks on congestion / data / proposed changes to IP list etc.]]</f>
        <v>firm capacity demand have never exceeded the offer; Booking platform by 2 Sept. 2016</v>
      </c>
      <c r="AC285" s="375" t="str">
        <f>Table9[[#This Row],[Revised evaluation of congestion after TSO / NRA comments]]</f>
        <v xml:space="preserve">yes, but no need to enforce FDA UIOLI </v>
      </c>
      <c r="AD285" s="375" t="str">
        <f>Table9[[#This Row],[ACER comments / 
justification]]</f>
        <v>absent unsuccessful requests, no int. Cap bookings, no demand &gt; offer, but formally no firm offer</v>
      </c>
    </row>
    <row r="286" spans="1:30" ht="22.2" hidden="1" x14ac:dyDescent="0.45">
      <c r="A286" t="str">
        <f>'CONGESTION RESULTS 2015'!A286</f>
        <v>cross-border</v>
      </c>
      <c r="B286" t="str">
        <f>'CONGESTION RESULTS 2015'!B286</f>
        <v>no</v>
      </c>
      <c r="C286">
        <f>'CONGESTION RESULTS 2015'!C286</f>
        <v>0</v>
      </c>
      <c r="D286" t="str">
        <f>'CONGESTION RESULTS 2015'!E286</f>
        <v>yes</v>
      </c>
      <c r="E286" t="str">
        <f>'CONGESTION RESULTS 2015'!F286</f>
        <v>PRISMA</v>
      </c>
      <c r="F286" t="str">
        <f>'CONGESTION RESULTS 2015'!G286</f>
        <v>Obergailbach (FR) / Medelsheim (DE)</v>
      </c>
      <c r="G286" t="str">
        <f>'CONGESTION RESULTS 2015'!H286</f>
        <v>Entry</v>
      </c>
      <c r="H286" t="str">
        <f>'CONGESTION RESULTS 2015'!I286</f>
        <v>21Z0000000001208</v>
      </c>
      <c r="I286" t="str">
        <f>'CONGESTION RESULTS 2015'!J286</f>
        <v>GRTgaz</v>
      </c>
      <c r="J286" t="str">
        <f>'CONGESTION RESULTS 2015'!K286</f>
        <v>21X-FR-A-A0A0A-S</v>
      </c>
      <c r="K286" t="str">
        <f>'CONGESTION RESULTS 2015'!L286</f>
        <v>FR</v>
      </c>
      <c r="L286" t="str">
        <f>'CONGESTION RESULTS 2015'!M286</f>
        <v>from</v>
      </c>
      <c r="M286" t="str">
        <f>'CONGESTION RESULTS 2015'!N286</f>
        <v>GRTgaz Deutschland</v>
      </c>
      <c r="N286" t="str">
        <f>'CONGESTION RESULTS 2015'!O286</f>
        <v>21X000000001008P</v>
      </c>
      <c r="O286" t="str">
        <f>'CONGESTION RESULTS 2015'!P286</f>
        <v>DE</v>
      </c>
      <c r="P286">
        <f>'CONGESTION RESULTS 2015'!Q286</f>
        <v>0</v>
      </c>
      <c r="Q286">
        <f>'CONGESTION RESULTS 2015'!BC286</f>
        <v>0</v>
      </c>
      <c r="S286" s="360">
        <f>'CONGESTION RESULTS 2015'!BJ286</f>
        <v>0</v>
      </c>
      <c r="T286">
        <f>'CONGESTION RESULTS 2015'!BX286</f>
        <v>0</v>
      </c>
      <c r="U286" t="str">
        <f>IF(ISBLANK('CONGESTION RESULTS 2015'!BK286), "no", "yes")</f>
        <v>no</v>
      </c>
      <c r="V286" s="357">
        <f>'CONGESTION RESULTS 2015'!CE286</f>
        <v>0</v>
      </c>
      <c r="W286">
        <f>'CONGESTION RESULTS 2015'!CF286</f>
        <v>0</v>
      </c>
      <c r="X286">
        <f>'CONGESTION RESULTS 2015'!CG286</f>
        <v>0</v>
      </c>
      <c r="Y286">
        <f>'CONGESTION RESULTS 2015'!CH286</f>
        <v>0</v>
      </c>
      <c r="AA286" s="375">
        <f>Table9[[#This Row],[offer/non-offer or premia in March 2016 auction? 
'[only considering GYs and M-4-16']]]</f>
        <v>0</v>
      </c>
      <c r="AB286" s="375">
        <f>Table9[[#This Row],[Further TSO remarks on congestion / data / proposed changes to IP list etc.]]</f>
        <v>0</v>
      </c>
      <c r="AC286" s="375">
        <f>Table9[[#This Row],[Revised evaluation of congestion after TSO / NRA comments]]</f>
        <v>0</v>
      </c>
      <c r="AD286" s="375">
        <f>Table9[[#This Row],[ACER comments / 
justification]]</f>
        <v>0</v>
      </c>
    </row>
    <row r="287" spans="1:30" ht="22.2" hidden="1" x14ac:dyDescent="0.45">
      <c r="A287" t="str">
        <f>'CONGESTION RESULTS 2015'!A287</f>
        <v>cross-border</v>
      </c>
      <c r="B287" t="str">
        <f>'CONGESTION RESULTS 2015'!B287</f>
        <v>no</v>
      </c>
      <c r="C287">
        <f>'CONGESTION RESULTS 2015'!C287</f>
        <v>0</v>
      </c>
      <c r="D287" t="str">
        <f>'CONGESTION RESULTS 2015'!E287</f>
        <v>yes</v>
      </c>
      <c r="E287" t="str">
        <f>'CONGESTION RESULTS 2015'!F287</f>
        <v>PRISMA</v>
      </c>
      <c r="F287" t="str">
        <f>'CONGESTION RESULTS 2015'!G287</f>
        <v>Obergailbach (FR) / Medelsheim (DE)</v>
      </c>
      <c r="G287" t="str">
        <f>'CONGESTION RESULTS 2015'!H287</f>
        <v>Entry</v>
      </c>
      <c r="H287" t="str">
        <f>'CONGESTION RESULTS 2015'!I287</f>
        <v>21Z000000000039S</v>
      </c>
      <c r="I287" t="str">
        <f>'CONGESTION RESULTS 2015'!J287</f>
        <v>GRTgaz</v>
      </c>
      <c r="J287" t="str">
        <f>'CONGESTION RESULTS 2015'!K287</f>
        <v>21X-FR-A-A0A0A-S</v>
      </c>
      <c r="K287" t="str">
        <f>'CONGESTION RESULTS 2015'!L287</f>
        <v>FR</v>
      </c>
      <c r="L287" t="str">
        <f>'CONGESTION RESULTS 2015'!M287</f>
        <v>from</v>
      </c>
      <c r="M287" t="str">
        <f>'CONGESTION RESULTS 2015'!N287</f>
        <v>Open Grid Europe</v>
      </c>
      <c r="N287" t="str">
        <f>'CONGESTION RESULTS 2015'!O287</f>
        <v>21X-DE-C-A0A0A-T</v>
      </c>
      <c r="O287" t="str">
        <f>'CONGESTION RESULTS 2015'!P287</f>
        <v>DE</v>
      </c>
      <c r="P287">
        <f>'CONGESTION RESULTS 2015'!Q287</f>
        <v>0</v>
      </c>
      <c r="Q287">
        <f>'CONGESTION RESULTS 2015'!BC287</f>
        <v>0</v>
      </c>
      <c r="S287" s="360">
        <f>'CONGESTION RESULTS 2015'!BJ287</f>
        <v>0</v>
      </c>
      <c r="T287">
        <f>'CONGESTION RESULTS 2015'!BX287</f>
        <v>0</v>
      </c>
      <c r="U287" t="str">
        <f>IF(ISBLANK('CONGESTION RESULTS 2015'!BK287), "no", "yes")</f>
        <v>no</v>
      </c>
      <c r="V287" s="357">
        <f>'CONGESTION RESULTS 2015'!CE287</f>
        <v>0</v>
      </c>
      <c r="W287">
        <f>'CONGESTION RESULTS 2015'!CF287</f>
        <v>0</v>
      </c>
      <c r="X287">
        <f>'CONGESTION RESULTS 2015'!CG287</f>
        <v>0</v>
      </c>
      <c r="Y287">
        <f>'CONGESTION RESULTS 2015'!CH287</f>
        <v>0</v>
      </c>
      <c r="AA287" s="375">
        <f>Table9[[#This Row],[offer/non-offer or premia in March 2016 auction? 
'[only considering GYs and M-4-16']]]</f>
        <v>0</v>
      </c>
      <c r="AB287" s="375">
        <f>Table9[[#This Row],[Further TSO remarks on congestion / data / proposed changes to IP list etc.]]</f>
        <v>0</v>
      </c>
      <c r="AC287" s="375">
        <f>Table9[[#This Row],[Revised evaluation of congestion after TSO / NRA comments]]</f>
        <v>0</v>
      </c>
      <c r="AD287" s="375">
        <f>Table9[[#This Row],[ACER comments / 
justification]]</f>
        <v>0</v>
      </c>
    </row>
    <row r="288" spans="1:30" ht="22.2" hidden="1" x14ac:dyDescent="0.45">
      <c r="A288" t="str">
        <f>'CONGESTION RESULTS 2015'!A288</f>
        <v>VR</v>
      </c>
      <c r="B288">
        <f>'CONGESTION RESULTS 2015'!B288</f>
        <v>0</v>
      </c>
      <c r="C288">
        <f>'CONGESTION RESULTS 2015'!C288</f>
        <v>0</v>
      </c>
      <c r="D288" t="str">
        <f>'CONGESTION RESULTS 2015'!E288</f>
        <v>no</v>
      </c>
      <c r="E288" t="str">
        <f>'CONGESTION RESULTS 2015'!F288</f>
        <v>PRISMA</v>
      </c>
      <c r="F288" t="str">
        <f>'CONGESTION RESULTS 2015'!G288</f>
        <v>Obergailbach (FR) / Medelsheim (DE)</v>
      </c>
      <c r="G288" t="str">
        <f>'CONGESTION RESULTS 2015'!H288</f>
        <v>Entry</v>
      </c>
      <c r="H288" t="str">
        <f>'CONGESTION RESULTS 2015'!I288</f>
        <v>21Z000000000039S</v>
      </c>
      <c r="I288" t="str">
        <f>'CONGESTION RESULTS 2015'!J288</f>
        <v>Open Grid Europe</v>
      </c>
      <c r="J288" t="str">
        <f>'CONGESTION RESULTS 2015'!K288</f>
        <v>21X-DE-C-A0A0A-T</v>
      </c>
      <c r="K288" t="str">
        <f>'CONGESTION RESULTS 2015'!L288</f>
        <v>DE</v>
      </c>
      <c r="L288" t="str">
        <f>'CONGESTION RESULTS 2015'!M288</f>
        <v>from</v>
      </c>
      <c r="M288" t="str">
        <f>'CONGESTION RESULTS 2015'!N288</f>
        <v>GRTgaz</v>
      </c>
      <c r="N288" t="str">
        <f>'CONGESTION RESULTS 2015'!O288</f>
        <v>21X-FR-A-A0A0A-S</v>
      </c>
      <c r="O288" t="str">
        <f>'CONGESTION RESULTS 2015'!P288</f>
        <v>FR</v>
      </c>
      <c r="P288" t="str">
        <f>'CONGESTION RESULTS 2015'!Q288</f>
        <v>no firm technical</v>
      </c>
      <c r="Q288">
        <f>'CONGESTION RESULTS 2015'!BC288</f>
        <v>0</v>
      </c>
      <c r="S288" s="360">
        <f>'CONGESTION RESULTS 2015'!BJ288</f>
        <v>0</v>
      </c>
      <c r="T288">
        <f>'CONGESTION RESULTS 2015'!BX288</f>
        <v>0</v>
      </c>
      <c r="U288" t="str">
        <f>IF(ISBLANK('CONGESTION RESULTS 2015'!BK288), "no", "yes")</f>
        <v>no</v>
      </c>
      <c r="V288" s="357">
        <f>'CONGESTION RESULTS 2015'!CE288</f>
        <v>0</v>
      </c>
      <c r="W288">
        <f>'CONGESTION RESULTS 2015'!CF288</f>
        <v>0</v>
      </c>
      <c r="X288">
        <f>'CONGESTION RESULTS 2015'!CG288</f>
        <v>0</v>
      </c>
      <c r="Y288">
        <f>'CONGESTION RESULTS 2015'!CH288</f>
        <v>0</v>
      </c>
      <c r="AA288" s="375">
        <f>Table9[[#This Row],[offer/non-offer or premia in March 2016 auction? 
'[only considering GYs and M-4-16']]]</f>
        <v>0</v>
      </c>
      <c r="AB288" s="375">
        <f>Table9[[#This Row],[Further TSO remarks on congestion / data / proposed changes to IP list etc.]]</f>
        <v>0</v>
      </c>
      <c r="AC288" s="375">
        <f>Table9[[#This Row],[Revised evaluation of congestion after TSO / NRA comments]]</f>
        <v>0</v>
      </c>
      <c r="AD288" s="375">
        <f>Table9[[#This Row],[ACER comments / 
justification]]</f>
        <v>0</v>
      </c>
    </row>
    <row r="289" spans="1:30" ht="22.2" hidden="1" x14ac:dyDescent="0.45">
      <c r="A289" t="str">
        <f>'CONGESTION RESULTS 2015'!A289</f>
        <v>cross-border</v>
      </c>
      <c r="B289" t="str">
        <f>'CONGESTION RESULTS 2015'!B289</f>
        <v>no</v>
      </c>
      <c r="C289">
        <f>'CONGESTION RESULTS 2015'!C289</f>
        <v>0</v>
      </c>
      <c r="D289" t="str">
        <f>'CONGESTION RESULTS 2015'!E289</f>
        <v>yes</v>
      </c>
      <c r="E289" t="str">
        <f>'CONGESTION RESULTS 2015'!F289</f>
        <v>PRISMA</v>
      </c>
      <c r="F289" t="str">
        <f>'CONGESTION RESULTS 2015'!G289</f>
        <v>Oberkappel</v>
      </c>
      <c r="G289" t="str">
        <f>'CONGESTION RESULTS 2015'!H289</f>
        <v>Entry</v>
      </c>
      <c r="H289" t="str">
        <f>'CONGESTION RESULTS 2015'!I289</f>
        <v>21Z000000000161V</v>
      </c>
      <c r="I289" t="str">
        <f>'CONGESTION RESULTS 2015'!J289</f>
        <v>GRTgaz Deutschland</v>
      </c>
      <c r="J289" t="str">
        <f>'CONGESTION RESULTS 2015'!K289</f>
        <v>21X000000001008P</v>
      </c>
      <c r="K289" t="str">
        <f>'CONGESTION RESULTS 2015'!L289</f>
        <v>DE</v>
      </c>
      <c r="L289" t="str">
        <f>'CONGESTION RESULTS 2015'!M289</f>
        <v>from</v>
      </c>
      <c r="M289" t="str">
        <f>'CONGESTION RESULTS 2015'!N289</f>
        <v>Gas Connect Austria</v>
      </c>
      <c r="N289" t="str">
        <f>'CONGESTION RESULTS 2015'!O289</f>
        <v>21X-AT-B-A0A0A-K</v>
      </c>
      <c r="O289" t="str">
        <f>'CONGESTION RESULTS 2015'!P289</f>
        <v>AT</v>
      </c>
      <c r="P289">
        <f>'CONGESTION RESULTS 2015'!Q289</f>
        <v>0</v>
      </c>
      <c r="Q289">
        <f>'CONGESTION RESULTS 2015'!BC289</f>
        <v>0</v>
      </c>
      <c r="S289" s="360">
        <f>'CONGESTION RESULTS 2015'!BJ289</f>
        <v>0</v>
      </c>
      <c r="T289">
        <f>'CONGESTION RESULTS 2015'!BX289</f>
        <v>0</v>
      </c>
      <c r="U289" t="str">
        <f>IF(ISBLANK('CONGESTION RESULTS 2015'!BK289), "no", "yes")</f>
        <v>no</v>
      </c>
      <c r="V289" s="357">
        <f>'CONGESTION RESULTS 2015'!CE289</f>
        <v>0</v>
      </c>
      <c r="W289">
        <f>'CONGESTION RESULTS 2015'!CF289</f>
        <v>0</v>
      </c>
      <c r="X289">
        <f>'CONGESTION RESULTS 2015'!CG289</f>
        <v>0</v>
      </c>
      <c r="Y289">
        <f>'CONGESTION RESULTS 2015'!CH289</f>
        <v>0</v>
      </c>
      <c r="AA289" s="375">
        <f>Table9[[#This Row],[offer/non-offer or premia in March 2016 auction? 
'[only considering GYs and M-4-16']]]</f>
        <v>0</v>
      </c>
      <c r="AB289" s="375">
        <f>Table9[[#This Row],[Further TSO remarks on congestion / data / proposed changes to IP list etc.]]</f>
        <v>0</v>
      </c>
      <c r="AC289" s="375" t="str">
        <f>Table9[[#This Row],[Revised evaluation of congestion after TSO / NRA comments]]</f>
        <v>no</v>
      </c>
      <c r="AD289" s="375">
        <f>Table9[[#This Row],[ACER comments / 
justification]]</f>
        <v>0</v>
      </c>
    </row>
    <row r="290" spans="1:30" ht="22.2" hidden="1" x14ac:dyDescent="0.45">
      <c r="A290" t="str">
        <f>'CONGESTION RESULTS 2015'!A290</f>
        <v>cross-border</v>
      </c>
      <c r="B290" t="str">
        <f>'CONGESTION RESULTS 2015'!B290</f>
        <v>no</v>
      </c>
      <c r="C290">
        <f>'CONGESTION RESULTS 2015'!C290</f>
        <v>0</v>
      </c>
      <c r="D290" t="str">
        <f>'CONGESTION RESULTS 2015'!E290</f>
        <v>yes</v>
      </c>
      <c r="E290" t="str">
        <f>'CONGESTION RESULTS 2015'!F290</f>
        <v>PRISMA</v>
      </c>
      <c r="F290" t="str">
        <f>'CONGESTION RESULTS 2015'!G290</f>
        <v>Oberkappel</v>
      </c>
      <c r="G290" t="str">
        <f>'CONGESTION RESULTS 2015'!H290</f>
        <v>Entry</v>
      </c>
      <c r="H290" t="str">
        <f>'CONGESTION RESULTS 2015'!I290</f>
        <v>21Z000000000001G</v>
      </c>
      <c r="I290" t="str">
        <f>'CONGESTION RESULTS 2015'!J290</f>
        <v>Open Grid Europe</v>
      </c>
      <c r="J290" t="str">
        <f>'CONGESTION RESULTS 2015'!K290</f>
        <v>21X-DE-C-A0A0A-T</v>
      </c>
      <c r="K290" t="str">
        <f>'CONGESTION RESULTS 2015'!L290</f>
        <v>DE</v>
      </c>
      <c r="L290" t="str">
        <f>'CONGESTION RESULTS 2015'!M290</f>
        <v>from</v>
      </c>
      <c r="M290" t="str">
        <f>'CONGESTION RESULTS 2015'!N290</f>
        <v>Gas Connect Austria</v>
      </c>
      <c r="N290" t="str">
        <f>'CONGESTION RESULTS 2015'!O290</f>
        <v>21X-AT-B-A0A0A-K</v>
      </c>
      <c r="O290" t="str">
        <f>'CONGESTION RESULTS 2015'!P290</f>
        <v>AT</v>
      </c>
      <c r="P290">
        <f>'CONGESTION RESULTS 2015'!Q290</f>
        <v>0</v>
      </c>
      <c r="Q290">
        <f>'CONGESTION RESULTS 2015'!BC290</f>
        <v>0</v>
      </c>
      <c r="S290" s="360">
        <f>'CONGESTION RESULTS 2015'!BJ290</f>
        <v>0</v>
      </c>
      <c r="T290">
        <f>'CONGESTION RESULTS 2015'!BX290</f>
        <v>0</v>
      </c>
      <c r="U290" t="str">
        <f>IF(ISBLANK('CONGESTION RESULTS 2015'!BK290), "no", "yes")</f>
        <v>yes</v>
      </c>
      <c r="V290" s="357">
        <f>'CONGESTION RESULTS 2015'!CE290</f>
        <v>0</v>
      </c>
      <c r="W290">
        <f>'CONGESTION RESULTS 2015'!CF290</f>
        <v>0</v>
      </c>
      <c r="X290">
        <f>'CONGESTION RESULTS 2015'!CG290</f>
        <v>0</v>
      </c>
      <c r="Y290">
        <f>'CONGESTION RESULTS 2015'!CH290</f>
        <v>0</v>
      </c>
      <c r="AA290" s="375">
        <f>Table9[[#This Row],[offer/non-offer or premia in March 2016 auction? 
'[only considering GYs and M-4-16']]]</f>
        <v>0</v>
      </c>
      <c r="AB290" s="375">
        <f>Table9[[#This Row],[Further TSO remarks on congestion / data / proposed changes to IP list etc.]]</f>
        <v>0</v>
      </c>
      <c r="AC290" s="375">
        <f>Table9[[#This Row],[Revised evaluation of congestion after TSO / NRA comments]]</f>
        <v>0</v>
      </c>
      <c r="AD290" s="375">
        <f>Table9[[#This Row],[ACER comments / 
justification]]</f>
        <v>0</v>
      </c>
    </row>
    <row r="291" spans="1:30" ht="22.2" hidden="1" x14ac:dyDescent="0.45">
      <c r="A291" t="str">
        <f>'CONGESTION RESULTS 2015'!A291</f>
        <v>cross-border</v>
      </c>
      <c r="B291" t="str">
        <f>'CONGESTION RESULTS 2015'!B291</f>
        <v>no</v>
      </c>
      <c r="C291">
        <f>'CONGESTION RESULTS 2015'!C291</f>
        <v>0</v>
      </c>
      <c r="D291" t="str">
        <f>'CONGESTION RESULTS 2015'!E291</f>
        <v>yes</v>
      </c>
      <c r="E291" t="str">
        <f>'CONGESTION RESULTS 2015'!F291</f>
        <v>PRISMA</v>
      </c>
      <c r="F291" t="str">
        <f>'CONGESTION RESULTS 2015'!G291</f>
        <v>Oberkappel</v>
      </c>
      <c r="G291" t="str">
        <f>'CONGESTION RESULTS 2015'!H291</f>
        <v>Entry</v>
      </c>
      <c r="H291" t="str">
        <f>'CONGESTION RESULTS 2015'!I291</f>
        <v>21Z000000000161V</v>
      </c>
      <c r="I291" t="str">
        <f>'CONGESTION RESULTS 2015'!J291</f>
        <v>Gas Connect Austria</v>
      </c>
      <c r="J291" t="str">
        <f>'CONGESTION RESULTS 2015'!K291</f>
        <v>21X-AT-B-A0A0A-K</v>
      </c>
      <c r="K291" t="str">
        <f>'CONGESTION RESULTS 2015'!L291</f>
        <v>AT</v>
      </c>
      <c r="L291" t="str">
        <f>'CONGESTION RESULTS 2015'!M291</f>
        <v>from</v>
      </c>
      <c r="M291" t="str">
        <f>'CONGESTION RESULTS 2015'!N291</f>
        <v>GRTgaz Deutschland</v>
      </c>
      <c r="N291" t="str">
        <f>'CONGESTION RESULTS 2015'!O291</f>
        <v>21X000000001008P</v>
      </c>
      <c r="O291" t="str">
        <f>'CONGESTION RESULTS 2015'!P291</f>
        <v>DE</v>
      </c>
      <c r="P291" t="str">
        <f>'CONGESTION RESULTS 2015'!Q291</f>
        <v>only one IP side for GCA entry on TP (...161Y does not exist for GCA side) --&gt; same data as below (...001G)
(keep the double in NC CAM IP scope list for different bundles?)</v>
      </c>
      <c r="Q291" t="str">
        <f>'CONGESTION RESULTS 2015'!BC291</f>
        <v>yes</v>
      </c>
      <c r="S291" s="360" t="str">
        <f>'CONGESTION RESULTS 2015'!BJ291</f>
        <v>yes (2 days in March)</v>
      </c>
      <c r="T291">
        <f>'CONGESTION RESULTS 2015'!BX291</f>
        <v>0</v>
      </c>
      <c r="U291" t="str">
        <f>IF(ISBLANK('CONGESTION RESULTS 2015'!BK291), "no", "yes")</f>
        <v>no</v>
      </c>
      <c r="V291" s="357">
        <f>'CONGESTION RESULTS 2015'!CE291</f>
        <v>0</v>
      </c>
      <c r="W291">
        <f>'CONGESTION RESULTS 2015'!CF291</f>
        <v>0</v>
      </c>
      <c r="X291">
        <f>'CONGESTION RESULTS 2015'!CG291</f>
        <v>0</v>
      </c>
      <c r="Y291">
        <f>'CONGESTION RESULTS 2015'!CH291</f>
        <v>0</v>
      </c>
      <c r="AA291" s="375">
        <f>Table9[[#This Row],[offer/non-offer or premia in March 2016 auction? 
'[only considering GYs and M-4-16']]]</f>
        <v>0</v>
      </c>
      <c r="AB291" s="375">
        <f>Table9[[#This Row],[Further TSO remarks on congestion / data / proposed changes to IP list etc.]]</f>
        <v>0</v>
      </c>
      <c r="AC291" s="375">
        <f>Table9[[#This Row],[Revised evaluation of congestion after TSO / NRA comments]]</f>
        <v>0</v>
      </c>
      <c r="AD291" s="375">
        <f>Table9[[#This Row],[ACER comments / 
justification]]</f>
        <v>0</v>
      </c>
    </row>
    <row r="292" spans="1:30" ht="22.2" hidden="1" x14ac:dyDescent="0.45">
      <c r="A292" t="str">
        <f>'CONGESTION RESULTS 2015'!A292</f>
        <v>cross-border</v>
      </c>
      <c r="B292" t="str">
        <f>'CONGESTION RESULTS 2015'!B292</f>
        <v>no</v>
      </c>
      <c r="C292">
        <f>'CONGESTION RESULTS 2015'!C292</f>
        <v>0</v>
      </c>
      <c r="D292" t="str">
        <f>'CONGESTION RESULTS 2015'!E292</f>
        <v>yes</v>
      </c>
      <c r="E292" t="str">
        <f>'CONGESTION RESULTS 2015'!F292</f>
        <v>PRISMA</v>
      </c>
      <c r="F292" t="str">
        <f>'CONGESTION RESULTS 2015'!G292</f>
        <v>Oberkappel</v>
      </c>
      <c r="G292" t="str">
        <f>'CONGESTION RESULTS 2015'!H292</f>
        <v>Entry</v>
      </c>
      <c r="H292" t="str">
        <f>'CONGESTION RESULTS 2015'!I292</f>
        <v>21Z000000000001G</v>
      </c>
      <c r="I292" t="str">
        <f>'CONGESTION RESULTS 2015'!J292</f>
        <v>Gas Connect Austria</v>
      </c>
      <c r="J292" t="str">
        <f>'CONGESTION RESULTS 2015'!K292</f>
        <v>21X-AT-B-A0A0A-K</v>
      </c>
      <c r="K292" t="str">
        <f>'CONGESTION RESULTS 2015'!L292</f>
        <v>AT</v>
      </c>
      <c r="L292" t="str">
        <f>'CONGESTION RESULTS 2015'!M292</f>
        <v>from</v>
      </c>
      <c r="M292" t="str">
        <f>'CONGESTION RESULTS 2015'!N292</f>
        <v>Open Grid Europe</v>
      </c>
      <c r="N292" t="str">
        <f>'CONGESTION RESULTS 2015'!O292</f>
        <v>21X-DE-C-A0A0A-T</v>
      </c>
      <c r="O292" t="str">
        <f>'CONGESTION RESULTS 2015'!P292</f>
        <v>DE</v>
      </c>
      <c r="P292" t="str">
        <f>'CONGESTION RESULTS 2015'!Q292</f>
        <v>only this one IP side is on TP/PRISMA</v>
      </c>
      <c r="Q292" t="str">
        <f>'CONGESTION RESULTS 2015'!BC292</f>
        <v>yes</v>
      </c>
      <c r="S292" s="360" t="str">
        <f>'CONGESTION RESULTS 2015'!BJ292</f>
        <v>yes (2 days in March)</v>
      </c>
      <c r="T292">
        <f>'CONGESTION RESULTS 2015'!BX292</f>
        <v>0</v>
      </c>
      <c r="U292" t="str">
        <f>IF(ISBLANK('CONGESTION RESULTS 2015'!BK292), "no", "yes")</f>
        <v>no</v>
      </c>
      <c r="V292" s="357">
        <f>'CONGESTION RESULTS 2015'!CE292</f>
        <v>0</v>
      </c>
      <c r="W292">
        <f>'CONGESTION RESULTS 2015'!CF292</f>
        <v>0</v>
      </c>
      <c r="X292">
        <f>'CONGESTION RESULTS 2015'!CG292</f>
        <v>0</v>
      </c>
      <c r="Y292">
        <f>'CONGESTION RESULTS 2015'!CH292</f>
        <v>0</v>
      </c>
      <c r="AA292" s="375">
        <f>Table9[[#This Row],[offer/non-offer or premia in March 2016 auction? 
'[only considering GYs and M-4-16']]]</f>
        <v>0</v>
      </c>
      <c r="AB292" s="375">
        <f>Table9[[#This Row],[Further TSO remarks on congestion / data / proposed changes to IP list etc.]]</f>
        <v>0</v>
      </c>
      <c r="AC292" s="375">
        <f>Table9[[#This Row],[Revised evaluation of congestion after TSO / NRA comments]]</f>
        <v>0</v>
      </c>
      <c r="AD292" s="375">
        <f>Table9[[#This Row],[ACER comments / 
justification]]</f>
        <v>0</v>
      </c>
    </row>
    <row r="293" spans="1:30" ht="30" customHeight="1" x14ac:dyDescent="0.45">
      <c r="A293" t="str">
        <f>'CONGESTION RESULTS 2015'!A293</f>
        <v>cross-border</v>
      </c>
      <c r="B293" t="str">
        <f>'CONGESTION RESULTS 2015'!B293</f>
        <v>potentially</v>
      </c>
      <c r="C293" s="357" t="str">
        <f>'CONGESTION RESULTS 2015'!C293</f>
        <v>non-offer of GYs 15/16 + 16/17 + 17/18</v>
      </c>
      <c r="D293" t="str">
        <f>'CONGESTION RESULTS 2015'!E293</f>
        <v>yes</v>
      </c>
      <c r="E293" t="str">
        <f>'CONGESTION RESULTS 2015'!F293</f>
        <v>PRISMA</v>
      </c>
      <c r="F293" s="368" t="str">
        <f>'CONGESTION RESULTS 2015'!G293</f>
        <v>Olbernhau (DE) / Hora Svaté Kateřiny (CZ)</v>
      </c>
      <c r="G293" s="357" t="str">
        <f>'CONGESTION RESULTS 2015'!H293</f>
        <v>Entry</v>
      </c>
      <c r="H293" s="358" t="str">
        <f>'CONGESTION RESULTS 2015'!I293</f>
        <v>21Z000000000092O</v>
      </c>
      <c r="I293" s="357" t="str">
        <f>'CONGESTION RESULTS 2015'!J293</f>
        <v>NET4GAS</v>
      </c>
      <c r="J293" t="str">
        <f>'CONGESTION RESULTS 2015'!K293</f>
        <v>21X000000001304L</v>
      </c>
      <c r="K293" s="357" t="str">
        <f>'CONGESTION RESULTS 2015'!L293</f>
        <v>CZ</v>
      </c>
      <c r="L293" s="359" t="str">
        <f>'CONGESTION RESULTS 2015'!M293</f>
        <v>from</v>
      </c>
      <c r="M293" s="359" t="str">
        <f>'CONGESTION RESULTS 2015'!N293</f>
        <v>GASCADE Gastransport</v>
      </c>
      <c r="N293" t="str">
        <f>'CONGESTION RESULTS 2015'!O293</f>
        <v>21X-DE-H-A0A0A-L</v>
      </c>
      <c r="O293" t="str">
        <f>'CONGESTION RESULTS 2015'!P293</f>
        <v>DE</v>
      </c>
      <c r="P293">
        <f>'CONGESTION RESULTS 2015'!Q293</f>
        <v>0</v>
      </c>
      <c r="Q293" s="357" t="str">
        <f>'CONGESTION RESULTS 2015'!BC293</f>
        <v>yes</v>
      </c>
      <c r="R293" s="360" t="s">
        <v>103</v>
      </c>
      <c r="S293" s="360" t="str">
        <f>'CONGESTION RESULTS 2015'!BJ293</f>
        <v>no</v>
      </c>
      <c r="T293" s="357" t="str">
        <f>'CONGESTION RESULTS 2015'!BX293</f>
        <v>no</v>
      </c>
      <c r="U293" s="357" t="str">
        <f>IF(ISBLANK('CONGESTION RESULTS 2015'!BK293), "no", "yes")</f>
        <v>no</v>
      </c>
      <c r="V293" s="450" t="str">
        <f>Table9[[#This Row],[Number of concluded trades (T) and offers (O) on secondary markets in 2015 '[&gt;= 1 month']]]</f>
        <v>6 T</v>
      </c>
      <c r="W293" s="357" t="str">
        <f>'CONGESTION RESULTS 2015'!CF293</f>
        <v>no</v>
      </c>
      <c r="X293" s="357" t="str">
        <f>'CONGESTION RESULTS 2015'!CG293</f>
        <v>no</v>
      </c>
      <c r="Y293">
        <f>'CONGESTION RESULTS 2015'!CH293</f>
        <v>0</v>
      </c>
      <c r="Z293" s="357" t="s">
        <v>100</v>
      </c>
      <c r="AA293" s="375" t="str">
        <f>Table9[[#This Row],[offer/non-offer or premia in March 2016 auction? 
'[only considering GYs and M-4-16']]]</f>
        <v>only M-4-16 offered (unbundled, very little!), and GYs 19 - 31 (bundled)</v>
      </c>
      <c r="AB293" s="375" t="str">
        <f>Table9[[#This Row],[Further TSO remarks on congestion / data / proposed changes to IP list etc.]]</f>
        <v>FCFS until 31.8.15, standard cap. of 1 to 60 months or LT cap. of &gt;=5yrs (offered in Jan. 15 at all CZ IP sides), auctions at PRISMA &amp; GSA from 1.11.15 on</v>
      </c>
      <c r="AC293" s="375" t="str">
        <f>Table9[[#This Row],[Revised evaluation of congestion after TSO / NRA comments]]</f>
        <v>yes</v>
      </c>
      <c r="AD293" s="375" t="str">
        <f>Table9[[#This Row],[ACER comments / 
justification]]</f>
        <v>non-offer of GYs 15/16 + 16/17 + 17/18</v>
      </c>
    </row>
    <row r="294" spans="1:30" s="361" customFormat="1" ht="30" customHeight="1" x14ac:dyDescent="0.45">
      <c r="A294" s="357" t="str">
        <f>'CONGESTION RESULTS 2015'!A294</f>
        <v>cross-border</v>
      </c>
      <c r="B294" s="324" t="str">
        <f>'CONGESTION RESULTS 2015'!B294</f>
        <v>yes</v>
      </c>
      <c r="C294" s="357" t="str">
        <f>'CONGESTION RESULTS 2015'!C294</f>
        <v>non-offer of any firm products at BP</v>
      </c>
      <c r="D294" s="357" t="str">
        <f>'CONGESTION RESULTS 2015'!E294</f>
        <v>yes</v>
      </c>
      <c r="E294" s="357" t="str">
        <f>'CONGESTION RESULTS 2015'!F294</f>
        <v>PRISMA</v>
      </c>
      <c r="F294" s="368" t="str">
        <f>'CONGESTION RESULTS 2015'!G294</f>
        <v>Opal (DE)/Brandov Opal (CZ)</v>
      </c>
      <c r="G294" s="357" t="str">
        <f>'CONGESTION RESULTS 2015'!H294</f>
        <v>Entry</v>
      </c>
      <c r="H294" s="358" t="str">
        <f>'CONGESTION RESULTS 2015'!I294</f>
        <v>21Z000000000242V</v>
      </c>
      <c r="I294" s="357" t="str">
        <f>'CONGESTION RESULTS 2015'!J294</f>
        <v>NET4GAS</v>
      </c>
      <c r="J294" s="329" t="str">
        <f>'CONGESTION RESULTS 2015'!K294</f>
        <v>21X000000001304L</v>
      </c>
      <c r="K294" s="357" t="str">
        <f>'CONGESTION RESULTS 2015'!L294</f>
        <v>CZ</v>
      </c>
      <c r="L294" s="359" t="str">
        <f>'CONGESTION RESULTS 2015'!M294</f>
        <v>from</v>
      </c>
      <c r="M294" s="359" t="str">
        <f>'CONGESTION RESULTS 2015'!N294</f>
        <v>LBTG</v>
      </c>
      <c r="N294" s="329" t="str">
        <f>'CONGESTION RESULTS 2015'!O294</f>
        <v>21X000000001309B</v>
      </c>
      <c r="O294" s="332" t="str">
        <f>'CONGESTION RESULTS 2015'!P294</f>
        <v>DE</v>
      </c>
      <c r="P294" t="str">
        <f>'CONGESTION RESULTS 2015'!Q294</f>
        <v>only regulated part is shown</v>
      </c>
      <c r="Q294" s="357" t="str">
        <f>'CONGESTION RESULTS 2015'!BC294</f>
        <v>yes</v>
      </c>
      <c r="R294" s="360" t="s">
        <v>103</v>
      </c>
      <c r="S294" s="360" t="str">
        <f>'CONGESTION RESULTS 2015'!BJ294</f>
        <v>no</v>
      </c>
      <c r="T294" s="357" t="str">
        <f>'CONGESTION RESULTS 2015'!BX294</f>
        <v>no</v>
      </c>
      <c r="U294" s="357" t="str">
        <f>IF(ISBLANK('CONGESTION RESULTS 2015'!BK294), "no", "yes")</f>
        <v>yes</v>
      </c>
      <c r="V294" s="357" t="str">
        <f>Table9[[#This Row],[Number of concluded trades (T) and offers (O) on secondary markets in 2015 '[&gt;= 1 month']]]</f>
        <v>no</v>
      </c>
      <c r="W294" s="357" t="str">
        <f>'CONGESTION RESULTS 2015'!CF294</f>
        <v>no</v>
      </c>
      <c r="X294" s="357" t="str">
        <f>'CONGESTION RESULTS 2015'!CG294</f>
        <v>yes</v>
      </c>
      <c r="Y294" s="357">
        <f>'CONGESTION RESULTS 2015'!CH294</f>
        <v>0</v>
      </c>
      <c r="Z294" s="357" t="s">
        <v>100</v>
      </c>
      <c r="AA294" s="375" t="str">
        <f>Table9[[#This Row],[offer/non-offer or premia in March 2016 auction? 
'[only considering GYs and M-4-16']]]</f>
        <v>only M-4-16 offered unbundled</v>
      </c>
      <c r="AB294" s="375" t="str">
        <f>Table9[[#This Row],[Further TSO remarks on congestion / data / proposed changes to IP list etc.]]</f>
        <v>FCFS until 31.8.15, standard cap. of 1 to 60 months or LT cap. of &gt;=5yrs (offered in Jan. 15 at all CZ IP sides), auctions at PRISMA &amp; GSA from 1.11.15 on</v>
      </c>
      <c r="AC294" s="375" t="str">
        <f>Table9[[#This Row],[Revised evaluation of congestion after TSO / NRA comments]]</f>
        <v>yes</v>
      </c>
      <c r="AD294" s="375" t="str">
        <f>Table9[[#This Row],[ACER comments / 
justification]]</f>
        <v>non-offer of GYs 15/16 + 16/17 + 17/18</v>
      </c>
    </row>
    <row r="295" spans="1:30" s="361" customFormat="1" ht="30" customHeight="1" x14ac:dyDescent="0.45">
      <c r="A295" s="357" t="str">
        <f>'CONGESTION RESULTS 2015'!A295</f>
        <v>cross-border</v>
      </c>
      <c r="B295" s="324" t="str">
        <f>'CONGESTION RESULTS 2015'!B295</f>
        <v>yes</v>
      </c>
      <c r="C295" s="357" t="str">
        <f>'CONGESTION RESULTS 2015'!C295</f>
        <v>non-offer of any firm products at BP</v>
      </c>
      <c r="D295" s="357" t="str">
        <f>'CONGESTION RESULTS 2015'!E295</f>
        <v>yes</v>
      </c>
      <c r="E295" s="357" t="str">
        <f>'CONGESTION RESULTS 2015'!F295</f>
        <v>PRISMA</v>
      </c>
      <c r="F295" s="368" t="str">
        <f>'CONGESTION RESULTS 2015'!G295</f>
        <v>Opal (DE)/Brandov Opal (CZ) (exempted?)</v>
      </c>
      <c r="G295" s="357" t="str">
        <f>'CONGESTION RESULTS 2015'!H295</f>
        <v>Entry</v>
      </c>
      <c r="H295" s="358" t="str">
        <f>'CONGESTION RESULTS 2015'!I295</f>
        <v>27ZG007P0000062W</v>
      </c>
      <c r="I295" s="357" t="str">
        <f>'CONGESTION RESULTS 2015'!J295</f>
        <v>NET4GAS</v>
      </c>
      <c r="J295" s="329" t="str">
        <f>'CONGESTION RESULTS 2015'!K295</f>
        <v>21X000000001304L</v>
      </c>
      <c r="K295" s="357" t="str">
        <f>'CONGESTION RESULTS 2015'!L295</f>
        <v>CZ</v>
      </c>
      <c r="L295" s="359" t="str">
        <f>'CONGESTION RESULTS 2015'!M295</f>
        <v>from</v>
      </c>
      <c r="M295" s="359" t="str">
        <f>'CONGESTION RESULTS 2015'!N295</f>
        <v>OPAL Gastransport</v>
      </c>
      <c r="N295" s="329" t="str">
        <f>'CONGESTION RESULTS 2015'!O295</f>
        <v>21X0000000011845</v>
      </c>
      <c r="O295" s="333" t="str">
        <f>'CONGESTION RESULTS 2015'!P295</f>
        <v>DE</v>
      </c>
      <c r="P295" t="str">
        <f>'CONGESTION RESULTS 2015'!Q295</f>
        <v>excluded capacity from TPA; 
TP data shown is the same as above (...242V), only regulated part is shown</v>
      </c>
      <c r="Q295" s="357" t="str">
        <f>'CONGESTION RESULTS 2015'!BC295</f>
        <v>yes</v>
      </c>
      <c r="R295" s="360" t="s">
        <v>103</v>
      </c>
      <c r="S295" s="360" t="str">
        <f>'CONGESTION RESULTS 2015'!BJ295</f>
        <v>no</v>
      </c>
      <c r="T295" s="357" t="str">
        <f>'CONGESTION RESULTS 2015'!BX295</f>
        <v>no</v>
      </c>
      <c r="U295" s="357" t="str">
        <f>IF(ISBLANK('CONGESTION RESULTS 2015'!BK295), "no", "yes")</f>
        <v>no</v>
      </c>
      <c r="V295" s="357" t="str">
        <f>Table9[[#This Row],[Number of concluded trades (T) and offers (O) on secondary markets in 2015 '[&gt;= 1 month']]]</f>
        <v>no</v>
      </c>
      <c r="W295" s="357" t="str">
        <f>'CONGESTION RESULTS 2015'!CF295</f>
        <v>no</v>
      </c>
      <c r="X295" s="357" t="str">
        <f>'CONGESTION RESULTS 2015'!CG295</f>
        <v>yes</v>
      </c>
      <c r="Y295" s="357">
        <f>'CONGESTION RESULTS 2015'!CH295</f>
        <v>0</v>
      </c>
      <c r="Z295" s="357" t="s">
        <v>100</v>
      </c>
      <c r="AA295" s="375" t="str">
        <f>Table9[[#This Row],[offer/non-offer or premia in March 2016 auction? 
'[only considering GYs and M-4-16']]]</f>
        <v>only M-4-16 offered unbundled</v>
      </c>
      <c r="AB295" s="375" t="str">
        <f>Table9[[#This Row],[Further TSO remarks on congestion / data / proposed changes to IP list etc.]]</f>
        <v>FCFS until 31.8.15, standard cap. of 1 to 60 months or LT cap. of &gt;=5yrs (offered in Jan. 15 at all CZ IP sides), auctions at PRISMA &amp; GSA from 1.11.15 on</v>
      </c>
      <c r="AC295" s="375" t="str">
        <f>Table9[[#This Row],[Revised evaluation of congestion after TSO / NRA comments]]</f>
        <v>yes</v>
      </c>
      <c r="AD295" s="375" t="str">
        <f>Table9[[#This Row],[ACER comments / 
justification]]</f>
        <v>non-offer of GYs 15/16 + 16/17 + 17/18</v>
      </c>
    </row>
    <row r="296" spans="1:30" ht="22.2" hidden="1" x14ac:dyDescent="0.45">
      <c r="A296" t="str">
        <f>'CONGESTION RESULTS 2015'!A296</f>
        <v>cross-border</v>
      </c>
      <c r="B296" t="str">
        <f>'CONGESTION RESULTS 2015'!B296</f>
        <v>no</v>
      </c>
      <c r="C296">
        <f>'CONGESTION RESULTS 2015'!C296</f>
        <v>0</v>
      </c>
      <c r="D296" t="str">
        <f>'CONGESTION RESULTS 2015'!E296</f>
        <v>yes</v>
      </c>
      <c r="E296" t="str">
        <f>'CONGESTION RESULTS 2015'!F296</f>
        <v>PRISMA</v>
      </c>
      <c r="F296" t="str">
        <f>'CONGESTION RESULTS 2015'!G296</f>
        <v>Oude Statenzijl</v>
      </c>
      <c r="G296" t="str">
        <f>'CONGESTION RESULTS 2015'!H296</f>
        <v>Entry</v>
      </c>
      <c r="H296" t="str">
        <f>'CONGESTION RESULTS 2015'!I296</f>
        <v>21Z000000000075O</v>
      </c>
      <c r="I296" t="str">
        <f>'CONGESTION RESULTS 2015'!J296</f>
        <v>Gasunie Transport Services</v>
      </c>
      <c r="J296" t="str">
        <f>'CONGESTION RESULTS 2015'!K296</f>
        <v>21X-NL-A-A0A0A-Z</v>
      </c>
      <c r="K296" t="str">
        <f>'CONGESTION RESULTS 2015'!L296</f>
        <v>NL</v>
      </c>
      <c r="L296" t="str">
        <f>'CONGESTION RESULTS 2015'!M296</f>
        <v>from</v>
      </c>
      <c r="M296" t="str">
        <f>'CONGESTION RESULTS 2015'!N296</f>
        <v>Open Grid Europe</v>
      </c>
      <c r="N296" t="str">
        <f>'CONGESTION RESULTS 2015'!O296</f>
        <v>21X-DE-C-A0A0A-T</v>
      </c>
      <c r="O296" t="str">
        <f>'CONGESTION RESULTS 2015'!P296</f>
        <v>DE</v>
      </c>
      <c r="P296">
        <f>'CONGESTION RESULTS 2015'!Q296</f>
        <v>0</v>
      </c>
      <c r="Q296">
        <f>'CONGESTION RESULTS 2015'!BC296</f>
        <v>0</v>
      </c>
      <c r="S296" s="360">
        <f>'CONGESTION RESULTS 2015'!BJ296</f>
        <v>0</v>
      </c>
      <c r="T296">
        <f>'CONGESTION RESULTS 2015'!BX296</f>
        <v>0</v>
      </c>
      <c r="U296" t="str">
        <f>IF(ISBLANK('CONGESTION RESULTS 2015'!BK296), "no", "yes")</f>
        <v>no</v>
      </c>
      <c r="V296" s="357">
        <f>'CONGESTION RESULTS 2015'!CE296</f>
        <v>0</v>
      </c>
      <c r="W296">
        <f>'CONGESTION RESULTS 2015'!CF296</f>
        <v>0</v>
      </c>
      <c r="X296">
        <f>'CONGESTION RESULTS 2015'!CG296</f>
        <v>0</v>
      </c>
      <c r="Y296">
        <f>'CONGESTION RESULTS 2015'!CH296</f>
        <v>0</v>
      </c>
      <c r="AA296" s="375">
        <f>Table9[[#This Row],[offer/non-offer or premia in March 2016 auction? 
'[only considering GYs and M-4-16']]]</f>
        <v>0</v>
      </c>
      <c r="AB296" s="375">
        <f>Table9[[#This Row],[Further TSO remarks on congestion / data / proposed changes to IP list etc.]]</f>
        <v>0</v>
      </c>
      <c r="AC296" s="375" t="str">
        <f>Table9[[#This Row],[Revised evaluation of congestion after TSO / NRA comments]]</f>
        <v>no</v>
      </c>
      <c r="AD296" s="375">
        <f>Table9[[#This Row],[ACER comments / 
justification]]</f>
        <v>0</v>
      </c>
    </row>
    <row r="297" spans="1:30" ht="22.2" hidden="1" x14ac:dyDescent="0.45">
      <c r="A297" t="str">
        <f>'CONGESTION RESULTS 2015'!A297</f>
        <v>cross-border</v>
      </c>
      <c r="B297" t="str">
        <f>'CONGESTION RESULTS 2015'!B297</f>
        <v>no</v>
      </c>
      <c r="C297">
        <f>'CONGESTION RESULTS 2015'!C297</f>
        <v>0</v>
      </c>
      <c r="D297" t="str">
        <f>'CONGESTION RESULTS 2015'!E297</f>
        <v>yes</v>
      </c>
      <c r="E297" t="str">
        <f>'CONGESTION RESULTS 2015'!F297</f>
        <v>PRISMA</v>
      </c>
      <c r="F297" t="str">
        <f>'CONGESTION RESULTS 2015'!G297</f>
        <v>Oude Statenzijl</v>
      </c>
      <c r="G297" t="str">
        <f>'CONGESTION RESULTS 2015'!H297</f>
        <v>Entry</v>
      </c>
      <c r="H297" t="str">
        <f>'CONGESTION RESULTS 2015'!I297</f>
        <v>21Z000000000075O</v>
      </c>
      <c r="I297" t="str">
        <f>'CONGESTION RESULTS 2015'!J297</f>
        <v>Open Grid Europe</v>
      </c>
      <c r="J297" t="str">
        <f>'CONGESTION RESULTS 2015'!K297</f>
        <v>21X-DE-C-A0A0A-T</v>
      </c>
      <c r="K297" t="str">
        <f>'CONGESTION RESULTS 2015'!L297</f>
        <v>DE</v>
      </c>
      <c r="L297" t="str">
        <f>'CONGESTION RESULTS 2015'!M297</f>
        <v>from</v>
      </c>
      <c r="M297" t="str">
        <f>'CONGESTION RESULTS 2015'!N297</f>
        <v>Gasunie Transport Services</v>
      </c>
      <c r="N297" t="str">
        <f>'CONGESTION RESULTS 2015'!O297</f>
        <v>21X-NL-A-A0A0A-Z</v>
      </c>
      <c r="O297" t="str">
        <f>'CONGESTION RESULTS 2015'!P297</f>
        <v>NL</v>
      </c>
      <c r="P297">
        <f>'CONGESTION RESULTS 2015'!Q297</f>
        <v>0</v>
      </c>
      <c r="Q297">
        <f>'CONGESTION RESULTS 2015'!BC297</f>
        <v>0</v>
      </c>
      <c r="S297" s="360">
        <f>'CONGESTION RESULTS 2015'!BJ297</f>
        <v>0</v>
      </c>
      <c r="T297">
        <f>'CONGESTION RESULTS 2015'!BX297</f>
        <v>0</v>
      </c>
      <c r="U297" t="str">
        <f>IF(ISBLANK('CONGESTION RESULTS 2015'!BK297), "no", "yes")</f>
        <v>yes</v>
      </c>
      <c r="V297" s="357">
        <f>'CONGESTION RESULTS 2015'!CE297</f>
        <v>0</v>
      </c>
      <c r="W297">
        <f>'CONGESTION RESULTS 2015'!CF297</f>
        <v>0</v>
      </c>
      <c r="X297">
        <f>'CONGESTION RESULTS 2015'!CG297</f>
        <v>0</v>
      </c>
      <c r="Y297">
        <f>'CONGESTION RESULTS 2015'!CH297</f>
        <v>0</v>
      </c>
      <c r="AA297" s="375">
        <f>Table9[[#This Row],[offer/non-offer or premia in March 2016 auction? 
'[only considering GYs and M-4-16']]]</f>
        <v>0</v>
      </c>
      <c r="AB297" s="375">
        <f>Table9[[#This Row],[Further TSO remarks on congestion / data / proposed changes to IP list etc.]]</f>
        <v>0</v>
      </c>
      <c r="AC297" s="375">
        <f>Table9[[#This Row],[Revised evaluation of congestion after TSO / NRA comments]]</f>
        <v>0</v>
      </c>
      <c r="AD297" s="375">
        <f>Table9[[#This Row],[ACER comments / 
justification]]</f>
        <v>0</v>
      </c>
    </row>
    <row r="298" spans="1:30" ht="22.2" hidden="1" x14ac:dyDescent="0.45">
      <c r="A298" t="str">
        <f>'CONGESTION RESULTS 2015'!A298</f>
        <v>emergency part of cross-border</v>
      </c>
      <c r="B298">
        <f>'CONGESTION RESULTS 2015'!B298</f>
        <v>0</v>
      </c>
      <c r="C298">
        <f>'CONGESTION RESULTS 2015'!C298</f>
        <v>0</v>
      </c>
      <c r="D298" t="str">
        <f>'CONGESTION RESULTS 2015'!E298</f>
        <v>no</v>
      </c>
      <c r="E298" t="str">
        <f>'CONGESTION RESULTS 2015'!F298</f>
        <v>PRISMA</v>
      </c>
      <c r="F298" t="str">
        <f>'CONGESTION RESULTS 2015'!G298</f>
        <v>Petrzalka</v>
      </c>
      <c r="G298" t="str">
        <f>'CONGESTION RESULTS 2015'!H298</f>
        <v>Entry</v>
      </c>
      <c r="H298" t="str">
        <f>'CONGESTION RESULTS 2015'!I298</f>
        <v>21Z000000000175K</v>
      </c>
      <c r="I298" t="str">
        <f>'CONGESTION RESULTS 2015'!J298</f>
        <v>eustream</v>
      </c>
      <c r="J298" t="str">
        <f>'CONGESTION RESULTS 2015'!K298</f>
        <v>21X-SK-A-A0A0A-N</v>
      </c>
      <c r="K298" t="str">
        <f>'CONGESTION RESULTS 2015'!L298</f>
        <v>SK</v>
      </c>
      <c r="L298" t="str">
        <f>'CONGESTION RESULTS 2015'!M298</f>
        <v>from</v>
      </c>
      <c r="M298" t="str">
        <f>'CONGESTION RESULTS 2015'!N298</f>
        <v>Gas Connect Austria</v>
      </c>
      <c r="N298" t="str">
        <f>'CONGESTION RESULTS 2015'!O298</f>
        <v>21X-AT-B-A0A0A-K</v>
      </c>
      <c r="O298" t="str">
        <f>'CONGESTION RESULTS 2015'!P298</f>
        <v>AT</v>
      </c>
      <c r="P298" t="str">
        <f>'CONGESTION RESULTS 2015'!Q298</f>
        <v>Petrzalka not on TP, but EIC = Baumgarten entry eustream (firm is available from M-12-15 on)
This IP side (name) does not exist on the TP [According to eustream this point is included in their data publication at Baumgarten - is that correct?] According to E-Control, it is a DSO on the SK side (and not the eustream TSO) --&gt; should this IP side be removed from the CAM scope list?
Eustream comment on NC CAM IM survey: Petržalka is odd (incl. in IP Baumgarten)</v>
      </c>
      <c r="Q298">
        <f>'CONGESTION RESULTS 2015'!BC298</f>
        <v>0</v>
      </c>
      <c r="S298" s="360">
        <f>'CONGESTION RESULTS 2015'!BJ298</f>
        <v>0</v>
      </c>
      <c r="T298">
        <f>'CONGESTION RESULTS 2015'!BX298</f>
        <v>0</v>
      </c>
      <c r="U298" t="str">
        <f>IF(ISBLANK('CONGESTION RESULTS 2015'!BK298), "no", "yes")</f>
        <v>no</v>
      </c>
      <c r="V298" s="357" t="str">
        <f>'CONGESTION RESULTS 2015'!CE298</f>
        <v>assignment</v>
      </c>
      <c r="W298" t="str">
        <f>'CONGESTION RESULTS 2015'!CF298</f>
        <v>EUS confirms remark in Q  column     Please reevaluate congestion and its triggers (columns C &amp; D) based on PRISMA auctions</v>
      </c>
      <c r="X298">
        <f>'CONGESTION RESULTS 2015'!CG298</f>
        <v>0</v>
      </c>
      <c r="Y298">
        <f>'CONGESTION RESULTS 2015'!CH298</f>
        <v>0</v>
      </c>
      <c r="AA298" s="375" t="str">
        <f>Table9[[#This Row],[offer/non-offer or premia in March 2016 auction? 
'[only considering GYs and M-4-16']]]</f>
        <v>yes - offered</v>
      </c>
      <c r="AB298" s="375" t="str">
        <f>Table9[[#This Row],[Further TSO remarks on congestion / data / proposed changes to IP list etc.]]</f>
        <v>EUS confirms remark in Q  column     Please reevaluate congestion and its triggers (columns C &amp; D) based on PRISMA auctions</v>
      </c>
      <c r="AC298" s="375" t="str">
        <f>Table9[[#This Row],[Revised evaluation of congestion after TSO / NRA comments]]</f>
        <v>no</v>
      </c>
      <c r="AD298" s="375" t="str">
        <f>Table9[[#This Row],[ACER comments / 
justification]]</f>
        <v>all GYs offered bundled on PRISMA in March-16 for Baumgarten entry</v>
      </c>
    </row>
    <row r="299" spans="1:30" ht="22.2" hidden="1" x14ac:dyDescent="0.45">
      <c r="A299" t="str">
        <f>'CONGESTION RESULTS 2015'!A299</f>
        <v>in-country</v>
      </c>
      <c r="B299" t="str">
        <f>'CONGESTION RESULTS 2015'!B299</f>
        <v>no</v>
      </c>
      <c r="C299">
        <f>'CONGESTION RESULTS 2015'!C299</f>
        <v>0</v>
      </c>
      <c r="D299" t="str">
        <f>'CONGESTION RESULTS 2015'!E299</f>
        <v>yes</v>
      </c>
      <c r="E299" t="str">
        <f>'CONGESTION RESULTS 2015'!F299</f>
        <v>GSA</v>
      </c>
      <c r="F299" t="str">
        <f>'CONGESTION RESULTS 2015'!G299</f>
        <v>Point of Interconnection (PWP)</v>
      </c>
      <c r="G299" t="str">
        <f>'CONGESTION RESULTS 2015'!H299</f>
        <v>Entry</v>
      </c>
      <c r="H299" t="str">
        <f>'CONGESTION RESULTS 2015'!I299</f>
        <v>21Z000000000399Z</v>
      </c>
      <c r="I299" t="str">
        <f>'CONGESTION RESULTS 2015'!J299</f>
        <v>GAZ-SYSTEM</v>
      </c>
      <c r="J299" t="str">
        <f>'CONGESTION RESULTS 2015'!K299</f>
        <v>21X-PL-A-A0A0A-B</v>
      </c>
      <c r="K299" t="str">
        <f>'CONGESTION RESULTS 2015'!L299</f>
        <v>PL</v>
      </c>
      <c r="L299" t="str">
        <f>'CONGESTION RESULTS 2015'!M299</f>
        <v>from</v>
      </c>
      <c r="M299" t="str">
        <f>'CONGESTION RESULTS 2015'!N299</f>
        <v>Gaz-System (ISO)</v>
      </c>
      <c r="N299" t="str">
        <f>'CONGESTION RESULTS 2015'!O299</f>
        <v>21X-PL-A-A0A0A-B</v>
      </c>
      <c r="O299" t="str">
        <f>'CONGESTION RESULTS 2015'!P299</f>
        <v>PL</v>
      </c>
      <c r="P299">
        <f>'CONGESTION RESULTS 2015'!Q299</f>
        <v>0</v>
      </c>
      <c r="Q299" t="str">
        <f>'CONGESTION RESULTS 2015'!BC299</f>
        <v>yes</v>
      </c>
      <c r="S299" s="360" t="str">
        <f>'CONGESTION RESULTS 2015'!BJ299</f>
        <v>no</v>
      </c>
      <c r="T299">
        <f>'CONGESTION RESULTS 2015'!BX299</f>
        <v>0</v>
      </c>
      <c r="U299" t="str">
        <f>IF(ISBLANK('CONGESTION RESULTS 2015'!BK299), "no", "yes")</f>
        <v>yes</v>
      </c>
      <c r="V299" s="357">
        <f>'CONGESTION RESULTS 2015'!CE299</f>
        <v>0</v>
      </c>
      <c r="W299">
        <f>'CONGESTION RESULTS 2015'!CF299</f>
        <v>0</v>
      </c>
      <c r="X299">
        <f>'CONGESTION RESULTS 2015'!CG299</f>
        <v>0</v>
      </c>
      <c r="Y299">
        <f>'CONGESTION RESULTS 2015'!CH299</f>
        <v>0</v>
      </c>
      <c r="AA299" s="375">
        <f>Table9[[#This Row],[offer/non-offer or premia in March 2016 auction? 
'[only considering GYs and M-4-16']]]</f>
        <v>0</v>
      </c>
      <c r="AB299" s="375">
        <f>Table9[[#This Row],[Further TSO remarks on congestion / data / proposed changes to IP list etc.]]</f>
        <v>0</v>
      </c>
      <c r="AC299" s="375" t="str">
        <f>Table9[[#This Row],[Revised evaluation of congestion after TSO / NRA comments]]</f>
        <v>no</v>
      </c>
      <c r="AD299" s="375">
        <f>Table9[[#This Row],[ACER comments / 
justification]]</f>
        <v>0</v>
      </c>
    </row>
    <row r="300" spans="1:30" s="361" customFormat="1" ht="30" hidden="1" customHeight="1" x14ac:dyDescent="0.45">
      <c r="A300" s="357" t="str">
        <f>'CONGESTION RESULTS 2015'!A300</f>
        <v>to be deleted - cross-border</v>
      </c>
      <c r="B300" s="324" t="str">
        <f>'CONGESTION RESULTS 2015'!B300</f>
        <v>yes</v>
      </c>
      <c r="C300" s="357" t="str">
        <f>'CONGESTION RESULTS 2015'!C300</f>
        <v>non-offer of any capacity at BP</v>
      </c>
      <c r="D300" s="357" t="str">
        <f>'CONGESTION RESULTS 2015'!E300</f>
        <v>no</v>
      </c>
      <c r="E300" s="357" t="str">
        <f>'CONGESTION RESULTS 2015'!F300</f>
        <v>PRISMA</v>
      </c>
      <c r="F300" s="368" t="str">
        <f>'CONGESTION RESULTS 2015'!G300</f>
        <v>Poppel (BE) // Hilvarenbeek/Zandvliet-L (NL)</v>
      </c>
      <c r="G300" s="357" t="str">
        <f>'CONGESTION RESULTS 2015'!H300</f>
        <v>Entry</v>
      </c>
      <c r="H300" s="358" t="str">
        <f>'CONGESTION RESULTS 2015'!I300</f>
        <v xml:space="preserve"> 21Z000000000067N</v>
      </c>
      <c r="I300" s="357" t="str">
        <f>'CONGESTION RESULTS 2015'!J300</f>
        <v>Fluxys Belgium</v>
      </c>
      <c r="J300" s="329" t="str">
        <f>'CONGESTION RESULTS 2015'!K300</f>
        <v>21X-BE-A-A0A0A-Y</v>
      </c>
      <c r="K300" s="357" t="str">
        <f>'CONGESTION RESULTS 2015'!L300</f>
        <v>BE</v>
      </c>
      <c r="L300" s="359" t="str">
        <f>'CONGESTION RESULTS 2015'!M300</f>
        <v>from</v>
      </c>
      <c r="M300" s="359" t="str">
        <f>'CONGESTION RESULTS 2015'!N300</f>
        <v>Gasunie Transport Services</v>
      </c>
      <c r="N300" s="331" t="str">
        <f>'CONGESTION RESULTS 2015'!O300</f>
        <v>21X-NL-A-A0A0A-Z</v>
      </c>
      <c r="O300" s="330" t="str">
        <f>'CONGESTION RESULTS 2015'!P300</f>
        <v>NL</v>
      </c>
      <c r="P300" s="322" t="str">
        <f>'CONGESTION RESULTS 2015'!Q300</f>
        <v>delete IP. CAM point is "Hilvarenbeek (BE) / Hilvarenbeek/Zandvliet-L (NL)", and is covered by line 253 ---&gt; Please check before deleting, as there are two different data sets on TP!!!</v>
      </c>
      <c r="Q300" s="357" t="str">
        <f>'CONGESTION RESULTS 2015'!BC300</f>
        <v>no</v>
      </c>
      <c r="R300" s="360" t="s">
        <v>358</v>
      </c>
      <c r="S300" s="360">
        <f>'CONGESTION RESULTS 2015'!BJ300</f>
        <v>0</v>
      </c>
      <c r="T300" s="357" t="str">
        <f>'CONGESTION RESULTS 2015'!BX300</f>
        <v>no</v>
      </c>
      <c r="U300" s="357" t="str">
        <f>IF(ISBLANK('CONGESTION RESULTS 2015'!BK300), "no", "yes")</f>
        <v>no</v>
      </c>
      <c r="V300" s="366">
        <f>'CONGESTION RESULTS 2015'!CA300</f>
        <v>0</v>
      </c>
      <c r="W300" s="357" t="str">
        <f>'CONGESTION RESULTS 2015'!CF300</f>
        <v>no</v>
      </c>
      <c r="X300" s="357" t="str">
        <f>'CONGESTION RESULTS 2015'!CG300</f>
        <v>no</v>
      </c>
      <c r="Y300" s="357">
        <f>'CONGESTION RESULTS 2015'!CH300</f>
        <v>0</v>
      </c>
      <c r="Z300" s="366" t="str">
        <f>Table9[[#This Row],[offer/non-offer or premia in March 2016 auction? 
'[only considering GYs and M-4-16']]]</f>
        <v>not on PRISMA</v>
      </c>
      <c r="AA300" s="375" t="str">
        <f>Table9[[#This Row],[offer/non-offer or premia in March 2016 auction? 
'[only considering GYs and M-4-16']]]</f>
        <v>not on PRISMA</v>
      </c>
      <c r="AB300" s="375" t="str">
        <f>Table9[[#This Row],[Further TSO remarks on congestion / data / proposed changes to IP list etc.]]</f>
        <v>Implementing NC CAM, there is no longer capacity to be booked on this point. NL to BE available capacity offered on "HILVARENBEEK". Poppel still visible on the ENTSOG TP wrt. Technical and booked capacity (available cap = 0)  for anciliary contracts. 
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GTS: We don´t recognise this EIC, It´s more logical that line 253 with EIC 21Z000000000243T replaced this line instead of 246. This line can be deleted</v>
      </c>
      <c r="AC300" s="375" t="str">
        <f>Table9[[#This Row],[Revised evaluation of congestion after TSO / NRA comments]]</f>
        <v>no</v>
      </c>
      <c r="AD300" s="375" t="str">
        <f>Table9[[#This Row],[ACER comments / 
justification]]</f>
        <v>out of scope then? --&gt; delete from list</v>
      </c>
    </row>
    <row r="301" spans="1:30" ht="22.2" hidden="1" x14ac:dyDescent="0.45">
      <c r="A301" t="str">
        <f>'CONGESTION RESULTS 2015'!A301</f>
        <v>VR</v>
      </c>
      <c r="B301">
        <f>'CONGESTION RESULTS 2015'!B301</f>
        <v>0</v>
      </c>
      <c r="C301">
        <f>'CONGESTION RESULTS 2015'!C301</f>
        <v>0</v>
      </c>
      <c r="D301" t="str">
        <f>'CONGESTION RESULTS 2015'!E301</f>
        <v>no</v>
      </c>
      <c r="E301" t="str">
        <f>'CONGESTION RESULTS 2015'!F301</f>
        <v>PRISMA</v>
      </c>
      <c r="F301" t="str">
        <f>'CONGESTION RESULTS 2015'!G301</f>
        <v>Reckrod I</v>
      </c>
      <c r="G301" t="str">
        <f>'CONGESTION RESULTS 2015'!H301</f>
        <v>Entry</v>
      </c>
      <c r="H301" t="str">
        <f>'CONGESTION RESULTS 2015'!I301</f>
        <v>37Z000000004923T</v>
      </c>
      <c r="I301" t="str">
        <f>'CONGESTION RESULTS 2015'!J301</f>
        <v>GASCADE Gastransport</v>
      </c>
      <c r="J301" t="str">
        <f>'CONGESTION RESULTS 2015'!K301</f>
        <v>21X-DE-H-A0A0A-L</v>
      </c>
      <c r="K301" t="str">
        <f>'CONGESTION RESULTS 2015'!L301</f>
        <v>DE</v>
      </c>
      <c r="L301" t="str">
        <f>'CONGESTION RESULTS 2015'!M301</f>
        <v>from</v>
      </c>
      <c r="M301" t="str">
        <f>'CONGESTION RESULTS 2015'!N301</f>
        <v>Open Grid Europe</v>
      </c>
      <c r="N301" t="str">
        <f>'CONGESTION RESULTS 2015'!O301</f>
        <v>21X-DE-C-A0A0A-T</v>
      </c>
      <c r="O301" t="str">
        <f>'CONGESTION RESULTS 2015'!P301</f>
        <v>DE</v>
      </c>
      <c r="P301" t="str">
        <f>'CONGESTION RESULTS 2015'!Q301</f>
        <v>no firm technical</v>
      </c>
      <c r="Q301" t="str">
        <f>'CONGESTION RESULTS 2015'!BC301</f>
        <v>yes</v>
      </c>
      <c r="S301" s="360" t="str">
        <f>'CONGESTION RESULTS 2015'!BJ301</f>
        <v>no data</v>
      </c>
      <c r="T301">
        <f>'CONGESTION RESULTS 2015'!BX301</f>
        <v>0</v>
      </c>
      <c r="U301" t="str">
        <f>IF(ISBLANK('CONGESTION RESULTS 2015'!BK301), "no", "yes")</f>
        <v>no</v>
      </c>
      <c r="V301" s="357">
        <f>'CONGESTION RESULTS 2015'!CE301</f>
        <v>0</v>
      </c>
      <c r="W301">
        <f>'CONGESTION RESULTS 2015'!CF301</f>
        <v>0</v>
      </c>
      <c r="X301">
        <f>'CONGESTION RESULTS 2015'!CG301</f>
        <v>0</v>
      </c>
      <c r="Y301">
        <f>'CONGESTION RESULTS 2015'!CH301</f>
        <v>0</v>
      </c>
      <c r="AA301" s="375">
        <f>Table9[[#This Row],[offer/non-offer or premia in March 2016 auction? 
'[only considering GYs and M-4-16']]]</f>
        <v>0</v>
      </c>
      <c r="AB301" s="375">
        <f>Table9[[#This Row],[Further TSO remarks on congestion / data / proposed changes to IP list etc.]]</f>
        <v>0</v>
      </c>
      <c r="AC301" s="375">
        <f>Table9[[#This Row],[Revised evaluation of congestion after TSO / NRA comments]]</f>
        <v>0</v>
      </c>
      <c r="AD301" s="375">
        <f>Table9[[#This Row],[ACER comments / 
justification]]</f>
        <v>0</v>
      </c>
    </row>
    <row r="302" spans="1:30" ht="22.2" hidden="1" x14ac:dyDescent="0.45">
      <c r="A302" t="str">
        <f>'CONGESTION RESULTS 2015'!A302</f>
        <v>VR</v>
      </c>
      <c r="B302">
        <f>'CONGESTION RESULTS 2015'!B302</f>
        <v>0</v>
      </c>
      <c r="C302">
        <f>'CONGESTION RESULTS 2015'!C302</f>
        <v>0</v>
      </c>
      <c r="D302" t="str">
        <f>'CONGESTION RESULTS 2015'!E302</f>
        <v>no</v>
      </c>
      <c r="E302" t="str">
        <f>'CONGESTION RESULTS 2015'!F302</f>
        <v>PRISMA</v>
      </c>
      <c r="F302" t="str">
        <f>'CONGESTION RESULTS 2015'!G302</f>
        <v>Reckrod I</v>
      </c>
      <c r="G302" t="str">
        <f>'CONGESTION RESULTS 2015'!H302</f>
        <v>Entry</v>
      </c>
      <c r="H302" t="str">
        <f>'CONGESTION RESULTS 2015'!I302</f>
        <v>37Z000000004923T</v>
      </c>
      <c r="I302" t="str">
        <f>'CONGESTION RESULTS 2015'!J302</f>
        <v>Open Grid Europe</v>
      </c>
      <c r="J302" t="str">
        <f>'CONGESTION RESULTS 2015'!K302</f>
        <v>21X-DE-C-A0A0A-T</v>
      </c>
      <c r="K302" t="str">
        <f>'CONGESTION RESULTS 2015'!L302</f>
        <v>DE</v>
      </c>
      <c r="L302" t="str">
        <f>'CONGESTION RESULTS 2015'!M302</f>
        <v>from</v>
      </c>
      <c r="M302" t="str">
        <f>'CONGESTION RESULTS 2015'!N302</f>
        <v>GASCADE Gastransport</v>
      </c>
      <c r="N302" t="str">
        <f>'CONGESTION RESULTS 2015'!O302</f>
        <v>21X-DE-H-A0A0A-L</v>
      </c>
      <c r="O302" t="str">
        <f>'CONGESTION RESULTS 2015'!P302</f>
        <v>DE</v>
      </c>
      <c r="P302" t="str">
        <f>'CONGESTION RESULTS 2015'!Q302</f>
        <v>no firm technical</v>
      </c>
      <c r="Q302" t="str">
        <f>'CONGESTION RESULTS 2015'!BC302</f>
        <v>yes</v>
      </c>
      <c r="S302" s="360" t="str">
        <f>'CONGESTION RESULTS 2015'!BJ302</f>
        <v>no</v>
      </c>
      <c r="T302">
        <f>'CONGESTION RESULTS 2015'!BX302</f>
        <v>0</v>
      </c>
      <c r="U302" t="str">
        <f>IF(ISBLANK('CONGESTION RESULTS 2015'!BK302), "no", "yes")</f>
        <v>no</v>
      </c>
      <c r="V302" s="357">
        <f>'CONGESTION RESULTS 2015'!CE302</f>
        <v>0</v>
      </c>
      <c r="W302">
        <f>'CONGESTION RESULTS 2015'!CF302</f>
        <v>0</v>
      </c>
      <c r="X302">
        <f>'CONGESTION RESULTS 2015'!CG302</f>
        <v>0</v>
      </c>
      <c r="Y302">
        <f>'CONGESTION RESULTS 2015'!CH302</f>
        <v>0</v>
      </c>
      <c r="AA302" s="375">
        <f>Table9[[#This Row],[offer/non-offer or premia in March 2016 auction? 
'[only considering GYs and M-4-16']]]</f>
        <v>0</v>
      </c>
      <c r="AB302" s="375">
        <f>Table9[[#This Row],[Further TSO remarks on congestion / data / proposed changes to IP list etc.]]</f>
        <v>0</v>
      </c>
      <c r="AC302" s="375">
        <f>Table9[[#This Row],[Revised evaluation of congestion after TSO / NRA comments]]</f>
        <v>0</v>
      </c>
      <c r="AD302" s="375">
        <f>Table9[[#This Row],[ACER comments / 
justification]]</f>
        <v>0</v>
      </c>
    </row>
    <row r="303" spans="1:30" ht="22.2" hidden="1" x14ac:dyDescent="0.45">
      <c r="A303" t="str">
        <f>'CONGESTION RESULTS 2015'!A303</f>
        <v>cross-border</v>
      </c>
      <c r="B303" t="str">
        <f>'CONGESTION RESULTS 2015'!B303</f>
        <v>potentially (no data)</v>
      </c>
      <c r="C303" t="str">
        <f>'CONGESTION RESULTS 2015'!C303</f>
        <v>non-offer of GYs</v>
      </c>
      <c r="D303" t="str">
        <f>'CONGESTION RESULTS 2015'!E303</f>
        <v>no (temporarily / derogation)</v>
      </c>
      <c r="E303" t="str">
        <f>'CONGESTION RESULTS 2015'!F303</f>
        <v>PRISMA</v>
      </c>
      <c r="F303" t="str">
        <f>'CONGESTION RESULTS 2015'!G303</f>
        <v>Remich</v>
      </c>
      <c r="G303" t="str">
        <f>'CONGESTION RESULTS 2015'!H303</f>
        <v>Entry</v>
      </c>
      <c r="H303" t="str">
        <f>'CONGESTION RESULTS 2015'!I303</f>
        <v>21Z0000000000406</v>
      </c>
      <c r="I303" t="str">
        <f>'CONGESTION RESULTS 2015'!J303</f>
        <v>Creos Luxembourg</v>
      </c>
      <c r="J303" t="str">
        <f>'CONGESTION RESULTS 2015'!K303</f>
        <v>21X000000001333E</v>
      </c>
      <c r="K303" t="str">
        <f>'CONGESTION RESULTS 2015'!L303</f>
        <v>LU</v>
      </c>
      <c r="L303" t="str">
        <f>'CONGESTION RESULTS 2015'!M303</f>
        <v>from</v>
      </c>
      <c r="M303" t="str">
        <f>'CONGESTION RESULTS 2015'!N303</f>
        <v>Open Grid Europe</v>
      </c>
      <c r="N303" t="str">
        <f>'CONGESTION RESULTS 2015'!O303</f>
        <v>21X-DE-C-A0A0A-T</v>
      </c>
      <c r="O303" t="str">
        <f>'CONGESTION RESULTS 2015'!P303</f>
        <v>DE</v>
      </c>
      <c r="P303" t="str">
        <f>'CONGESTION RESULTS 2015'!Q303</f>
        <v>no data on TP - derogation</v>
      </c>
      <c r="Q303" t="str">
        <f>'CONGESTION RESULTS 2015'!BC303</f>
        <v>no data</v>
      </c>
      <c r="S303" s="360" t="str">
        <f>'CONGESTION RESULTS 2015'!BJ303</f>
        <v>no data</v>
      </c>
      <c r="T303" t="str">
        <f>'CONGESTION RESULTS 2015'!BX303</f>
        <v>no</v>
      </c>
      <c r="U303" t="str">
        <f>IF(ISBLANK('CONGESTION RESULTS 2015'!BK303), "no", "yes")</f>
        <v>no</v>
      </c>
      <c r="V303" s="357">
        <f>'CONGESTION RESULTS 2015'!CE303</f>
        <v>0</v>
      </c>
      <c r="W303" t="str">
        <f>'CONGESTION RESULTS 2015'!CF303</f>
        <v>no</v>
      </c>
      <c r="X303" t="str">
        <f>'CONGESTION RESULTS 2015'!CG303</f>
        <v>no</v>
      </c>
      <c r="Y303">
        <f>'CONGESTION RESULTS 2015'!CH303</f>
        <v>0</v>
      </c>
      <c r="AA303" s="375" t="str">
        <f>Table9[[#This Row],[offer/non-offer or premia in March 2016 auction? 
'[only considering GYs and M-4-16']]]</f>
        <v>no offer of GYs or Ms (only Q2+3 were offered in 2015)</v>
      </c>
      <c r="AB303" s="375" t="str">
        <f>Table9[[#This Row],[Further TSO remarks on congestion / data / proposed changes to IP list etc.]]</f>
        <v>derogation</v>
      </c>
      <c r="AC303" s="375" t="str">
        <f>Table9[[#This Row],[Revised evaluation of congestion after TSO / NRA comments]]</f>
        <v>n/a</v>
      </c>
      <c r="AD303" s="375" t="str">
        <f>Table9[[#This Row],[ACER comments / 
justification]]</f>
        <v>derogation</v>
      </c>
    </row>
    <row r="304" spans="1:30" ht="22.2" hidden="1" x14ac:dyDescent="0.45">
      <c r="A304" t="str">
        <f>'CONGESTION RESULTS 2015'!A304</f>
        <v>VR</v>
      </c>
      <c r="B304">
        <f>'CONGESTION RESULTS 2015'!B304</f>
        <v>0</v>
      </c>
      <c r="C304">
        <f>'CONGESTION RESULTS 2015'!C304</f>
        <v>0</v>
      </c>
      <c r="D304" t="str">
        <f>'CONGESTION RESULTS 2015'!E304</f>
        <v>no</v>
      </c>
      <c r="E304" t="str">
        <f>'CONGESTION RESULTS 2015'!F304</f>
        <v>PRISMA</v>
      </c>
      <c r="F304" t="str">
        <f>'CONGESTION RESULTS 2015'!G304</f>
        <v>Remich</v>
      </c>
      <c r="G304" t="str">
        <f>'CONGESTION RESULTS 2015'!H304</f>
        <v>Entry</v>
      </c>
      <c r="H304" t="str">
        <f>'CONGESTION RESULTS 2015'!I304</f>
        <v>21Z0000000000406</v>
      </c>
      <c r="I304" t="str">
        <f>'CONGESTION RESULTS 2015'!J304</f>
        <v>Open Grid Europe</v>
      </c>
      <c r="J304" t="str">
        <f>'CONGESTION RESULTS 2015'!K304</f>
        <v>21X-DE-C-A0A0A-T</v>
      </c>
      <c r="K304" t="str">
        <f>'CONGESTION RESULTS 2015'!L304</f>
        <v>DE</v>
      </c>
      <c r="L304" t="str">
        <f>'CONGESTION RESULTS 2015'!M304</f>
        <v>from</v>
      </c>
      <c r="M304" t="str">
        <f>'CONGESTION RESULTS 2015'!N304</f>
        <v>Creos Luxembourg</v>
      </c>
      <c r="N304" t="str">
        <f>'CONGESTION RESULTS 2015'!O304</f>
        <v>21X000000001333E</v>
      </c>
      <c r="O304" t="str">
        <f>'CONGESTION RESULTS 2015'!P304</f>
        <v>LU</v>
      </c>
      <c r="P304" t="str">
        <f>'CONGESTION RESULTS 2015'!Q304</f>
        <v>no firm technical</v>
      </c>
      <c r="Q304" t="str">
        <f>'CONGESTION RESULTS 2015'!BC304</f>
        <v>yes</v>
      </c>
      <c r="S304" s="360" t="str">
        <f>'CONGESTION RESULTS 2015'!BJ304</f>
        <v>no</v>
      </c>
      <c r="T304">
        <f>'CONGESTION RESULTS 2015'!BX304</f>
        <v>0</v>
      </c>
      <c r="U304" t="str">
        <f>IF(ISBLANK('CONGESTION RESULTS 2015'!BK304), "no", "yes")</f>
        <v>no</v>
      </c>
      <c r="V304" s="357">
        <f>'CONGESTION RESULTS 2015'!CE304</f>
        <v>0</v>
      </c>
      <c r="W304">
        <f>'CONGESTION RESULTS 2015'!CF304</f>
        <v>0</v>
      </c>
      <c r="X304">
        <f>'CONGESTION RESULTS 2015'!CG304</f>
        <v>0</v>
      </c>
      <c r="Y304">
        <f>'CONGESTION RESULTS 2015'!CH304</f>
        <v>0</v>
      </c>
      <c r="AA304" s="375">
        <f>Table9[[#This Row],[offer/non-offer or premia in March 2016 auction? 
'[only considering GYs and M-4-16']]]</f>
        <v>0</v>
      </c>
      <c r="AB304" s="375">
        <f>Table9[[#This Row],[Further TSO remarks on congestion / data / proposed changes to IP list etc.]]</f>
        <v>0</v>
      </c>
      <c r="AC304" s="375">
        <f>Table9[[#This Row],[Revised evaluation of congestion after TSO / NRA comments]]</f>
        <v>0</v>
      </c>
      <c r="AD304" s="375">
        <f>Table9[[#This Row],[ACER comments / 
justification]]</f>
        <v>0</v>
      </c>
    </row>
    <row r="305" spans="1:30" ht="22.2" hidden="1" x14ac:dyDescent="0.45">
      <c r="A305" t="str">
        <f>'CONGESTION RESULTS 2015'!A305</f>
        <v>cross-border</v>
      </c>
      <c r="B305" t="str">
        <f>'CONGESTION RESULTS 2015'!B305</f>
        <v>likely not</v>
      </c>
      <c r="C305" t="str">
        <f>'CONGESTION RESULTS 2015'!C305</f>
        <v>non-offer of GYs</v>
      </c>
      <c r="D305" t="str">
        <f>'CONGESTION RESULTS 2015'!E305</f>
        <v>yes</v>
      </c>
      <c r="E305" t="str">
        <f>'CONGESTION RESULTS 2015'!F305</f>
        <v>PRISMA</v>
      </c>
      <c r="F305" t="str">
        <f>'CONGESTION RESULTS 2015'!G305</f>
        <v>Rogatec</v>
      </c>
      <c r="G305" t="str">
        <f>'CONGESTION RESULTS 2015'!H305</f>
        <v>Entry</v>
      </c>
      <c r="H305" t="str">
        <f>'CONGESTION RESULTS 2015'!I305</f>
        <v>21Z000000000128T</v>
      </c>
      <c r="I305" t="str">
        <f>'CONGESTION RESULTS 2015'!J305</f>
        <v>Plinacro</v>
      </c>
      <c r="J305" t="str">
        <f>'CONGESTION RESULTS 2015'!K305</f>
        <v>21X-HR-A-A0A0A-4</v>
      </c>
      <c r="K305" t="str">
        <f>'CONGESTION RESULTS 2015'!L305</f>
        <v>HR</v>
      </c>
      <c r="L305" t="str">
        <f>'CONGESTION RESULTS 2015'!M305</f>
        <v>from</v>
      </c>
      <c r="M305" t="str">
        <f>'CONGESTION RESULTS 2015'!N305</f>
        <v>Plinovodi</v>
      </c>
      <c r="N305" t="str">
        <f>'CONGESTION RESULTS 2015'!O305</f>
        <v>21X-SI-A-A0A0A-8</v>
      </c>
      <c r="O305" t="str">
        <f>'CONGESTION RESULTS 2015'!P305</f>
        <v>SI</v>
      </c>
      <c r="P305">
        <f>'CONGESTION RESULTS 2015'!Q305</f>
        <v>0</v>
      </c>
      <c r="Q305" t="str">
        <f>'CONGESTION RESULTS 2015'!BC305</f>
        <v>yes</v>
      </c>
      <c r="S305" s="360" t="str">
        <f>'CONGESTION RESULTS 2015'!BJ305</f>
        <v>no data</v>
      </c>
      <c r="T305">
        <f>'CONGESTION RESULTS 2015'!BX305</f>
        <v>0</v>
      </c>
      <c r="U305" t="str">
        <f>IF(ISBLANK('CONGESTION RESULTS 2015'!BK305), "no", "yes")</f>
        <v>no</v>
      </c>
      <c r="V305" s="357">
        <f>'CONGESTION RESULTS 2015'!CE305</f>
        <v>0</v>
      </c>
      <c r="W305">
        <f>'CONGESTION RESULTS 2015'!CF305</f>
        <v>0</v>
      </c>
      <c r="X305">
        <f>'CONGESTION RESULTS 2015'!CG305</f>
        <v>0</v>
      </c>
      <c r="Y305">
        <f>'CONGESTION RESULTS 2015'!CH305</f>
        <v>0</v>
      </c>
      <c r="AA305" s="375">
        <f>Table9[[#This Row],[offer/non-offer or premia in March 2016 auction? 
'[only considering GYs and M-4-16']]]</f>
        <v>0</v>
      </c>
      <c r="AB305" s="375">
        <f>Table9[[#This Row],[Further TSO remarks on congestion / data / proposed changes to IP list etc.]]</f>
        <v>0</v>
      </c>
      <c r="AC305" s="375">
        <f>Table9[[#This Row],[Revised evaluation of congestion after TSO / NRA comments]]</f>
        <v>0</v>
      </c>
      <c r="AD305" s="375">
        <f>Table9[[#This Row],[ACER comments / 
justification]]</f>
        <v>0</v>
      </c>
    </row>
    <row r="306" spans="1:30" ht="22.2" hidden="1" x14ac:dyDescent="0.45">
      <c r="A306" t="str">
        <f>'CONGESTION RESULTS 2015'!A306</f>
        <v>cross-border</v>
      </c>
      <c r="B306" t="str">
        <f>'CONGESTION RESULTS 2015'!B306</f>
        <v>potentially (no data)</v>
      </c>
      <c r="C306" t="str">
        <f>'CONGESTION RESULTS 2015'!C306</f>
        <v>non-offer of any capacity at BP</v>
      </c>
      <c r="D306" t="str">
        <f>'CONGESTION RESULTS 2015'!E306</f>
        <v>no (temporarily / no firm technical, yet)</v>
      </c>
      <c r="E306" t="str">
        <f>'CONGESTION RESULTS 2015'!F306</f>
        <v>RBP</v>
      </c>
      <c r="F306" t="str">
        <f>'CONGESTION RESULTS 2015'!G306</f>
        <v>Ruse (BG) / Giurgiu (RO)</v>
      </c>
      <c r="G306" t="str">
        <f>'CONGESTION RESULTS 2015'!H306</f>
        <v>Entry</v>
      </c>
      <c r="H306" t="str">
        <f>'CONGESTION RESULTS 2015'!I306</f>
        <v>21Z0000000002798</v>
      </c>
      <c r="I306" t="str">
        <f>'CONGESTION RESULTS 2015'!J306</f>
        <v>Transgaz</v>
      </c>
      <c r="J306" t="str">
        <f>'CONGESTION RESULTS 2015'!K306</f>
        <v>21X-RO-A-A0A0A-S</v>
      </c>
      <c r="K306" t="str">
        <f>'CONGESTION RESULTS 2015'!L306</f>
        <v>RO</v>
      </c>
      <c r="L306" t="str">
        <f>'CONGESTION RESULTS 2015'!M306</f>
        <v>from</v>
      </c>
      <c r="M306" t="str">
        <f>'CONGESTION RESULTS 2015'!N306</f>
        <v>Bulgartransgaz</v>
      </c>
      <c r="N306" t="str">
        <f>'CONGESTION RESULTS 2015'!O306</f>
        <v>21X-BG-A-A0A0A-C</v>
      </c>
      <c r="O306" t="str">
        <f>'CONGESTION RESULTS 2015'!P306</f>
        <v>BG</v>
      </c>
      <c r="P306" t="str">
        <f>'CONGESTION RESULTS 2015'!Q306</f>
        <v>no data on TP</v>
      </c>
      <c r="Q306">
        <f>'CONGESTION RESULTS 2015'!BC306</f>
        <v>0</v>
      </c>
      <c r="S306" s="360">
        <f>'CONGESTION RESULTS 2015'!BJ306</f>
        <v>0</v>
      </c>
      <c r="T306" t="str">
        <f>'CONGESTION RESULTS 2015'!BX306</f>
        <v>no</v>
      </c>
      <c r="U306" t="str">
        <f>IF(ISBLANK('CONGESTION RESULTS 2015'!BK306), "no", "yes")</f>
        <v>no</v>
      </c>
      <c r="V306" s="357" t="str">
        <f>'CONGESTION RESULTS 2015'!CE306</f>
        <v>no</v>
      </c>
      <c r="W306" t="str">
        <f>'CONGESTION RESULTS 2015'!CF306</f>
        <v>no</v>
      </c>
      <c r="X306" t="str">
        <f>'CONGESTION RESULTS 2015'!CG306</f>
        <v>no</v>
      </c>
      <c r="Y306">
        <f>'CONGESTION RESULTS 2015'!CH306</f>
        <v>0</v>
      </c>
      <c r="AA306" s="375" t="str">
        <f>Table9[[#This Row],[offer/non-offer or premia in March 2016 auction? 
'[only considering GYs and M-4-16']]]</f>
        <v>no auction for Transgaz in RBP report</v>
      </c>
      <c r="AB306" s="375" t="str">
        <f>Table9[[#This Row],[Further TSO remarks on congestion / data / proposed changes to IP list etc.]]</f>
        <v xml:space="preserve">After reviewing the file, we confirm that our data were completed  according to those we have submitted. </v>
      </c>
      <c r="AC306" s="375" t="str">
        <f>Table9[[#This Row],[Revised evaluation of congestion after TSO / NRA comments]]</f>
        <v>potentially (no data)</v>
      </c>
      <c r="AD306" s="375" t="str">
        <f>Table9[[#This Row],[ACER comments / 
justification]]</f>
        <v>assuming the same situation as on BG side</v>
      </c>
    </row>
    <row r="307" spans="1:30" ht="22.2" hidden="1" x14ac:dyDescent="0.45">
      <c r="A307" t="str">
        <f>'CONGESTION RESULTS 2015'!A307</f>
        <v>cross-border</v>
      </c>
      <c r="B307" t="str">
        <f>'CONGESTION RESULTS 2015'!B307</f>
        <v>potentially (no data)</v>
      </c>
      <c r="C307" t="str">
        <f>'CONGESTION RESULTS 2015'!C307</f>
        <v>non-offer of any capacity at BP</v>
      </c>
      <c r="D307" t="str">
        <f>'CONGESTION RESULTS 2015'!E307</f>
        <v>no (temporarily / no firm technical, yet)</v>
      </c>
      <c r="E307" t="str">
        <f>'CONGESTION RESULTS 2015'!F307</f>
        <v>undecided on BG side (likely RBP)</v>
      </c>
      <c r="F307" t="str">
        <f>'CONGESTION RESULTS 2015'!G307</f>
        <v>Ruse (BG) / Giurgiu (RO)</v>
      </c>
      <c r="G307" t="str">
        <f>'CONGESTION RESULTS 2015'!H307</f>
        <v>Entry</v>
      </c>
      <c r="H307" t="str">
        <f>'CONGESTION RESULTS 2015'!I307</f>
        <v>21Z0000000002798</v>
      </c>
      <c r="I307" t="str">
        <f>'CONGESTION RESULTS 2015'!J307</f>
        <v>Bulgartransgaz</v>
      </c>
      <c r="J307" t="str">
        <f>'CONGESTION RESULTS 2015'!K307</f>
        <v>21X-BG-A-A0A0A-C</v>
      </c>
      <c r="K307" t="str">
        <f>'CONGESTION RESULTS 2015'!L307</f>
        <v>BG</v>
      </c>
      <c r="L307" t="str">
        <f>'CONGESTION RESULTS 2015'!M307</f>
        <v>from</v>
      </c>
      <c r="M307" t="str">
        <f>'CONGESTION RESULTS 2015'!N307</f>
        <v>Transgaz</v>
      </c>
      <c r="N307" t="str">
        <f>'CONGESTION RESULTS 2015'!O307</f>
        <v>21X-RO-A-A0A0A-S</v>
      </c>
      <c r="O307" t="str">
        <f>'CONGESTION RESULTS 2015'!P307</f>
        <v>RO</v>
      </c>
      <c r="P307" t="str">
        <f>'CONGESTION RESULTS 2015'!Q307</f>
        <v>no data on TP - IP is not in operation (BG comment in NC CAM IM survey)</v>
      </c>
      <c r="Q307" t="str">
        <f>'CONGESTION RESULTS 2015'!BC307</f>
        <v>no data</v>
      </c>
      <c r="S307" s="360">
        <f>'CONGESTION RESULTS 2015'!BJ307</f>
        <v>0</v>
      </c>
      <c r="T307" t="str">
        <f>'CONGESTION RESULTS 2015'!BX307</f>
        <v>no</v>
      </c>
      <c r="U307" t="str">
        <f>IF(ISBLANK('CONGESTION RESULTS 2015'!BK307), "no", "yes")</f>
        <v>no</v>
      </c>
      <c r="V307" s="357" t="str">
        <f>'CONGESTION RESULTS 2015'!CE307</f>
        <v>no</v>
      </c>
      <c r="W307" t="str">
        <f>'CONGESTION RESULTS 2015'!CF307</f>
        <v>no</v>
      </c>
      <c r="X307" t="str">
        <f>'CONGESTION RESULTS 2015'!CG307</f>
        <v>no</v>
      </c>
      <c r="Y307">
        <f>'CONGESTION RESULTS 2015'!CH307</f>
        <v>0</v>
      </c>
      <c r="AA307" s="375">
        <f>Table9[[#This Row],[offer/non-offer or premia in March 2016 auction? 
'[only considering GYs and M-4-16']]]</f>
        <v>0</v>
      </c>
      <c r="AB307" s="375" t="str">
        <f>Table9[[#This Row],[Further TSO remarks on congestion / data / proposed changes to IP list etc.]]</f>
        <v>IP still under contruction, no capacity marketing, yet</v>
      </c>
      <c r="AC307" s="375" t="str">
        <f>Table9[[#This Row],[Revised evaluation of congestion after TSO / NRA comments]]</f>
        <v>potentially, but no FDA UIOLI required</v>
      </c>
      <c r="AD307" s="375" t="str">
        <f>Table9[[#This Row],[ACER comments / 
justification]]</f>
        <v>temporarily out of scope</v>
      </c>
    </row>
    <row r="308" spans="1:30" ht="22.2" hidden="1" x14ac:dyDescent="0.45">
      <c r="A308" t="str">
        <f>'CONGESTION RESULTS 2015'!A308</f>
        <v>cross-border</v>
      </c>
      <c r="B308" t="str">
        <f>'CONGESTION RESULTS 2015'!B308</f>
        <v>no</v>
      </c>
      <c r="C308">
        <f>'CONGESTION RESULTS 2015'!C308</f>
        <v>0</v>
      </c>
      <c r="D308" t="str">
        <f>'CONGESTION RESULTS 2015'!E308</f>
        <v>yes</v>
      </c>
      <c r="E308" t="str">
        <f>'CONGESTION RESULTS 2015'!F308</f>
        <v>PRISMA</v>
      </c>
      <c r="F308" t="str">
        <f>'CONGESTION RESULTS 2015'!G308</f>
        <v>s Gravenvoeren Dilsen (BE) // 's Gravenvoeren/Obbicht (NL)</v>
      </c>
      <c r="G308" t="str">
        <f>'CONGESTION RESULTS 2015'!H308</f>
        <v>Entry</v>
      </c>
      <c r="H308" t="str">
        <f>'CONGESTION RESULTS 2015'!I308</f>
        <v>21Z000000000169F</v>
      </c>
      <c r="I308" t="str">
        <f>'CONGESTION RESULTS 2015'!J308</f>
        <v>Fluxys Belgium</v>
      </c>
      <c r="J308" t="str">
        <f>'CONGESTION RESULTS 2015'!K308</f>
        <v>21X-BE-A-A0A0A-Y</v>
      </c>
      <c r="K308" t="str">
        <f>'CONGESTION RESULTS 2015'!L308</f>
        <v>BE</v>
      </c>
      <c r="L308" t="str">
        <f>'CONGESTION RESULTS 2015'!M308</f>
        <v>from</v>
      </c>
      <c r="M308" t="str">
        <f>'CONGESTION RESULTS 2015'!N308</f>
        <v>Gasunie Transport Services</v>
      </c>
      <c r="N308" t="str">
        <f>'CONGESTION RESULTS 2015'!O308</f>
        <v>21X-NL-A-A0A0A-Z</v>
      </c>
      <c r="O308" t="str">
        <f>'CONGESTION RESULTS 2015'!P308</f>
        <v>NL</v>
      </c>
      <c r="P308">
        <f>'CONGESTION RESULTS 2015'!Q308</f>
        <v>0</v>
      </c>
      <c r="Q308" t="str">
        <f>'CONGESTION RESULTS 2015'!BC308</f>
        <v>no</v>
      </c>
      <c r="S308" s="360">
        <f>'CONGESTION RESULTS 2015'!BJ308</f>
        <v>0</v>
      </c>
      <c r="T308">
        <f>'CONGESTION RESULTS 2015'!BX308</f>
        <v>0</v>
      </c>
      <c r="U308" t="str">
        <f>IF(ISBLANK('CONGESTION RESULTS 2015'!BK308), "no", "yes")</f>
        <v>no</v>
      </c>
      <c r="V308" s="357">
        <f>'CONGESTION RESULTS 2015'!CE308</f>
        <v>0</v>
      </c>
      <c r="W308">
        <f>'CONGESTION RESULTS 2015'!CF308</f>
        <v>0</v>
      </c>
      <c r="X308">
        <f>'CONGESTION RESULTS 2015'!CG308</f>
        <v>0</v>
      </c>
      <c r="Y308">
        <f>'CONGESTION RESULTS 2015'!CH308</f>
        <v>0</v>
      </c>
      <c r="AA308" s="375">
        <f>Table9[[#This Row],[offer/non-offer or premia in March 2016 auction? 
'[only considering GYs and M-4-16']]]</f>
        <v>0</v>
      </c>
      <c r="AB308" s="375">
        <f>Table9[[#This Row],[Further TSO remarks on congestion / data / proposed changes to IP list etc.]]</f>
        <v>0</v>
      </c>
      <c r="AC308" s="375" t="str">
        <f>Table9[[#This Row],[Revised evaluation of congestion after TSO / NRA comments]]</f>
        <v>no</v>
      </c>
      <c r="AD308" s="375">
        <f>Table9[[#This Row],[ACER comments / 
justification]]</f>
        <v>0</v>
      </c>
    </row>
    <row r="309" spans="1:30" ht="22.2" hidden="1" x14ac:dyDescent="0.45">
      <c r="A309" t="str">
        <f>'CONGESTION RESULTS 2015'!A309</f>
        <v>VR</v>
      </c>
      <c r="B309">
        <f>'CONGESTION RESULTS 2015'!B309</f>
        <v>0</v>
      </c>
      <c r="C309">
        <f>'CONGESTION RESULTS 2015'!C309</f>
        <v>0</v>
      </c>
      <c r="D309" t="str">
        <f>'CONGESTION RESULTS 2015'!E309</f>
        <v>no</v>
      </c>
      <c r="E309" t="str">
        <f>'CONGESTION RESULTS 2015'!F309</f>
        <v>PRISMA</v>
      </c>
      <c r="F309" t="str">
        <f>'CONGESTION RESULTS 2015'!G309</f>
        <v>s Gravenvoeren Dilsen (BE) // 's Gravenvoeren/Obbicht (NL)</v>
      </c>
      <c r="G309" t="str">
        <f>'CONGESTION RESULTS 2015'!H309</f>
        <v>Entry</v>
      </c>
      <c r="H309" t="str">
        <f>'CONGESTION RESULTS 2015'!I309</f>
        <v>21Z000000000169F</v>
      </c>
      <c r="I309" t="str">
        <f>'CONGESTION RESULTS 2015'!J309</f>
        <v>Gasunie Transport Services</v>
      </c>
      <c r="J309" t="str">
        <f>'CONGESTION RESULTS 2015'!K309</f>
        <v>21X-NL-A-A0A0A-Z</v>
      </c>
      <c r="K309" t="str">
        <f>'CONGESTION RESULTS 2015'!L309</f>
        <v>NL</v>
      </c>
      <c r="L309" t="str">
        <f>'CONGESTION RESULTS 2015'!M309</f>
        <v>from</v>
      </c>
      <c r="M309" t="str">
        <f>'CONGESTION RESULTS 2015'!N309</f>
        <v>Fluxys Belgium</v>
      </c>
      <c r="N309" t="str">
        <f>'CONGESTION RESULTS 2015'!O309</f>
        <v>21X-BE-A-A0A0A-Y</v>
      </c>
      <c r="O309" t="str">
        <f>'CONGESTION RESULTS 2015'!P309</f>
        <v>BE</v>
      </c>
      <c r="P309" t="str">
        <f>'CONGESTION RESULTS 2015'!Q309</f>
        <v>no technical firm, but some firm (backhaul) available</v>
      </c>
      <c r="Q309" t="str">
        <f>'CONGESTION RESULTS 2015'!BC309</f>
        <v>yes</v>
      </c>
      <c r="S309" s="360" t="str">
        <f>'CONGESTION RESULTS 2015'!BJ309</f>
        <v>no</v>
      </c>
      <c r="T309">
        <f>'CONGESTION RESULTS 2015'!BX309</f>
        <v>0</v>
      </c>
      <c r="U309" t="str">
        <f>IF(ISBLANK('CONGESTION RESULTS 2015'!BK309), "no", "yes")</f>
        <v>no</v>
      </c>
      <c r="V309" s="357">
        <f>'CONGESTION RESULTS 2015'!CE309</f>
        <v>0</v>
      </c>
      <c r="W309">
        <f>'CONGESTION RESULTS 2015'!CF309</f>
        <v>0</v>
      </c>
      <c r="X309">
        <f>'CONGESTION RESULTS 2015'!CG309</f>
        <v>0</v>
      </c>
      <c r="Y309">
        <f>'CONGESTION RESULTS 2015'!CH309</f>
        <v>0</v>
      </c>
      <c r="AA309" s="375">
        <f>Table9[[#This Row],[offer/non-offer or premia in March 2016 auction? 
'[only considering GYs and M-4-16']]]</f>
        <v>0</v>
      </c>
      <c r="AB309" s="375">
        <f>Table9[[#This Row],[Further TSO remarks on congestion / data / proposed changes to IP list etc.]]</f>
        <v>0</v>
      </c>
      <c r="AC309" s="375">
        <f>Table9[[#This Row],[Revised evaluation of congestion after TSO / NRA comments]]</f>
        <v>0</v>
      </c>
      <c r="AD309" s="375">
        <f>Table9[[#This Row],[ACER comments / 
justification]]</f>
        <v>0</v>
      </c>
    </row>
    <row r="310" spans="1:30" ht="22.2" hidden="1" x14ac:dyDescent="0.45">
      <c r="A310" t="str">
        <f>'CONGESTION RESULTS 2015'!A310</f>
        <v>in-country</v>
      </c>
      <c r="B310" t="str">
        <f>'CONGESTION RESULTS 2015'!B310</f>
        <v>likely not</v>
      </c>
      <c r="C310" t="str">
        <f>'CONGESTION RESULTS 2015'!C310</f>
        <v>non-offer of any capacity at BP</v>
      </c>
      <c r="D310" t="str">
        <f>'CONGESTION RESULTS 2015'!E310</f>
        <v>yes</v>
      </c>
      <c r="E310" t="str">
        <f>'CONGESTION RESULTS 2015'!F310</f>
        <v>PRISMA</v>
      </c>
      <c r="F310" t="str">
        <f>'CONGESTION RESULTS 2015'!G310</f>
        <v>South North CSEP</v>
      </c>
      <c r="G310" t="str">
        <f>'CONGESTION RESULTS 2015'!H310</f>
        <v>Entry</v>
      </c>
      <c r="H310" t="str">
        <f>'CONGESTION RESULTS 2015'!I310</f>
        <v>21Z000000000283H</v>
      </c>
      <c r="I310" t="str">
        <f>'CONGESTION RESULTS 2015'!J310</f>
        <v>GNI (UK)</v>
      </c>
      <c r="J310" t="str">
        <f>'CONGESTION RESULTS 2015'!K310</f>
        <v>21X-GB-C-A0A0A-Q</v>
      </c>
      <c r="K310" t="str">
        <f>'CONGESTION RESULTS 2015'!L310</f>
        <v>UK</v>
      </c>
      <c r="L310" t="str">
        <f>'CONGESTION RESULTS 2015'!M310</f>
        <v>from</v>
      </c>
      <c r="M310" t="str">
        <f>'CONGESTION RESULTS 2015'!N310</f>
        <v>Gas Networks Ireland</v>
      </c>
      <c r="N310" t="str">
        <f>'CONGESTION RESULTS 2015'!O310</f>
        <v>47X0000000000576</v>
      </c>
      <c r="O310" t="str">
        <f>'CONGESTION RESULTS 2015'!P310</f>
        <v>IE</v>
      </c>
      <c r="P310">
        <f>'CONGESTION RESULTS 2015'!Q310</f>
        <v>0</v>
      </c>
      <c r="Q310" t="str">
        <f>'CONGESTION RESULTS 2015'!BC310</f>
        <v>no</v>
      </c>
      <c r="S310" s="360">
        <f>'CONGESTION RESULTS 2015'!BJ310</f>
        <v>0</v>
      </c>
      <c r="T310">
        <f>'CONGESTION RESULTS 2015'!BX310</f>
        <v>0</v>
      </c>
      <c r="U310" t="str">
        <f>IF(ISBLANK('CONGESTION RESULTS 2015'!BK310), "no", "yes")</f>
        <v>no</v>
      </c>
      <c r="V310" s="357">
        <f>'CONGESTION RESULTS 2015'!CE310</f>
        <v>0</v>
      </c>
      <c r="W310">
        <f>'CONGESTION RESULTS 2015'!CF310</f>
        <v>0</v>
      </c>
      <c r="X310">
        <f>'CONGESTION RESULTS 2015'!CG310</f>
        <v>0</v>
      </c>
      <c r="Y310">
        <f>'CONGESTION RESULTS 2015'!CH310</f>
        <v>0</v>
      </c>
      <c r="AA310" s="375">
        <f>Table9[[#This Row],[offer/non-offer or premia in March 2016 auction? 
'[only considering GYs and M-4-16']]]</f>
        <v>0</v>
      </c>
      <c r="AB310" s="375">
        <f>Table9[[#This Row],[Further TSO remarks on congestion / data / proposed changes to IP list etc.]]</f>
        <v>0</v>
      </c>
      <c r="AC310" s="375">
        <f>Table9[[#This Row],[Revised evaluation of congestion after TSO / NRA comments]]</f>
        <v>0</v>
      </c>
      <c r="AD310" s="375">
        <f>Table9[[#This Row],[ACER comments / 
justification]]</f>
        <v>0</v>
      </c>
    </row>
    <row r="311" spans="1:30" s="361" customFormat="1" ht="30" customHeight="1" x14ac:dyDescent="0.45">
      <c r="A311" s="357" t="str">
        <f>'CONGESTION RESULTS 2015'!A311</f>
        <v>in-country</v>
      </c>
      <c r="B311" s="324" t="str">
        <f>'CONGESTION RESULTS 2015'!B311</f>
        <v>yes</v>
      </c>
      <c r="C311" s="357" t="str">
        <f>'CONGESTION RESULTS 2015'!C311</f>
        <v>non-offer of any firm capacity at BP</v>
      </c>
      <c r="D311" s="357" t="str">
        <f>'CONGESTION RESULTS 2015'!E311</f>
        <v>yes</v>
      </c>
      <c r="E311" s="357" t="str">
        <f>'CONGESTION RESULTS 2015'!F311</f>
        <v>PRISMA</v>
      </c>
      <c r="F311" s="368" t="str">
        <f>'CONGESTION RESULTS 2015'!G311</f>
        <v>Steinitz</v>
      </c>
      <c r="G311" s="357" t="str">
        <f>'CONGESTION RESULTS 2015'!H311</f>
        <v>Entry</v>
      </c>
      <c r="H311" s="358" t="str">
        <f>'CONGESTION RESULTS 2015'!I311</f>
        <v>21Z000000000237O</v>
      </c>
      <c r="I311" s="357" t="str">
        <f>'CONGESTION RESULTS 2015'!J311</f>
        <v>Open Grid Europe</v>
      </c>
      <c r="J311" s="329" t="str">
        <f>'CONGESTION RESULTS 2015'!K311</f>
        <v>21X-DE-C-A0A0A-T</v>
      </c>
      <c r="K311" s="357" t="str">
        <f>'CONGESTION RESULTS 2015'!L311</f>
        <v>DE</v>
      </c>
      <c r="L311" s="359" t="str">
        <f>'CONGESTION RESULTS 2015'!M311</f>
        <v>from</v>
      </c>
      <c r="M311" s="359" t="str">
        <f>'CONGESTION RESULTS 2015'!N311</f>
        <v>ONTRAS</v>
      </c>
      <c r="N311" s="329" t="str">
        <f>'CONGESTION RESULTS 2015'!O311</f>
        <v>21X-DE-F-A0A0A-2</v>
      </c>
      <c r="O311" s="322" t="str">
        <f>'CONGESTION RESULTS 2015'!P311</f>
        <v>DE</v>
      </c>
      <c r="P311">
        <f>'CONGESTION RESULTS 2015'!Q311</f>
        <v>0</v>
      </c>
      <c r="Q311" s="357" t="str">
        <f>'CONGESTION RESULTS 2015'!BC311</f>
        <v>yes</v>
      </c>
      <c r="R311" s="360" t="s">
        <v>103</v>
      </c>
      <c r="S311" s="447" t="str">
        <f>'CONGESTION RESULTS 2015'!BJ311</f>
        <v>yes (3 days in Feb15)</v>
      </c>
      <c r="T311" s="357" t="str">
        <f>'CONGESTION RESULTS 2015'!BX311</f>
        <v>no</v>
      </c>
      <c r="U311" s="357" t="str">
        <f>IF(ISBLANK('CONGESTION RESULTS 2015'!BK311), "no", "yes")</f>
        <v>no</v>
      </c>
      <c r="V311" s="357" t="str">
        <f>Table9[[#This Row],[Number of concluded trades (T) and offers (O) on secondary markets in 2015 '[&gt;= 1 month']]]</f>
        <v>no</v>
      </c>
      <c r="W311" s="357" t="str">
        <f>'CONGESTION RESULTS 2015'!CF311</f>
        <v>yes</v>
      </c>
      <c r="X311" s="357" t="str">
        <f>'CONGESTION RESULTS 2015'!CG311</f>
        <v>no</v>
      </c>
      <c r="Y311" s="357" t="str">
        <f>'CONGESTION RESULTS 2015'!CH311</f>
        <v>yes</v>
      </c>
      <c r="Z311" s="357" t="s">
        <v>100</v>
      </c>
      <c r="AA311" s="375" t="str">
        <f>Table9[[#This Row],[offer/non-offer or premia in March 2016 auction? 
'[only considering GYs and M-4-16']]]</f>
        <v>only M-4-16 offered as interruptible, no firm offers</v>
      </c>
      <c r="AB311" s="375">
        <f>Table9[[#This Row],[Further TSO remarks on congestion / data / proposed changes to IP list etc.]]</f>
        <v>0</v>
      </c>
      <c r="AC311" s="375" t="str">
        <f>Table9[[#This Row],[Revised evaluation of congestion after TSO / NRA comments]]</f>
        <v>yes</v>
      </c>
      <c r="AD311" s="375" t="str">
        <f>Table9[[#This Row],[ACER comments / 
justification]]</f>
        <v>persistent congestion</v>
      </c>
    </row>
    <row r="312" spans="1:30" ht="22.2" hidden="1" x14ac:dyDescent="0.45">
      <c r="A312" t="str">
        <f>'CONGESTION RESULTS 2015'!A312</f>
        <v>in-country</v>
      </c>
      <c r="B312" t="str">
        <f>'CONGESTION RESULTS 2015'!B312</f>
        <v>no</v>
      </c>
      <c r="C312">
        <f>'CONGESTION RESULTS 2015'!C312</f>
        <v>0</v>
      </c>
      <c r="D312" t="str">
        <f>'CONGESTION RESULTS 2015'!E312</f>
        <v>yes</v>
      </c>
      <c r="E312" t="str">
        <f>'CONGESTION RESULTS 2015'!F312</f>
        <v>PRISMA</v>
      </c>
      <c r="F312" t="str">
        <f>'CONGESTION RESULTS 2015'!G312</f>
        <v>Steinitz</v>
      </c>
      <c r="G312" t="str">
        <f>'CONGESTION RESULTS 2015'!H312</f>
        <v>Entry</v>
      </c>
      <c r="H312" t="str">
        <f>'CONGESTION RESULTS 2015'!I312</f>
        <v>21Z000000000237O</v>
      </c>
      <c r="I312" t="str">
        <f>'CONGESTION RESULTS 2015'!J312</f>
        <v>ONTRAS</v>
      </c>
      <c r="J312" t="str">
        <f>'CONGESTION RESULTS 2015'!K312</f>
        <v>21X-DE-F-A0A0A-2</v>
      </c>
      <c r="K312" t="str">
        <f>'CONGESTION RESULTS 2015'!L312</f>
        <v>DE</v>
      </c>
      <c r="L312" t="str">
        <f>'CONGESTION RESULTS 2015'!M312</f>
        <v>from</v>
      </c>
      <c r="M312" t="str">
        <f>'CONGESTION RESULTS 2015'!N312</f>
        <v>Open Grid Europe</v>
      </c>
      <c r="N312" t="str">
        <f>'CONGESTION RESULTS 2015'!O312</f>
        <v>21X-DE-C-A0A0A-T</v>
      </c>
      <c r="O312" t="str">
        <f>'CONGESTION RESULTS 2015'!P312</f>
        <v>DE</v>
      </c>
      <c r="P312">
        <f>'CONGESTION RESULTS 2015'!Q312</f>
        <v>0</v>
      </c>
      <c r="Q312">
        <f>'CONGESTION RESULTS 2015'!BC312</f>
        <v>0</v>
      </c>
      <c r="S312" s="360">
        <f>'CONGESTION RESULTS 2015'!BJ312</f>
        <v>0</v>
      </c>
      <c r="T312">
        <f>'CONGESTION RESULTS 2015'!BX312</f>
        <v>0</v>
      </c>
      <c r="U312" t="str">
        <f>IF(ISBLANK('CONGESTION RESULTS 2015'!BK312), "no", "yes")</f>
        <v>no</v>
      </c>
      <c r="V312" s="357">
        <f>'CONGESTION RESULTS 2015'!CE312</f>
        <v>0</v>
      </c>
      <c r="W312">
        <f>'CONGESTION RESULTS 2015'!CF312</f>
        <v>0</v>
      </c>
      <c r="X312">
        <f>'CONGESTION RESULTS 2015'!CG312</f>
        <v>0</v>
      </c>
      <c r="Y312">
        <f>'CONGESTION RESULTS 2015'!CH312</f>
        <v>0</v>
      </c>
      <c r="AA312" s="375">
        <f>Table9[[#This Row],[offer/non-offer or premia in March 2016 auction? 
'[only considering GYs and M-4-16']]]</f>
        <v>0</v>
      </c>
      <c r="AB312" s="375">
        <f>Table9[[#This Row],[Further TSO remarks on congestion / data / proposed changes to IP list etc.]]</f>
        <v>0</v>
      </c>
      <c r="AC312" s="375">
        <f>Table9[[#This Row],[Revised evaluation of congestion after TSO / NRA comments]]</f>
        <v>0</v>
      </c>
      <c r="AD312" s="375">
        <f>Table9[[#This Row],[ACER comments / 
justification]]</f>
        <v>0</v>
      </c>
    </row>
    <row r="313" spans="1:30" ht="22.2" hidden="1" x14ac:dyDescent="0.45">
      <c r="A313" t="str">
        <f>'CONGESTION RESULTS 2015'!A313</f>
        <v>cross-border</v>
      </c>
      <c r="B313" t="str">
        <f>'CONGESTION RESULTS 2015'!B313</f>
        <v>no</v>
      </c>
      <c r="C313">
        <f>'CONGESTION RESULTS 2015'!C313</f>
        <v>0</v>
      </c>
      <c r="D313" t="str">
        <f>'CONGESTION RESULTS 2015'!E313</f>
        <v>yes</v>
      </c>
      <c r="E313" t="str">
        <f>'CONGESTION RESULTS 2015'!F313</f>
        <v>PRISMA</v>
      </c>
      <c r="F313" t="str">
        <f>'CONGESTION RESULTS 2015'!G313</f>
        <v>Tarvisio (IT) / Arnoldstein (AT)</v>
      </c>
      <c r="G313" t="str">
        <f>'CONGESTION RESULTS 2015'!H313</f>
        <v>Entry</v>
      </c>
      <c r="H313" t="str">
        <f>'CONGESTION RESULTS 2015'!I313</f>
        <v>21Z000000000004A</v>
      </c>
      <c r="I313" t="str">
        <f>'CONGESTION RESULTS 2015'!J313</f>
        <v>Snam Rete Gas</v>
      </c>
      <c r="J313" t="str">
        <f>'CONGESTION RESULTS 2015'!K313</f>
        <v>21X-IT-A-A0A0A-7</v>
      </c>
      <c r="K313" t="str">
        <f>'CONGESTION RESULTS 2015'!L313</f>
        <v>IT</v>
      </c>
      <c r="L313" t="str">
        <f>'CONGESTION RESULTS 2015'!M313</f>
        <v>from</v>
      </c>
      <c r="M313" t="str">
        <f>'CONGESTION RESULTS 2015'!N313</f>
        <v>TAG</v>
      </c>
      <c r="N313" t="str">
        <f>'CONGESTION RESULTS 2015'!O313</f>
        <v>21X-AT-C-A0A0A-B</v>
      </c>
      <c r="O313" t="str">
        <f>'CONGESTION RESULTS 2015'!P313</f>
        <v>AT</v>
      </c>
      <c r="P313">
        <f>'CONGESTION RESULTS 2015'!Q313</f>
        <v>0</v>
      </c>
      <c r="Q313" t="str">
        <f>'CONGESTION RESULTS 2015'!BC313</f>
        <v>yes</v>
      </c>
      <c r="S313" s="360" t="str">
        <f>'CONGESTION RESULTS 2015'!BJ313</f>
        <v>yes (5 days in July, 1 day in Sept)</v>
      </c>
      <c r="T313">
        <f>'CONGESTION RESULTS 2015'!BX313</f>
        <v>0</v>
      </c>
      <c r="U313" t="str">
        <f>IF(ISBLANK('CONGESTION RESULTS 2015'!BK313), "no", "yes")</f>
        <v>no</v>
      </c>
      <c r="V313" s="357">
        <f>'CONGESTION RESULTS 2015'!CE313</f>
        <v>0</v>
      </c>
      <c r="W313">
        <f>'CONGESTION RESULTS 2015'!CF313</f>
        <v>0</v>
      </c>
      <c r="X313">
        <f>'CONGESTION RESULTS 2015'!CG313</f>
        <v>0</v>
      </c>
      <c r="Y313">
        <f>'CONGESTION RESULTS 2015'!CH313</f>
        <v>0</v>
      </c>
      <c r="AA313" s="375">
        <f>Table9[[#This Row],[offer/non-offer or premia in March 2016 auction? 
'[only considering GYs and M-4-16']]]</f>
        <v>0</v>
      </c>
      <c r="AB313" s="375">
        <f>Table9[[#This Row],[Further TSO remarks on congestion / data / proposed changes to IP list etc.]]</f>
        <v>0</v>
      </c>
      <c r="AC313" s="375" t="str">
        <f>Table9[[#This Row],[Revised evaluation of congestion after TSO / NRA comments]]</f>
        <v>no</v>
      </c>
      <c r="AD313" s="375">
        <f>Table9[[#This Row],[ACER comments / 
justification]]</f>
        <v>0</v>
      </c>
    </row>
    <row r="314" spans="1:30" ht="22.2" hidden="1" x14ac:dyDescent="0.45">
      <c r="A314" t="str">
        <f>'CONGESTION RESULTS 2015'!A314</f>
        <v>cross-border</v>
      </c>
      <c r="B314" t="str">
        <f>'CONGESTION RESULTS 2015'!B314</f>
        <v>likely not</v>
      </c>
      <c r="C314" t="str">
        <f>'CONGESTION RESULTS 2015'!C314</f>
        <v>non-offer of GYs 15-18</v>
      </c>
      <c r="D314" t="str">
        <f>'CONGESTION RESULTS 2015'!E314</f>
        <v>yes</v>
      </c>
      <c r="E314" t="str">
        <f>'CONGESTION RESULTS 2015'!F314</f>
        <v>PRISMA</v>
      </c>
      <c r="F314" t="str">
        <f>'CONGESTION RESULTS 2015'!G314</f>
        <v>Tarvisio (IT) / Arnoldstein (AT)</v>
      </c>
      <c r="G314" t="str">
        <f>'CONGESTION RESULTS 2015'!H314</f>
        <v>Entry</v>
      </c>
      <c r="H314" t="str">
        <f>'CONGESTION RESULTS 2015'!I314</f>
        <v>21Z000000000004A</v>
      </c>
      <c r="I314" t="str">
        <f>'CONGESTION RESULTS 2015'!J314</f>
        <v>TAG</v>
      </c>
      <c r="J314" t="str">
        <f>'CONGESTION RESULTS 2015'!K314</f>
        <v>21X-AT-C-A0A0A-B</v>
      </c>
      <c r="K314" t="str">
        <f>'CONGESTION RESULTS 2015'!L314</f>
        <v>AT</v>
      </c>
      <c r="L314" t="str">
        <f>'CONGESTION RESULTS 2015'!M314</f>
        <v>from</v>
      </c>
      <c r="M314" t="str">
        <f>'CONGESTION RESULTS 2015'!N314</f>
        <v>Snam Rete Gas</v>
      </c>
      <c r="N314" t="str">
        <f>'CONGESTION RESULTS 2015'!O314</f>
        <v>21X-IT-A-A0A0A-7</v>
      </c>
      <c r="O314" t="str">
        <f>'CONGESTION RESULTS 2015'!P314</f>
        <v>IT</v>
      </c>
      <c r="P314" t="str">
        <f>'CONGESTION RESULTS 2015'!Q314</f>
        <v>only little capacity booked</v>
      </c>
      <c r="Q314" t="str">
        <f>'CONGESTION RESULTS 2015'!BC314</f>
        <v>yes</v>
      </c>
      <c r="S314" s="360" t="str">
        <f>'CONGESTION RESULTS 2015'!BJ314</f>
        <v>no</v>
      </c>
      <c r="T314">
        <f>'CONGESTION RESULTS 2015'!BX314</f>
        <v>0</v>
      </c>
      <c r="V314" s="357">
        <f>'CONGESTION RESULTS 2015'!CE314</f>
        <v>0</v>
      </c>
      <c r="W314">
        <f>'CONGESTION RESULTS 2015'!CF314</f>
        <v>0</v>
      </c>
      <c r="X314">
        <f>'CONGESTION RESULTS 2015'!CG314</f>
        <v>0</v>
      </c>
      <c r="Y314" t="str">
        <f>'CONGESTION RESULTS 2015'!CH314</f>
        <v>yes</v>
      </c>
      <c r="AA314" s="375">
        <f>Table9[[#This Row],[offer/non-offer or premia in March 2016 auction? 
'[only considering GYs and M-4-16']]]</f>
        <v>0</v>
      </c>
      <c r="AB314" s="375">
        <f>Table9[[#This Row],[Further TSO remarks on congestion / data / proposed changes to IP list etc.]]</f>
        <v>0</v>
      </c>
      <c r="AC314" s="375" t="str">
        <f>Table9[[#This Row],[Revised evaluation of congestion after TSO / NRA comments]]</f>
        <v>likely not</v>
      </c>
      <c r="AD314" s="375">
        <f>Table9[[#This Row],[ACER comments / 
justification]]</f>
        <v>0</v>
      </c>
    </row>
    <row r="315" spans="1:30" ht="22.2" hidden="1" x14ac:dyDescent="0.45">
      <c r="A315" t="str">
        <f>'CONGESTION RESULTS 2015'!A315</f>
        <v>VR</v>
      </c>
      <c r="B315">
        <f>'CONGESTION RESULTS 2015'!B315</f>
        <v>0</v>
      </c>
      <c r="C315">
        <f>'CONGESTION RESULTS 2015'!C315</f>
        <v>0</v>
      </c>
      <c r="D315" t="str">
        <f>'CONGESTION RESULTS 2015'!E315</f>
        <v>no</v>
      </c>
      <c r="E315" t="str">
        <f>'CONGESTION RESULTS 2015'!F315</f>
        <v>PRISMA</v>
      </c>
      <c r="F315" t="str">
        <f>'CONGESTION RESULTS 2015'!G315</f>
        <v>Tegelen</v>
      </c>
      <c r="G315" t="str">
        <f>'CONGESTION RESULTS 2015'!H315</f>
        <v>Entry</v>
      </c>
      <c r="H315" t="str">
        <f>'CONGESTION RESULTS 2015'!I315</f>
        <v>21Z000000000117Y</v>
      </c>
      <c r="I315" t="str">
        <f>'CONGESTION RESULTS 2015'!J315</f>
        <v>Gasunie Transport Services</v>
      </c>
      <c r="J315" t="str">
        <f>'CONGESTION RESULTS 2015'!K315</f>
        <v>21X-NL-A-A0A0A-Z</v>
      </c>
      <c r="K315" t="str">
        <f>'CONGESTION RESULTS 2015'!L315</f>
        <v>NL</v>
      </c>
      <c r="L315" t="str">
        <f>'CONGESTION RESULTS 2015'!M315</f>
        <v>from</v>
      </c>
      <c r="M315" t="str">
        <f>'CONGESTION RESULTS 2015'!N315</f>
        <v>Open Grid Europe</v>
      </c>
      <c r="N315" t="str">
        <f>'CONGESTION RESULTS 2015'!O315</f>
        <v>21X-DE-C-A0A0A-T</v>
      </c>
      <c r="O315" t="str">
        <f>'CONGESTION RESULTS 2015'!P315</f>
        <v>DE</v>
      </c>
      <c r="P315" t="str">
        <f>'CONGESTION RESULTS 2015'!Q315</f>
        <v>no firm technical</v>
      </c>
      <c r="Q315" t="str">
        <f>'CONGESTION RESULTS 2015'!BC315</f>
        <v>no</v>
      </c>
      <c r="S315" s="360">
        <f>'CONGESTION RESULTS 2015'!BJ315</f>
        <v>0</v>
      </c>
      <c r="T315">
        <f>'CONGESTION RESULTS 2015'!BX315</f>
        <v>0</v>
      </c>
      <c r="U315" t="str">
        <f>IF(ISBLANK('CONGESTION RESULTS 2015'!BK315), "no", "yes")</f>
        <v>no</v>
      </c>
      <c r="V315" s="357">
        <f>'CONGESTION RESULTS 2015'!CE315</f>
        <v>0</v>
      </c>
      <c r="W315">
        <f>'CONGESTION RESULTS 2015'!CF315</f>
        <v>0</v>
      </c>
      <c r="X315">
        <f>'CONGESTION RESULTS 2015'!CG315</f>
        <v>0</v>
      </c>
      <c r="Y315">
        <f>'CONGESTION RESULTS 2015'!CH315</f>
        <v>0</v>
      </c>
      <c r="AA315" s="375">
        <f>Table9[[#This Row],[offer/non-offer or premia in March 2016 auction? 
'[only considering GYs and M-4-16']]]</f>
        <v>0</v>
      </c>
      <c r="AB315" s="375">
        <f>Table9[[#This Row],[Further TSO remarks on congestion / data / proposed changes to IP list etc.]]</f>
        <v>0</v>
      </c>
      <c r="AC315" s="375">
        <f>Table9[[#This Row],[Revised evaluation of congestion after TSO / NRA comments]]</f>
        <v>0</v>
      </c>
      <c r="AD315" s="375">
        <f>Table9[[#This Row],[ACER comments / 
justification]]</f>
        <v>0</v>
      </c>
    </row>
    <row r="316" spans="1:30" ht="22.2" hidden="1" x14ac:dyDescent="0.45">
      <c r="A316" t="str">
        <f>'CONGESTION RESULTS 2015'!A316</f>
        <v>VR</v>
      </c>
      <c r="B316">
        <f>'CONGESTION RESULTS 2015'!B316</f>
        <v>0</v>
      </c>
      <c r="C316">
        <f>'CONGESTION RESULTS 2015'!C316</f>
        <v>0</v>
      </c>
      <c r="D316" t="str">
        <f>'CONGESTION RESULTS 2015'!E316</f>
        <v>no</v>
      </c>
      <c r="E316" t="str">
        <f>'CONGESTION RESULTS 2015'!F316</f>
        <v>PRISMA</v>
      </c>
      <c r="F316" t="str">
        <f>'CONGESTION RESULTS 2015'!G316</f>
        <v>Tegelen</v>
      </c>
      <c r="G316" t="str">
        <f>'CONGESTION RESULTS 2015'!H316</f>
        <v>Entry</v>
      </c>
      <c r="H316" t="str">
        <f>'CONGESTION RESULTS 2015'!I316</f>
        <v>21Z000000000117Y</v>
      </c>
      <c r="I316" t="str">
        <f>'CONGESTION RESULTS 2015'!J316</f>
        <v>Open Grid Europe</v>
      </c>
      <c r="J316" t="str">
        <f>'CONGESTION RESULTS 2015'!K316</f>
        <v>21X-DE-C-A0A0A-T</v>
      </c>
      <c r="K316" t="str">
        <f>'CONGESTION RESULTS 2015'!L316</f>
        <v>DE</v>
      </c>
      <c r="L316" t="str">
        <f>'CONGESTION RESULTS 2015'!M316</f>
        <v>from</v>
      </c>
      <c r="M316" t="str">
        <f>'CONGESTION RESULTS 2015'!N316</f>
        <v>Gasunie Transport Services</v>
      </c>
      <c r="N316" t="str">
        <f>'CONGESTION RESULTS 2015'!O316</f>
        <v>21X-NL-A-A0A0A-Z</v>
      </c>
      <c r="O316" t="str">
        <f>'CONGESTION RESULTS 2015'!P316</f>
        <v>NL</v>
      </c>
      <c r="P316" t="str">
        <f>'CONGESTION RESULTS 2015'!Q316</f>
        <v>no firm technical</v>
      </c>
      <c r="Q316" t="str">
        <f>'CONGESTION RESULTS 2015'!BC316</f>
        <v>yes</v>
      </c>
      <c r="S316" s="360" t="str">
        <f>'CONGESTION RESULTS 2015'!BJ316</f>
        <v>no</v>
      </c>
      <c r="T316">
        <f>'CONGESTION RESULTS 2015'!BX316</f>
        <v>0</v>
      </c>
      <c r="U316" t="str">
        <f>IF(ISBLANK('CONGESTION RESULTS 2015'!BK316), "no", "yes")</f>
        <v>no</v>
      </c>
      <c r="V316" s="357">
        <f>'CONGESTION RESULTS 2015'!CE316</f>
        <v>0</v>
      </c>
      <c r="W316">
        <f>'CONGESTION RESULTS 2015'!CF316</f>
        <v>0</v>
      </c>
      <c r="X316">
        <f>'CONGESTION RESULTS 2015'!CG316</f>
        <v>0</v>
      </c>
      <c r="Y316">
        <f>'CONGESTION RESULTS 2015'!CH316</f>
        <v>0</v>
      </c>
      <c r="AA316" s="375">
        <f>Table9[[#This Row],[offer/non-offer or premia in March 2016 auction? 
'[only considering GYs and M-4-16']]]</f>
        <v>0</v>
      </c>
      <c r="AB316" s="375">
        <f>Table9[[#This Row],[Further TSO remarks on congestion / data / proposed changes to IP list etc.]]</f>
        <v>0</v>
      </c>
      <c r="AC316" s="375">
        <f>Table9[[#This Row],[Revised evaluation of congestion after TSO / NRA comments]]</f>
        <v>0</v>
      </c>
      <c r="AD316" s="375">
        <f>Table9[[#This Row],[ACER comments / 
justification]]</f>
        <v>0</v>
      </c>
    </row>
    <row r="317" spans="1:30" s="361" customFormat="1" ht="30" hidden="1" customHeight="1" x14ac:dyDescent="0.45">
      <c r="A317" s="363" t="str">
        <f>'CONGESTION RESULTS 2015'!A317</f>
        <v>3rd country</v>
      </c>
      <c r="B317" s="324" t="str">
        <f>'CONGESTION RESULTS 2015'!B317</f>
        <v>yes</v>
      </c>
      <c r="C317" s="357" t="str">
        <f>'CONGESTION RESULTS 2015'!C317</f>
        <v>non-offer of GYs 15/16 + 16/17</v>
      </c>
      <c r="D317" s="357" t="str">
        <f>'CONGESTION RESULTS 2015'!E317</f>
        <v>na</v>
      </c>
      <c r="E317" s="357" t="str">
        <f>'CONGESTION RESULTS 2015'!F317</f>
        <v>GSA</v>
      </c>
      <c r="F317" s="357" t="str">
        <f>'CONGESTION RESULTS 2015'!G317</f>
        <v>Tieterowka</v>
      </c>
      <c r="G317" s="357" t="str">
        <f>'CONGESTION RESULTS 2015'!H317</f>
        <v>Entry</v>
      </c>
      <c r="H317" s="358" t="str">
        <f>'CONGESTION RESULTS 2015'!I317</f>
        <v>21Z0000000001321</v>
      </c>
      <c r="I317" s="357" t="str">
        <f>'CONGESTION RESULTS 2015'!J317</f>
        <v>GAZ-SYSTEM</v>
      </c>
      <c r="J317" s="329" t="str">
        <f>'CONGESTION RESULTS 2015'!K317</f>
        <v>21X-PL-A-A0A0A-B</v>
      </c>
      <c r="K317" s="357" t="str">
        <f>'CONGESTION RESULTS 2015'!L317</f>
        <v>PL</v>
      </c>
      <c r="L317" s="359" t="str">
        <f>'CONGESTION RESULTS 2015'!M317</f>
        <v>from</v>
      </c>
      <c r="M317" s="359" t="str">
        <f>'CONGESTION RESULTS 2015'!N317</f>
        <v>Gazprom Transgaz Belarus</v>
      </c>
      <c r="N317" s="329" t="str">
        <f>'CONGESTION RESULTS 2015'!O317</f>
        <v>--</v>
      </c>
      <c r="O317" s="322" t="str">
        <f>'CONGESTION RESULTS 2015'!P317</f>
        <v>BY</v>
      </c>
      <c r="P317" t="str">
        <f>'CONGESTION RESULTS 2015'!Q317</f>
        <v>IP with 3rd country</v>
      </c>
      <c r="Q317" s="357" t="str">
        <f>'CONGESTION RESULTS 2015'!BC317</f>
        <v>yes</v>
      </c>
      <c r="R317" s="360" t="s">
        <v>103</v>
      </c>
      <c r="S317" s="360" t="str">
        <f>'CONGESTION RESULTS 2015'!BJ317</f>
        <v>no</v>
      </c>
      <c r="T317" s="357" t="str">
        <f>'CONGESTION RESULTS 2015'!BX317</f>
        <v>no</v>
      </c>
      <c r="U317" s="357" t="str">
        <f>IF(ISBLANK('CONGESTION RESULTS 2015'!BK317), "no", "yes")</f>
        <v>no</v>
      </c>
      <c r="V317" s="357">
        <f>'CONGESTION RESULTS 2015'!CE317</f>
        <v>0</v>
      </c>
      <c r="W317" s="357" t="str">
        <f>'CONGESTION RESULTS 2015'!CF317</f>
        <v>no</v>
      </c>
      <c r="X317" s="357" t="str">
        <f>'CONGESTION RESULTS 2015'!CG317</f>
        <v>yes</v>
      </c>
      <c r="Y317" s="357">
        <f>'CONGESTION RESULTS 2015'!CH317</f>
        <v>0</v>
      </c>
      <c r="Z317" s="357" t="str">
        <f>Table9[[#This Row],[offer/non-offer or premia in March 2016 auction? 
'[only considering GYs and M-4-16']]]</f>
        <v>firm offers only from GY17/18 on (interruptible for GY16/17 and monthly)</v>
      </c>
      <c r="AA317" s="375" t="str">
        <f>Table9[[#This Row],[offer/non-offer or premia in March 2016 auction? 
'[only considering GYs and M-4-16']]]</f>
        <v>firm offers only from GY17/18 on (interruptible for GY16/17 and monthly)</v>
      </c>
      <c r="AB317" s="375">
        <f>Table9[[#This Row],[Further TSO remarks on congestion / data / proposed changes to IP list etc.]]</f>
        <v>0</v>
      </c>
      <c r="AC317" s="375" t="str">
        <f>Table9[[#This Row],[Revised evaluation of congestion after TSO / NRA comments]]</f>
        <v>yes, but no FDA UIOLI</v>
      </c>
      <c r="AD317" s="375" t="str">
        <f>Table9[[#This Row],[ACER comments / 
justification]]</f>
        <v>3rd country, NRA has not decided to apply CMPs</v>
      </c>
    </row>
    <row r="318" spans="1:30" ht="22.2" hidden="1" x14ac:dyDescent="0.45">
      <c r="A318" t="str">
        <f>'CONGESTION RESULTS 2015'!A318</f>
        <v>cross-border</v>
      </c>
      <c r="B318" t="str">
        <f>'CONGESTION RESULTS 2015'!B318</f>
        <v>no</v>
      </c>
      <c r="C318">
        <f>'CONGESTION RESULTS 2015'!C318</f>
        <v>0</v>
      </c>
      <c r="D318" t="str">
        <f>'CONGESTION RESULTS 2015'!E318</f>
        <v>yes</v>
      </c>
      <c r="E318" t="str">
        <f>'CONGESTION RESULTS 2015'!F318</f>
        <v>PRISMA</v>
      </c>
      <c r="F318" t="str">
        <f>'CONGESTION RESULTS 2015'!G318</f>
        <v>Überackern ABG (AT) / Burghausen (DE) (1)</v>
      </c>
      <c r="G318" t="str">
        <f>'CONGESTION RESULTS 2015'!H318</f>
        <v>Entry</v>
      </c>
      <c r="H318" t="str">
        <f>'CONGESTION RESULTS 2015'!I318</f>
        <v>21Z000000000002E</v>
      </c>
      <c r="I318" t="str">
        <f>'CONGESTION RESULTS 2015'!J318</f>
        <v>bayernets</v>
      </c>
      <c r="J318" t="str">
        <f>'CONGESTION RESULTS 2015'!K318</f>
        <v>21X-DE-A-A0A0A-A</v>
      </c>
      <c r="K318" t="str">
        <f>'CONGESTION RESULTS 2015'!L318</f>
        <v>DE</v>
      </c>
      <c r="L318" t="str">
        <f>'CONGESTION RESULTS 2015'!M318</f>
        <v>from</v>
      </c>
      <c r="M318" t="str">
        <f>'CONGESTION RESULTS 2015'!N318</f>
        <v>Gas Connect Austria</v>
      </c>
      <c r="N318" t="str">
        <f>'CONGESTION RESULTS 2015'!O318</f>
        <v>21X-AT-B-A0A0A-K</v>
      </c>
      <c r="O318" t="str">
        <f>'CONGESTION RESULTS 2015'!P318</f>
        <v>AT</v>
      </c>
      <c r="P318">
        <f>'CONGESTION RESULTS 2015'!Q318</f>
        <v>0</v>
      </c>
      <c r="Q318">
        <f>'CONGESTION RESULTS 2015'!BC318</f>
        <v>0</v>
      </c>
      <c r="S318" s="360">
        <f>'CONGESTION RESULTS 2015'!BJ318</f>
        <v>0</v>
      </c>
      <c r="T318">
        <f>'CONGESTION RESULTS 2015'!BX318</f>
        <v>0</v>
      </c>
      <c r="U318" t="str">
        <f>IF(ISBLANK('CONGESTION RESULTS 2015'!BK318), "no", "yes")</f>
        <v>no</v>
      </c>
      <c r="V318" s="357" t="str">
        <f>'CONGESTION RESULTS 2015'!CE318</f>
        <v>no secondary transactions</v>
      </c>
      <c r="W318">
        <f>'CONGESTION RESULTS 2015'!CF318</f>
        <v>0</v>
      </c>
      <c r="X318">
        <f>'CONGESTION RESULTS 2015'!CG318</f>
        <v>0</v>
      </c>
      <c r="Y318">
        <f>'CONGESTION RESULTS 2015'!CH318</f>
        <v>0</v>
      </c>
      <c r="AA318" s="375">
        <f>Table9[[#This Row],[offer/non-offer or premia in March 2016 auction? 
'[only considering GYs and M-4-16']]]</f>
        <v>0</v>
      </c>
      <c r="AB318" s="375">
        <f>Table9[[#This Row],[Further TSO remarks on congestion / data / proposed changes to IP list etc.]]</f>
        <v>0</v>
      </c>
      <c r="AC318" s="375" t="str">
        <f>Table9[[#This Row],[Revised evaluation of congestion after TSO / NRA comments]]</f>
        <v>no</v>
      </c>
      <c r="AD318" s="375">
        <f>Table9[[#This Row],[ACER comments / 
justification]]</f>
        <v>0</v>
      </c>
    </row>
    <row r="319" spans="1:30" ht="22.2" hidden="1" x14ac:dyDescent="0.45">
      <c r="A319" t="str">
        <f>'CONGESTION RESULTS 2015'!A319</f>
        <v>VR</v>
      </c>
      <c r="B319">
        <f>'CONGESTION RESULTS 2015'!B319</f>
        <v>0</v>
      </c>
      <c r="C319">
        <f>'CONGESTION RESULTS 2015'!C319</f>
        <v>0</v>
      </c>
      <c r="D319" t="str">
        <f>'CONGESTION RESULTS 2015'!E319</f>
        <v>no</v>
      </c>
      <c r="E319" t="str">
        <f>'CONGESTION RESULTS 2015'!F319</f>
        <v>PRISMA</v>
      </c>
      <c r="F319" t="str">
        <f>'CONGESTION RESULTS 2015'!G319</f>
        <v>Überackern ABG (AT)</v>
      </c>
      <c r="G319" t="str">
        <f>'CONGESTION RESULTS 2015'!H319</f>
        <v>Entry</v>
      </c>
      <c r="H319" t="str">
        <f>'CONGESTION RESULTS 2015'!I319</f>
        <v>21Z000000000002E</v>
      </c>
      <c r="I319" t="str">
        <f>'CONGESTION RESULTS 2015'!J319</f>
        <v>Open Grid Europe</v>
      </c>
      <c r="J319" t="str">
        <f>'CONGESTION RESULTS 2015'!K319</f>
        <v>21X-DE-C-A0A0A-T</v>
      </c>
      <c r="K319" t="str">
        <f>'CONGESTION RESULTS 2015'!L319</f>
        <v>DE</v>
      </c>
      <c r="L319" t="str">
        <f>'CONGESTION RESULTS 2015'!M319</f>
        <v>from</v>
      </c>
      <c r="M319" t="str">
        <f>'CONGESTION RESULTS 2015'!N319</f>
        <v>Gas Connect Austria</v>
      </c>
      <c r="N319" t="str">
        <f>'CONGESTION RESULTS 2015'!O319</f>
        <v>21X-AT-B-A0A0A-K</v>
      </c>
      <c r="O319" t="str">
        <f>'CONGESTION RESULTS 2015'!P319</f>
        <v>AT</v>
      </c>
      <c r="P319" t="str">
        <f>'CONGESTION RESULTS 2015'!Q319</f>
        <v>no firm technical</v>
      </c>
      <c r="Q319">
        <f>'CONGESTION RESULTS 2015'!BC319</f>
        <v>0</v>
      </c>
      <c r="S319" s="360">
        <f>'CONGESTION RESULTS 2015'!BJ319</f>
        <v>0</v>
      </c>
      <c r="T319">
        <f>'CONGESTION RESULTS 2015'!BX319</f>
        <v>0</v>
      </c>
      <c r="U319" t="str">
        <f>IF(ISBLANK('CONGESTION RESULTS 2015'!BK319), "no", "yes")</f>
        <v>no</v>
      </c>
      <c r="V319" s="357">
        <f>'CONGESTION RESULTS 2015'!CE319</f>
        <v>0</v>
      </c>
      <c r="W319">
        <f>'CONGESTION RESULTS 2015'!CF319</f>
        <v>0</v>
      </c>
      <c r="X319">
        <f>'CONGESTION RESULTS 2015'!CG319</f>
        <v>0</v>
      </c>
      <c r="Y319">
        <f>'CONGESTION RESULTS 2015'!CH319</f>
        <v>0</v>
      </c>
      <c r="AA319" s="375">
        <f>Table9[[#This Row],[offer/non-offer or premia in March 2016 auction? 
'[only considering GYs and M-4-16']]]</f>
        <v>0</v>
      </c>
      <c r="AB319" s="375">
        <f>Table9[[#This Row],[Further TSO remarks on congestion / data / proposed changes to IP list etc.]]</f>
        <v>0</v>
      </c>
      <c r="AC319" s="375">
        <f>Table9[[#This Row],[Revised evaluation of congestion after TSO / NRA comments]]</f>
        <v>0</v>
      </c>
      <c r="AD319" s="375">
        <f>Table9[[#This Row],[ACER comments / 
justification]]</f>
        <v>0</v>
      </c>
    </row>
    <row r="320" spans="1:30" ht="22.2" hidden="1" x14ac:dyDescent="0.45">
      <c r="A320" t="str">
        <f>'CONGESTION RESULTS 2015'!A320</f>
        <v>cross-border</v>
      </c>
      <c r="B320" t="str">
        <f>'CONGESTION RESULTS 2015'!B320</f>
        <v>no</v>
      </c>
      <c r="C320">
        <f>'CONGESTION RESULTS 2015'!C320</f>
        <v>0</v>
      </c>
      <c r="D320" t="str">
        <f>'CONGESTION RESULTS 2015'!E320</f>
        <v>yes</v>
      </c>
      <c r="E320" t="str">
        <f>'CONGESTION RESULTS 2015'!F320</f>
        <v>PRISMA</v>
      </c>
      <c r="F320" t="str">
        <f>'CONGESTION RESULTS 2015'!G320</f>
        <v>Überackern ABG (AT)</v>
      </c>
      <c r="G320" t="str">
        <f>'CONGESTION RESULTS 2015'!H320</f>
        <v>Entry</v>
      </c>
      <c r="H320" t="str">
        <f>'CONGESTION RESULTS 2015'!I320</f>
        <v>21Z000000000002E</v>
      </c>
      <c r="I320" t="str">
        <f>'CONGESTION RESULTS 2015'!J320</f>
        <v>Gas Connect Austria</v>
      </c>
      <c r="J320" t="str">
        <f>'CONGESTION RESULTS 2015'!K320</f>
        <v>21X-AT-B-A0A0A-K</v>
      </c>
      <c r="K320" t="str">
        <f>'CONGESTION RESULTS 2015'!L320</f>
        <v>AT</v>
      </c>
      <c r="L320" t="str">
        <f>'CONGESTION RESULTS 2015'!M320</f>
        <v>from</v>
      </c>
      <c r="M320" t="str">
        <f>'CONGESTION RESULTS 2015'!N320</f>
        <v>Open Grid Europe</v>
      </c>
      <c r="N320" t="str">
        <f>'CONGESTION RESULTS 2015'!O320</f>
        <v>21X-DE-C-A0A0A-T</v>
      </c>
      <c r="O320" t="str">
        <f>'CONGESTION RESULTS 2015'!P320</f>
        <v>DE</v>
      </c>
      <c r="P320" t="str">
        <f>'CONGESTION RESULTS 2015'!Q320</f>
        <v>change of name (according to GCA proposal in CAM IMR survey)</v>
      </c>
      <c r="Q320">
        <f>'CONGESTION RESULTS 2015'!BC320</f>
        <v>0</v>
      </c>
      <c r="S320" s="360">
        <f>'CONGESTION RESULTS 2015'!BJ320</f>
        <v>0</v>
      </c>
      <c r="T320">
        <f>'CONGESTION RESULTS 2015'!BX320</f>
        <v>0</v>
      </c>
      <c r="U320" t="str">
        <f>IF(ISBLANK('CONGESTION RESULTS 2015'!BK320), "no", "yes")</f>
        <v>no</v>
      </c>
      <c r="V320" s="357">
        <f>'CONGESTION RESULTS 2015'!CE320</f>
        <v>0</v>
      </c>
      <c r="W320">
        <f>'CONGESTION RESULTS 2015'!CF320</f>
        <v>0</v>
      </c>
      <c r="X320">
        <f>'CONGESTION RESULTS 2015'!CG320</f>
        <v>0</v>
      </c>
      <c r="Y320">
        <f>'CONGESTION RESULTS 2015'!CH320</f>
        <v>0</v>
      </c>
      <c r="AA320" s="375">
        <f>Table9[[#This Row],[offer/non-offer or premia in March 2016 auction? 
'[only considering GYs and M-4-16']]]</f>
        <v>0</v>
      </c>
      <c r="AB320" s="375">
        <f>Table9[[#This Row],[Further TSO remarks on congestion / data / proposed changes to IP list etc.]]</f>
        <v>0</v>
      </c>
      <c r="AC320" s="375">
        <f>Table9[[#This Row],[Revised evaluation of congestion after TSO / NRA comments]]</f>
        <v>0</v>
      </c>
      <c r="AD320" s="375">
        <f>Table9[[#This Row],[ACER comments / 
justification]]</f>
        <v>0</v>
      </c>
    </row>
    <row r="321" spans="1:30" ht="22.2" hidden="1" x14ac:dyDescent="0.45">
      <c r="A321" t="str">
        <f>'CONGESTION RESULTS 2015'!A321</f>
        <v>cross-border</v>
      </c>
      <c r="B321" t="str">
        <f>'CONGESTION RESULTS 2015'!B321</f>
        <v>no</v>
      </c>
      <c r="C321">
        <f>'CONGESTION RESULTS 2015'!C321</f>
        <v>0</v>
      </c>
      <c r="D321" t="str">
        <f>'CONGESTION RESULTS 2015'!E321</f>
        <v>yes</v>
      </c>
      <c r="E321" t="str">
        <f>'CONGESTION RESULTS 2015'!F321</f>
        <v>PRISMA</v>
      </c>
      <c r="F321" t="str">
        <f>'CONGESTION RESULTS 2015'!G321</f>
        <v>Überackern SUDAL (AT) / Burghausen (DE) (2)</v>
      </c>
      <c r="G321" t="str">
        <f>'CONGESTION RESULTS 2015'!H321</f>
        <v>Entry</v>
      </c>
      <c r="H321" t="str">
        <f>'CONGESTION RESULTS 2015'!I321</f>
        <v>21Z0000000001240</v>
      </c>
      <c r="I321" t="str">
        <f>'CONGESTION RESULTS 2015'!J321</f>
        <v>bayernets</v>
      </c>
      <c r="J321" t="str">
        <f>'CONGESTION RESULTS 2015'!K321</f>
        <v>21X-DE-A-A0A0A-A</v>
      </c>
      <c r="K321" t="str">
        <f>'CONGESTION RESULTS 2015'!L321</f>
        <v>DE</v>
      </c>
      <c r="L321" t="str">
        <f>'CONGESTION RESULTS 2015'!M321</f>
        <v>from</v>
      </c>
      <c r="M321" t="str">
        <f>'CONGESTION RESULTS 2015'!N321</f>
        <v>Gas Connect Austria</v>
      </c>
      <c r="N321" t="str">
        <f>'CONGESTION RESULTS 2015'!O321</f>
        <v>21X-AT-B-A0A0A-K</v>
      </c>
      <c r="O321" t="str">
        <f>'CONGESTION RESULTS 2015'!P321</f>
        <v>AT</v>
      </c>
      <c r="P321" t="str">
        <f>'CONGESTION RESULTS 2015'!Q321</f>
        <v>competing capacities?</v>
      </c>
      <c r="Q321" t="str">
        <f>'CONGESTION RESULTS 2015'!BC321</f>
        <v>yes</v>
      </c>
      <c r="S321" s="360" t="str">
        <f>'CONGESTION RESULTS 2015'!BJ321</f>
        <v>no</v>
      </c>
      <c r="T321">
        <f>'CONGESTION RESULTS 2015'!BX321</f>
        <v>0</v>
      </c>
      <c r="U321" t="str">
        <f>IF(ISBLANK('CONGESTION RESULTS 2015'!BK321), "no", "yes")</f>
        <v>no</v>
      </c>
      <c r="V321" s="357" t="str">
        <f>'CONGESTION RESULTS 2015'!CE321</f>
        <v>no secondary transactions</v>
      </c>
      <c r="W321">
        <f>'CONGESTION RESULTS 2015'!CF321</f>
        <v>0</v>
      </c>
      <c r="X321">
        <f>'CONGESTION RESULTS 2015'!CG321</f>
        <v>0</v>
      </c>
      <c r="Y321">
        <f>'CONGESTION RESULTS 2015'!CH321</f>
        <v>0</v>
      </c>
      <c r="AA321" s="375">
        <f>Table9[[#This Row],[offer/non-offer or premia in March 2016 auction? 
'[only considering GYs and M-4-16']]]</f>
        <v>0</v>
      </c>
      <c r="AB321" s="375">
        <f>Table9[[#This Row],[Further TSO remarks on congestion / data / proposed changes to IP list etc.]]</f>
        <v>0</v>
      </c>
      <c r="AC321" s="375" t="str">
        <f>Table9[[#This Row],[Revised evaluation of congestion after TSO / NRA comments]]</f>
        <v>no</v>
      </c>
      <c r="AD321" s="375">
        <f>Table9[[#This Row],[ACER comments / 
justification]]</f>
        <v>0</v>
      </c>
    </row>
    <row r="322" spans="1:30" s="361" customFormat="1" ht="30" customHeight="1" x14ac:dyDescent="0.45">
      <c r="A322" s="357" t="str">
        <f>'CONGESTION RESULTS 2015'!A322</f>
        <v>cross-border</v>
      </c>
      <c r="B322" s="324" t="str">
        <f>'CONGESTION RESULTS 2015'!B322</f>
        <v>yes</v>
      </c>
      <c r="C322" s="368" t="str">
        <f>'CONGESTION RESULTS 2015'!C322</f>
        <v>auction premia (c) [&gt;0 GY]</v>
      </c>
      <c r="D322" s="357" t="str">
        <f>'CONGESTION RESULTS 2015'!E322</f>
        <v>yes</v>
      </c>
      <c r="E322" s="357" t="str">
        <f>'CONGESTION RESULTS 2015'!F322</f>
        <v>PRISMA</v>
      </c>
      <c r="F322" s="368" t="str">
        <f>'CONGESTION RESULTS 2015'!G322</f>
        <v>Überackern SUDAL (AT) / Burghausen (DE) (2)</v>
      </c>
      <c r="G322" s="357" t="str">
        <f>'CONGESTION RESULTS 2015'!H322</f>
        <v>Entry</v>
      </c>
      <c r="H322" s="358" t="str">
        <f>'CONGESTION RESULTS 2015'!I322</f>
        <v>21Z0000000001240</v>
      </c>
      <c r="I322" s="357" t="str">
        <f>'CONGESTION RESULTS 2015'!J322</f>
        <v>Gas Connect Austria</v>
      </c>
      <c r="J322" s="329" t="str">
        <f>'CONGESTION RESULTS 2015'!K322</f>
        <v>21X-AT-B-A0A0A-K</v>
      </c>
      <c r="K322" s="357" t="str">
        <f>'CONGESTION RESULTS 2015'!L322</f>
        <v>AT</v>
      </c>
      <c r="L322" s="359" t="str">
        <f>'CONGESTION RESULTS 2015'!M322</f>
        <v>from</v>
      </c>
      <c r="M322" s="359" t="str">
        <f>'CONGESTION RESULTS 2015'!N322</f>
        <v>bayernets</v>
      </c>
      <c r="N322" s="329" t="str">
        <f>'CONGESTION RESULTS 2015'!O322</f>
        <v>21X-DE-A-A0A0A-A</v>
      </c>
      <c r="O322" s="322" t="str">
        <f>'CONGESTION RESULTS 2015'!P322</f>
        <v>DE</v>
      </c>
      <c r="P322" t="str">
        <f>'CONGESTION RESULTS 2015'!Q322</f>
        <v>change of name (according to GCA proposal in CAM IMR survey)</v>
      </c>
      <c r="Q322" s="357" t="str">
        <f>'CONGESTION RESULTS 2015'!BC322</f>
        <v>yes</v>
      </c>
      <c r="R322" s="360" t="s">
        <v>100</v>
      </c>
      <c r="S322" s="447" t="str">
        <f>'CONGESTION RESULTS 2015'!BJ322</f>
        <v>yes  (on 17.3.15)</v>
      </c>
      <c r="T322" s="357" t="str">
        <f>'CONGESTION RESULTS 2015'!BX322</f>
        <v>yes</v>
      </c>
      <c r="U322" s="357" t="str">
        <f>IF(ISBLANK('CONGESTION RESULTS 2015'!BK322), "no", "yes")</f>
        <v>yes</v>
      </c>
      <c r="V322" s="357" t="str">
        <f>Table9[[#This Row],[Number of concluded trades (T) and offers (O) on secondary markets in 2015 '[&gt;= 1 month']]]</f>
        <v>no</v>
      </c>
      <c r="W322" s="357" t="str">
        <f>'CONGESTION RESULTS 2015'!CF322</f>
        <v>yes</v>
      </c>
      <c r="X322" s="357" t="str">
        <f>'CONGESTION RESULTS 2015'!CG322</f>
        <v>yes</v>
      </c>
      <c r="Y322" s="357" t="str">
        <f>'CONGESTION RESULTS 2015'!CH322</f>
        <v>yes</v>
      </c>
      <c r="Z322" s="357" t="s">
        <v>100</v>
      </c>
      <c r="AA322" s="375" t="str">
        <f>Table9[[#This Row],[offer/non-offer or premia in March 2016 auction? 
'[only considering GYs and M-4-16']]]</f>
        <v>M-4-16 offered only as interruptible capacity, 
only GYs 19-31 offered bundled (27-31 unbundled)</v>
      </c>
      <c r="AB322" s="375" t="str">
        <f>Table9[[#This Row],[Further TSO remarks on congestion / data / proposed changes to IP list etc.]]</f>
        <v xml:space="preserve">The TSO believes that all information needed, also on secondary trade, is available on PRISMA, so they have decided not to contribute to the excel sheets. </v>
      </c>
      <c r="AC322" s="375" t="str">
        <f>Table9[[#This Row],[Revised evaluation of congestion after TSO / NRA comments]]</f>
        <v>yes</v>
      </c>
      <c r="AD322" s="375" t="str">
        <f>Table9[[#This Row],[ACER comments / 
justification]]</f>
        <v>persistent congestion</v>
      </c>
    </row>
    <row r="323" spans="1:30" ht="22.2" hidden="1" x14ac:dyDescent="0.45">
      <c r="A323" t="str">
        <f>'CONGESTION RESULTS 2015'!A323</f>
        <v>cross-border</v>
      </c>
      <c r="B323" t="str">
        <f>'CONGESTION RESULTS 2015'!B323</f>
        <v>potentially (no data)</v>
      </c>
      <c r="C323" t="str">
        <f>'CONGESTION RESULTS 2015'!C323</f>
        <v>non-offer of GYs 15/16 + 16/17 + 17/18</v>
      </c>
      <c r="D323" t="str">
        <f>'CONGESTION RESULTS 2015'!E323</f>
        <v>yes</v>
      </c>
      <c r="E323" t="str">
        <f>'CONGESTION RESULTS 2015'!F323</f>
        <v>RBP</v>
      </c>
      <c r="F323" t="str">
        <f>'CONGESTION RESULTS 2015'!G323</f>
        <v xml:space="preserve">Vel’ké Zlievce – Balassagyarmat </v>
      </c>
      <c r="G323" t="str">
        <f>'CONGESTION RESULTS 2015'!H323</f>
        <v>Entry</v>
      </c>
      <c r="H323" t="str">
        <f>'CONGESTION RESULTS 2015'!I323</f>
        <v>21Z000000000358C</v>
      </c>
      <c r="I323" t="str">
        <f>'CONGESTION RESULTS 2015'!J323</f>
        <v>Magyar Gáz Tranzit ZRt.</v>
      </c>
      <c r="J323" t="str">
        <f>'CONGESTION RESULTS 2015'!K323</f>
        <v>21X000000001320N</v>
      </c>
      <c r="K323" t="str">
        <f>'CONGESTION RESULTS 2015'!L323</f>
        <v>HU</v>
      </c>
      <c r="L323" t="str">
        <f>'CONGESTION RESULTS 2015'!M323</f>
        <v>from</v>
      </c>
      <c r="M323" t="str">
        <f>'CONGESTION RESULTS 2015'!N323</f>
        <v>eustream</v>
      </c>
      <c r="N323" t="str">
        <f>'CONGESTION RESULTS 2015'!O323</f>
        <v>21X-SK-A-A0A0A-N</v>
      </c>
      <c r="O323" t="str">
        <f>'CONGESTION RESULTS 2015'!P323</f>
        <v>SK</v>
      </c>
      <c r="P323">
        <f>'CONGESTION RESULTS 2015'!Q323</f>
        <v>0</v>
      </c>
      <c r="Q323">
        <f>'CONGESTION RESULTS 2015'!BC323</f>
        <v>0</v>
      </c>
      <c r="S323" s="360">
        <f>'CONGESTION RESULTS 2015'!BJ323</f>
        <v>0</v>
      </c>
      <c r="T323" t="str">
        <f>'CONGESTION RESULTS 2015'!BX323</f>
        <v>no</v>
      </c>
      <c r="U323" t="str">
        <f>IF(ISBLANK('CONGESTION RESULTS 2015'!BK323), "no", "yes")</f>
        <v>no</v>
      </c>
      <c r="V323" s="357">
        <f>'CONGESTION RESULTS 2015'!CE323</f>
        <v>0</v>
      </c>
      <c r="W323" t="str">
        <f>'CONGESTION RESULTS 2015'!CF323</f>
        <v>no</v>
      </c>
      <c r="X323" t="str">
        <f>'CONGESTION RESULTS 2015'!CG323</f>
        <v>no</v>
      </c>
      <c r="Y323">
        <f>'CONGESTION RESULTS 2015'!CH323</f>
        <v>0</v>
      </c>
      <c r="AA323" s="375" t="str">
        <f>Table9[[#This Row],[offer/non-offer or premia in March 2016 auction? 
'[only considering GYs and M-4-16']]]</f>
        <v>Y 2016 + M-4-16 offered bundled</v>
      </c>
      <c r="AB323" s="375">
        <f>Table9[[#This Row],[Further TSO remarks on congestion / data / proposed changes to IP list etc.]]</f>
        <v>0</v>
      </c>
      <c r="AC323" s="375" t="str">
        <f>Table9[[#This Row],[Revised evaluation of congestion after TSO / NRA comments]]</f>
        <v>close (due to quota)</v>
      </c>
      <c r="AD323" s="375" t="str">
        <f>Table9[[#This Row],[ACER comments / 
justification]]</f>
        <v>assuming same situation in 2015 as for eustream at this IP</v>
      </c>
    </row>
    <row r="324" spans="1:30" ht="22.2" hidden="1" x14ac:dyDescent="0.45">
      <c r="A324" t="str">
        <f>'CONGESTION RESULTS 2015'!A324</f>
        <v>cross-border (VIP)</v>
      </c>
      <c r="B324" t="str">
        <f>'CONGESTION RESULTS 2015'!B324</f>
        <v>no (but only 1 GY ahead is offered)</v>
      </c>
      <c r="C324" t="str">
        <f>'CONGESTION RESULTS 2015'!C324</f>
        <v>non-offer of GY 16/17 + 17/18</v>
      </c>
      <c r="D324" t="str">
        <f>'CONGESTION RESULTS 2015'!E324</f>
        <v>yes</v>
      </c>
      <c r="E324" t="str">
        <f>'CONGESTION RESULTS 2015'!F324</f>
        <v>PRISMA</v>
      </c>
      <c r="F324" t="str">
        <f>'CONGESTION RESULTS 2015'!G324</f>
        <v>VIP IBERICO</v>
      </c>
      <c r="G324" t="str">
        <f>'CONGESTION RESULTS 2015'!H324</f>
        <v>Entry</v>
      </c>
      <c r="H324" t="str">
        <f>'CONGESTION RESULTS 2015'!I324</f>
        <v>21Z000000000282J</v>
      </c>
      <c r="I324" t="str">
        <f>'CONGESTION RESULTS 2015'!J324</f>
        <v>REN - Gasodutos</v>
      </c>
      <c r="J324" t="str">
        <f>'CONGESTION RESULTS 2015'!K324</f>
        <v>21X-PT-A-A0A0A-Y</v>
      </c>
      <c r="K324" t="str">
        <f>'CONGESTION RESULTS 2015'!L324</f>
        <v>PT</v>
      </c>
      <c r="L324" t="str">
        <f>'CONGESTION RESULTS 2015'!M324</f>
        <v>from</v>
      </c>
      <c r="M324" t="str">
        <f>'CONGESTION RESULTS 2015'!N324</f>
        <v>Enagas</v>
      </c>
      <c r="N324" t="str">
        <f>'CONGESTION RESULTS 2015'!O324</f>
        <v>21X-ES-A-A0A0A-T</v>
      </c>
      <c r="O324" t="str">
        <f>'CONGESTION RESULTS 2015'!P324</f>
        <v>ES</v>
      </c>
      <c r="P324" t="str">
        <f>'CONGESTION RESULTS 2015'!Q324</f>
        <v>no offer beyond GY15/16 (GY16/17 only offered in 3/16)</v>
      </c>
      <c r="Q324" t="str">
        <f>'CONGESTION RESULTS 2015'!BC324</f>
        <v>no</v>
      </c>
      <c r="S324" s="360">
        <f>'CONGESTION RESULTS 2015'!BJ324</f>
        <v>0</v>
      </c>
      <c r="T324">
        <f>'CONGESTION RESULTS 2015'!BX324</f>
        <v>0</v>
      </c>
      <c r="U324" t="str">
        <f>IF(ISBLANK('CONGESTION RESULTS 2015'!BK324), "no", "yes")</f>
        <v>no</v>
      </c>
      <c r="V324" s="357">
        <f>'CONGESTION RESULTS 2015'!CE324</f>
        <v>0</v>
      </c>
      <c r="W324">
        <f>'CONGESTION RESULTS 2015'!CF324</f>
        <v>0</v>
      </c>
      <c r="X324">
        <f>'CONGESTION RESULTS 2015'!CG324</f>
        <v>0</v>
      </c>
      <c r="Y324">
        <f>'CONGESTION RESULTS 2015'!CH324</f>
        <v>0</v>
      </c>
      <c r="AA324" s="375">
        <f>Table9[[#This Row],[offer/non-offer or premia in March 2016 auction? 
'[only considering GYs and M-4-16']]]</f>
        <v>0</v>
      </c>
      <c r="AB324" s="375">
        <f>Table9[[#This Row],[Further TSO remarks on congestion / data / proposed changes to IP list etc.]]</f>
        <v>0</v>
      </c>
      <c r="AC324" s="375">
        <f>Table9[[#This Row],[Revised evaluation of congestion after TSO / NRA comments]]</f>
        <v>0</v>
      </c>
      <c r="AD324" s="375">
        <f>Table9[[#This Row],[ACER comments / 
justification]]</f>
        <v>0</v>
      </c>
    </row>
    <row r="325" spans="1:30" ht="22.2" hidden="1" x14ac:dyDescent="0.45">
      <c r="A325" t="str">
        <f>'CONGESTION RESULTS 2015'!A325</f>
        <v>cross-border (VIP)</v>
      </c>
      <c r="B325" t="str">
        <f>'CONGESTION RESULTS 2015'!B325</f>
        <v>no (but only 1 GY ahead is offered)</v>
      </c>
      <c r="C325" t="str">
        <f>'CONGESTION RESULTS 2015'!C325</f>
        <v>non-offer of GY 16/17 + 17/18</v>
      </c>
      <c r="D325" t="str">
        <f>'CONGESTION RESULTS 2015'!E325</f>
        <v>yes</v>
      </c>
      <c r="E325" t="str">
        <f>'CONGESTION RESULTS 2015'!F325</f>
        <v>PRISMA</v>
      </c>
      <c r="F325" t="str">
        <f>'CONGESTION RESULTS 2015'!G325</f>
        <v>VIP IBERICO</v>
      </c>
      <c r="G325" t="str">
        <f>'CONGESTION RESULTS 2015'!H325</f>
        <v>Entry</v>
      </c>
      <c r="H325" t="str">
        <f>'CONGESTION RESULTS 2015'!I325</f>
        <v>21Z000000000282J</v>
      </c>
      <c r="I325" t="str">
        <f>'CONGESTION RESULTS 2015'!J325</f>
        <v>Enagas</v>
      </c>
      <c r="J325" t="str">
        <f>'CONGESTION RESULTS 2015'!K325</f>
        <v>21X-ES-A-A0A0A-T</v>
      </c>
      <c r="K325" t="str">
        <f>'CONGESTION RESULTS 2015'!L325</f>
        <v>ES</v>
      </c>
      <c r="L325" t="str">
        <f>'CONGESTION RESULTS 2015'!M325</f>
        <v>from</v>
      </c>
      <c r="M325" t="str">
        <f>'CONGESTION RESULTS 2015'!N325</f>
        <v>REN - Gasodutos</v>
      </c>
      <c r="N325" t="str">
        <f>'CONGESTION RESULTS 2015'!O325</f>
        <v>21X-PT-A-A0A0A-Y</v>
      </c>
      <c r="O325" t="str">
        <f>'CONGESTION RESULTS 2015'!P325</f>
        <v>PT</v>
      </c>
      <c r="P325" t="str">
        <f>'CONGESTION RESULTS 2015'!Q325</f>
        <v>no offer beyond GY15/16 (GY16/17 only offered in 3/16)</v>
      </c>
      <c r="Q325" t="str">
        <f>'CONGESTION RESULTS 2015'!BC325</f>
        <v>no</v>
      </c>
      <c r="S325" s="360">
        <f>'CONGESTION RESULTS 2015'!BJ325</f>
        <v>0</v>
      </c>
      <c r="T325">
        <f>'CONGESTION RESULTS 2015'!BX325</f>
        <v>0</v>
      </c>
      <c r="U325" t="str">
        <f>IF(ISBLANK('CONGESTION RESULTS 2015'!BK325), "no", "yes")</f>
        <v>no</v>
      </c>
      <c r="V325" s="357">
        <f>'CONGESTION RESULTS 2015'!CE325</f>
        <v>0</v>
      </c>
      <c r="W325">
        <f>'CONGESTION RESULTS 2015'!CF325</f>
        <v>0</v>
      </c>
      <c r="X325">
        <f>'CONGESTION RESULTS 2015'!CG325</f>
        <v>0</v>
      </c>
      <c r="Y325">
        <f>'CONGESTION RESULTS 2015'!CH325</f>
        <v>0</v>
      </c>
      <c r="AA325" s="375">
        <f>Table9[[#This Row],[offer/non-offer or premia in March 2016 auction? 
'[only considering GYs and M-4-16']]]</f>
        <v>0</v>
      </c>
      <c r="AB325" s="375" t="str">
        <f>Table9[[#This Row],[Further TSO remarks on congestion / data / proposed changes to IP list etc.]]</f>
        <v xml:space="preserve">On the Trasparency Platform there is data available from Jan 2015 to Jul 2017 regarding the capacity available at VIP PIRINEOS. Request to change data on available firm capacity. 
Need to clarify the methodology on the calculation of the p-partially available capacity and the relation to level of congestion of VIP PIRINEOS. </v>
      </c>
      <c r="AC325" s="375">
        <f>Table9[[#This Row],[Revised evaluation of congestion after TSO / NRA comments]]</f>
        <v>0</v>
      </c>
      <c r="AD325" s="375">
        <f>Table9[[#This Row],[ACER comments / 
justification]]</f>
        <v>0</v>
      </c>
    </row>
    <row r="326" spans="1:30" ht="22.2" hidden="1" x14ac:dyDescent="0.45">
      <c r="A326" t="str">
        <f>'CONGESTION RESULTS 2015'!A326</f>
        <v>cross-border (VIP)</v>
      </c>
      <c r="B326" t="str">
        <f>'CONGESTION RESULTS 2015'!B326</f>
        <v>no</v>
      </c>
      <c r="C326">
        <f>'CONGESTION RESULTS 2015'!C326</f>
        <v>0</v>
      </c>
      <c r="D326" t="str">
        <f>'CONGESTION RESULTS 2015'!E326</f>
        <v>yes</v>
      </c>
      <c r="E326" t="str">
        <f>'CONGESTION RESULTS 2015'!F326</f>
        <v>PRISMA</v>
      </c>
      <c r="F326" t="str">
        <f>'CONGESTION RESULTS 2015'!G326</f>
        <v>VIP PIRINEOS</v>
      </c>
      <c r="G326" t="str">
        <f>'CONGESTION RESULTS 2015'!H326</f>
        <v>Entry</v>
      </c>
      <c r="H326" t="str">
        <f>'CONGESTION RESULTS 2015'!I326</f>
        <v xml:space="preserve"> 21Z000000000285D</v>
      </c>
      <c r="I326" t="str">
        <f>'CONGESTION RESULTS 2015'!J326</f>
        <v>Enagas</v>
      </c>
      <c r="J326" t="str">
        <f>'CONGESTION RESULTS 2015'!K326</f>
        <v>21X-ES-A-A0A0A-T</v>
      </c>
      <c r="K326" t="str">
        <f>'CONGESTION RESULTS 2015'!L326</f>
        <v>ES</v>
      </c>
      <c r="L326" t="str">
        <f>'CONGESTION RESULTS 2015'!M326</f>
        <v>from</v>
      </c>
      <c r="M326" t="str">
        <f>'CONGESTION RESULTS 2015'!N326</f>
        <v>TIGF</v>
      </c>
      <c r="N326" t="str">
        <f>'CONGESTION RESULTS 2015'!O326</f>
        <v>21X-FR-B-A0A0A-J</v>
      </c>
      <c r="O326" t="str">
        <f>'CONGESTION RESULTS 2015'!P326</f>
        <v>FR</v>
      </c>
      <c r="P326">
        <f>'CONGESTION RESULTS 2015'!Q326</f>
        <v>0</v>
      </c>
      <c r="Q326">
        <f>'CONGESTION RESULTS 2015'!BC326</f>
        <v>0</v>
      </c>
      <c r="S326" s="360">
        <f>'CONGESTION RESULTS 2015'!BJ326</f>
        <v>0</v>
      </c>
      <c r="T326">
        <f>'CONGESTION RESULTS 2015'!BX326</f>
        <v>0</v>
      </c>
      <c r="U326" t="str">
        <f>IF(ISBLANK('CONGESTION RESULTS 2015'!BK326), "no", "yes")</f>
        <v>no</v>
      </c>
      <c r="V326" s="357">
        <f>'CONGESTION RESULTS 2015'!CE326</f>
        <v>0</v>
      </c>
      <c r="W326">
        <f>'CONGESTION RESULTS 2015'!CF326</f>
        <v>0</v>
      </c>
      <c r="X326">
        <f>'CONGESTION RESULTS 2015'!CG326</f>
        <v>0</v>
      </c>
      <c r="Y326">
        <f>'CONGESTION RESULTS 2015'!CH326</f>
        <v>0</v>
      </c>
      <c r="AA326" s="375">
        <f>Table9[[#This Row],[offer/non-offer or premia in March 2016 auction? 
'[only considering GYs and M-4-16']]]</f>
        <v>0</v>
      </c>
      <c r="AB326" s="375">
        <f>Table9[[#This Row],[Further TSO remarks on congestion / data / proposed changes to IP list etc.]]</f>
        <v>0</v>
      </c>
      <c r="AC326" s="375">
        <f>Table9[[#This Row],[Revised evaluation of congestion after TSO / NRA comments]]</f>
        <v>0</v>
      </c>
      <c r="AD326" s="375">
        <f>Table9[[#This Row],[ACER comments / 
justification]]</f>
        <v>0</v>
      </c>
    </row>
    <row r="327" spans="1:30" ht="22.2" hidden="1" x14ac:dyDescent="0.45">
      <c r="A327" t="str">
        <f>'CONGESTION RESULTS 2015'!A327</f>
        <v>cross-border (VIP)</v>
      </c>
      <c r="B327" t="str">
        <f>'CONGESTION RESULTS 2015'!B327</f>
        <v>no</v>
      </c>
      <c r="C327">
        <f>'CONGESTION RESULTS 2015'!C327</f>
        <v>0</v>
      </c>
      <c r="D327" t="str">
        <f>'CONGESTION RESULTS 2015'!E327</f>
        <v>yes</v>
      </c>
      <c r="E327" t="str">
        <f>'CONGESTION RESULTS 2015'!F327</f>
        <v>PRISMA</v>
      </c>
      <c r="F327" t="str">
        <f>'CONGESTION RESULTS 2015'!G327</f>
        <v>VIP PIRINEOS</v>
      </c>
      <c r="G327" t="str">
        <f>'CONGESTION RESULTS 2015'!H327</f>
        <v>Entry</v>
      </c>
      <c r="H327" t="str">
        <f>'CONGESTION RESULTS 2015'!I327</f>
        <v xml:space="preserve"> 21Z000000000285D</v>
      </c>
      <c r="I327" t="str">
        <f>'CONGESTION RESULTS 2015'!J327</f>
        <v>TIGF</v>
      </c>
      <c r="J327" t="str">
        <f>'CONGESTION RESULTS 2015'!K327</f>
        <v>21X-FR-B-A0A0A-J</v>
      </c>
      <c r="K327" t="str">
        <f>'CONGESTION RESULTS 2015'!L327</f>
        <v>FR</v>
      </c>
      <c r="L327" t="str">
        <f>'CONGESTION RESULTS 2015'!M327</f>
        <v>from</v>
      </c>
      <c r="M327" t="str">
        <f>'CONGESTION RESULTS 2015'!N327</f>
        <v>Enagas</v>
      </c>
      <c r="N327" t="str">
        <f>'CONGESTION RESULTS 2015'!O327</f>
        <v>21X-ES-A-A0A0A-T</v>
      </c>
      <c r="O327" t="str">
        <f>'CONGESTION RESULTS 2015'!P327</f>
        <v>ES</v>
      </c>
      <c r="P327">
        <f>'CONGESTION RESULTS 2015'!Q327</f>
        <v>0</v>
      </c>
      <c r="Q327">
        <f>'CONGESTION RESULTS 2015'!BC327</f>
        <v>0</v>
      </c>
      <c r="S327" s="360">
        <f>'CONGESTION RESULTS 2015'!BJ327</f>
        <v>0</v>
      </c>
      <c r="T327">
        <f>'CONGESTION RESULTS 2015'!BX327</f>
        <v>0</v>
      </c>
      <c r="U327" t="str">
        <f>IF(ISBLANK('CONGESTION RESULTS 2015'!BK327), "no", "yes")</f>
        <v>no</v>
      </c>
      <c r="V327" s="357">
        <f>'CONGESTION RESULTS 2015'!CE327</f>
        <v>0</v>
      </c>
      <c r="W327">
        <f>'CONGESTION RESULTS 2015'!CF327</f>
        <v>0</v>
      </c>
      <c r="X327">
        <f>'CONGESTION RESULTS 2015'!CG327</f>
        <v>0</v>
      </c>
      <c r="Y327">
        <f>'CONGESTION RESULTS 2015'!CH327</f>
        <v>0</v>
      </c>
      <c r="AA327" s="375">
        <f>Table9[[#This Row],[offer/non-offer or premia in March 2016 auction? 
'[only considering GYs and M-4-16']]]</f>
        <v>0</v>
      </c>
      <c r="AB327" s="375">
        <f>Table9[[#This Row],[Further TSO remarks on congestion / data / proposed changes to IP list etc.]]</f>
        <v>0</v>
      </c>
      <c r="AC327" s="375" t="str">
        <f>Table9[[#This Row],[Revised evaluation of congestion after TSO / NRA comments]]</f>
        <v>no</v>
      </c>
      <c r="AD327" s="375">
        <f>Table9[[#This Row],[ACER comments / 
justification]]</f>
        <v>0</v>
      </c>
    </row>
    <row r="328" spans="1:30" ht="22.2" hidden="1" x14ac:dyDescent="0.45">
      <c r="A328" t="str">
        <f>'CONGESTION RESULTS 2015'!A328</f>
        <v>cross-border</v>
      </c>
      <c r="B328" t="str">
        <f>'CONGESTION RESULTS 2015'!B328</f>
        <v>no</v>
      </c>
      <c r="C328">
        <f>'CONGESTION RESULTS 2015'!C328</f>
        <v>0</v>
      </c>
      <c r="D328" t="str">
        <f>'CONGESTION RESULTS 2015'!E328</f>
        <v>yes</v>
      </c>
      <c r="E328" t="str">
        <f>'CONGESTION RESULTS 2015'!F328</f>
        <v>PRISMA</v>
      </c>
      <c r="F328" t="str">
        <f>'CONGESTION RESULTS 2015'!G328</f>
        <v>Waidhaus</v>
      </c>
      <c r="G328" t="str">
        <f>'CONGESTION RESULTS 2015'!H328</f>
        <v>Entry</v>
      </c>
      <c r="H328" t="str">
        <f>'CONGESTION RESULTS 2015'!I328</f>
        <v>21Z0000000000244</v>
      </c>
      <c r="I328" t="str">
        <f>'CONGESTION RESULTS 2015'!J328</f>
        <v>GRTgaz Deutschland</v>
      </c>
      <c r="J328" t="str">
        <f>'CONGESTION RESULTS 2015'!K328</f>
        <v>21X000000001008P</v>
      </c>
      <c r="K328" t="str">
        <f>'CONGESTION RESULTS 2015'!L328</f>
        <v>DE</v>
      </c>
      <c r="L328" t="str">
        <f>'CONGESTION RESULTS 2015'!M328</f>
        <v>from</v>
      </c>
      <c r="M328" t="str">
        <f>'CONGESTION RESULTS 2015'!N328</f>
        <v>NET4GAS</v>
      </c>
      <c r="N328" t="str">
        <f>'CONGESTION RESULTS 2015'!O328</f>
        <v>21X000000001304L</v>
      </c>
      <c r="O328" t="str">
        <f>'CONGESTION RESULTS 2015'!P328</f>
        <v>CZ</v>
      </c>
      <c r="P328">
        <f>'CONGESTION RESULTS 2015'!Q328</f>
        <v>0</v>
      </c>
      <c r="Q328">
        <f>'CONGESTION RESULTS 2015'!BC328</f>
        <v>0</v>
      </c>
      <c r="S328" s="360">
        <f>'CONGESTION RESULTS 2015'!BJ328</f>
        <v>0</v>
      </c>
      <c r="T328">
        <f>'CONGESTION RESULTS 2015'!BX328</f>
        <v>0</v>
      </c>
      <c r="U328" t="str">
        <f>IF(ISBLANK('CONGESTION RESULTS 2015'!BK328), "no", "yes")</f>
        <v>no</v>
      </c>
      <c r="V328" s="357">
        <f>'CONGESTION RESULTS 2015'!CE328</f>
        <v>0</v>
      </c>
      <c r="W328">
        <f>'CONGESTION RESULTS 2015'!CF328</f>
        <v>0</v>
      </c>
      <c r="X328">
        <f>'CONGESTION RESULTS 2015'!CG328</f>
        <v>0</v>
      </c>
      <c r="Y328">
        <f>'CONGESTION RESULTS 2015'!CH328</f>
        <v>0</v>
      </c>
      <c r="AA328" s="375">
        <f>Table9[[#This Row],[offer/non-offer or premia in March 2016 auction? 
'[only considering GYs and M-4-16']]]</f>
        <v>0</v>
      </c>
      <c r="AB328" s="375">
        <f>Table9[[#This Row],[Further TSO remarks on congestion / data / proposed changes to IP list etc.]]</f>
        <v>0</v>
      </c>
      <c r="AC328" s="375" t="str">
        <f>Table9[[#This Row],[Revised evaluation of congestion after TSO / NRA comments]]</f>
        <v>no</v>
      </c>
      <c r="AD328" s="375">
        <f>Table9[[#This Row],[ACER comments / 
justification]]</f>
        <v>0</v>
      </c>
    </row>
    <row r="329" spans="1:30" ht="22.2" hidden="1" x14ac:dyDescent="0.45">
      <c r="A329" t="str">
        <f>'CONGESTION RESULTS 2015'!A329</f>
        <v>cross-border</v>
      </c>
      <c r="B329" t="str">
        <f>'CONGESTION RESULTS 2015'!B329</f>
        <v>no</v>
      </c>
      <c r="C329">
        <f>'CONGESTION RESULTS 2015'!C329</f>
        <v>0</v>
      </c>
      <c r="D329" t="str">
        <f>'CONGESTION RESULTS 2015'!E329</f>
        <v>yes</v>
      </c>
      <c r="E329" t="str">
        <f>'CONGESTION RESULTS 2015'!F329</f>
        <v>PRISMA</v>
      </c>
      <c r="F329" t="str">
        <f>'CONGESTION RESULTS 2015'!G329</f>
        <v>Waidhaus</v>
      </c>
      <c r="G329" t="str">
        <f>'CONGESTION RESULTS 2015'!H329</f>
        <v>Entry</v>
      </c>
      <c r="H329" t="str">
        <f>'CONGESTION RESULTS 2015'!I329</f>
        <v>21Z0000000000236</v>
      </c>
      <c r="I329" t="str">
        <f>'CONGESTION RESULTS 2015'!J329</f>
        <v>Open Grid Europe</v>
      </c>
      <c r="J329" t="str">
        <f>'CONGESTION RESULTS 2015'!K329</f>
        <v>21X-DE-C-A0A0A-T</v>
      </c>
      <c r="K329" t="str">
        <f>'CONGESTION RESULTS 2015'!L329</f>
        <v>DE</v>
      </c>
      <c r="L329" t="str">
        <f>'CONGESTION RESULTS 2015'!M329</f>
        <v>from</v>
      </c>
      <c r="M329" t="str">
        <f>'CONGESTION RESULTS 2015'!N329</f>
        <v>NET4GAS</v>
      </c>
      <c r="N329" t="str">
        <f>'CONGESTION RESULTS 2015'!O329</f>
        <v>21X000000001304L</v>
      </c>
      <c r="O329" t="str">
        <f>'CONGESTION RESULTS 2015'!P329</f>
        <v>CZ</v>
      </c>
      <c r="P329">
        <f>'CONGESTION RESULTS 2015'!Q329</f>
        <v>0</v>
      </c>
      <c r="Q329">
        <f>'CONGESTION RESULTS 2015'!BC329</f>
        <v>0</v>
      </c>
      <c r="S329" s="360">
        <f>'CONGESTION RESULTS 2015'!BJ329</f>
        <v>0</v>
      </c>
      <c r="T329">
        <f>'CONGESTION RESULTS 2015'!BX329</f>
        <v>0</v>
      </c>
      <c r="U329" t="str">
        <f>IF(ISBLANK('CONGESTION RESULTS 2015'!BK329), "no", "yes")</f>
        <v>yes</v>
      </c>
      <c r="V329" s="357">
        <f>'CONGESTION RESULTS 2015'!CE329</f>
        <v>0</v>
      </c>
      <c r="W329">
        <f>'CONGESTION RESULTS 2015'!CF329</f>
        <v>0</v>
      </c>
      <c r="X329">
        <f>'CONGESTION RESULTS 2015'!CG329</f>
        <v>0</v>
      </c>
      <c r="Y329">
        <f>'CONGESTION RESULTS 2015'!CH329</f>
        <v>0</v>
      </c>
      <c r="AA329" s="375">
        <f>Table9[[#This Row],[offer/non-offer or premia in March 2016 auction? 
'[only considering GYs and M-4-16']]]</f>
        <v>0</v>
      </c>
      <c r="AB329" s="375">
        <f>Table9[[#This Row],[Further TSO remarks on congestion / data / proposed changes to IP list etc.]]</f>
        <v>0</v>
      </c>
      <c r="AC329" s="375">
        <f>Table9[[#This Row],[Revised evaluation of congestion after TSO / NRA comments]]</f>
        <v>0</v>
      </c>
      <c r="AD329" s="375">
        <f>Table9[[#This Row],[ACER comments / 
justification]]</f>
        <v>0</v>
      </c>
    </row>
    <row r="330" spans="1:30" ht="22.2" hidden="1" x14ac:dyDescent="0.45">
      <c r="A330" t="str">
        <f>'CONGESTION RESULTS 2015'!A330</f>
        <v>cross-border</v>
      </c>
      <c r="B330" t="str">
        <f>'CONGESTION RESULTS 2015'!B330</f>
        <v>likely not</v>
      </c>
      <c r="C330" t="str">
        <f>'CONGESTION RESULTS 2015'!C330</f>
        <v>non-offer of GYs &amp; Qs</v>
      </c>
      <c r="D330" t="str">
        <f>'CONGESTION RESULTS 2015'!E330</f>
        <v>yes</v>
      </c>
      <c r="E330" t="str">
        <f>'CONGESTION RESULTS 2015'!F330</f>
        <v>PRISMA</v>
      </c>
      <c r="F330" t="str">
        <f>'CONGESTION RESULTS 2015'!G330</f>
        <v>Waidhaus</v>
      </c>
      <c r="G330" t="str">
        <f>'CONGESTION RESULTS 2015'!H330</f>
        <v>Entry</v>
      </c>
      <c r="H330" t="str">
        <f>'CONGESTION RESULTS 2015'!I330</f>
        <v>21Z0000000000236</v>
      </c>
      <c r="I330" t="str">
        <f>'CONGESTION RESULTS 2015'!J330</f>
        <v>NET4GAS</v>
      </c>
      <c r="J330" t="str">
        <f>'CONGESTION RESULTS 2015'!K330</f>
        <v>21X000000001304L</v>
      </c>
      <c r="K330" t="str">
        <f>'CONGESTION RESULTS 2015'!L330</f>
        <v>CZ</v>
      </c>
      <c r="L330" t="str">
        <f>'CONGESTION RESULTS 2015'!M330</f>
        <v>from</v>
      </c>
      <c r="M330" t="str">
        <f>'CONGESTION RESULTS 2015'!N330</f>
        <v>Open Grid Europe</v>
      </c>
      <c r="N330" t="str">
        <f>'CONGESTION RESULTS 2015'!O330</f>
        <v>21X-DE-C-A0A0A-T</v>
      </c>
      <c r="O330" t="str">
        <f>'CONGESTION RESULTS 2015'!P330</f>
        <v>DE</v>
      </c>
      <c r="P330" t="str">
        <f>'CONGESTION RESULTS 2015'!Q330</f>
        <v>N4G joined BP late</v>
      </c>
      <c r="Q330" t="str">
        <f>'CONGESTION RESULTS 2015'!BC330</f>
        <v>yes</v>
      </c>
      <c r="S330" s="360" t="str">
        <f>'CONGESTION RESULTS 2015'!BJ330</f>
        <v>no</v>
      </c>
      <c r="T330">
        <f>'CONGESTION RESULTS 2015'!BX330</f>
        <v>0</v>
      </c>
      <c r="U330" t="str">
        <f>IF(ISBLANK('CONGESTION RESULTS 2015'!BK330), "no", "yes")</f>
        <v>no</v>
      </c>
      <c r="V330" s="357" t="str">
        <f>'CONGESTION RESULTS 2015'!CE330</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330">
        <f>'CONGESTION RESULTS 2015'!CF330</f>
        <v>0</v>
      </c>
      <c r="X330">
        <f>'CONGESTION RESULTS 2015'!CG330</f>
        <v>0</v>
      </c>
      <c r="Y330">
        <f>'CONGESTION RESULTS 2015'!CH330</f>
        <v>0</v>
      </c>
      <c r="AA330" s="375" t="str">
        <f>Table9[[#This Row],[offer/non-offer or premia in March 2016 auction? 
'[only considering GYs and M-4-16']]]</f>
        <v>M-4-16 &amp; GY16/17 offered unbundled</v>
      </c>
      <c r="AB330" s="375" t="str">
        <f>Table9[[#This Row],[Further TSO remarks on congestion / data / proposed changes to IP list etc.]]</f>
        <v>FCFS until 31.8.15, standard cap. of 1 to 60 months or LT cap. of &gt;=5yrs (offered in Jan. 15 at all CZ IP sides), auctions at PRISMA &amp; GSA from 1.11.15 on</v>
      </c>
      <c r="AC330" s="375" t="str">
        <f>Table9[[#This Row],[Revised evaluation of congestion after TSO / NRA comments]]</f>
        <v>no - potentially</v>
      </c>
      <c r="AD330" s="375" t="str">
        <f>Table9[[#This Row],[ACER comments / 
justification]]</f>
        <v>non-offer of GY 17/18</v>
      </c>
    </row>
    <row r="331" spans="1:30" ht="22.2" hidden="1" x14ac:dyDescent="0.45">
      <c r="A331" t="str">
        <f>'CONGESTION RESULTS 2015'!A331</f>
        <v>VR</v>
      </c>
      <c r="B331">
        <f>'CONGESTION RESULTS 2015'!B331</f>
        <v>0</v>
      </c>
      <c r="C331">
        <f>'CONGESTION RESULTS 2015'!C331</f>
        <v>0</v>
      </c>
      <c r="D331" t="str">
        <f>'CONGESTION RESULTS 2015'!E331</f>
        <v>no</v>
      </c>
      <c r="E331" t="str">
        <f>'CONGESTION RESULTS 2015'!F331</f>
        <v>PRISMA</v>
      </c>
      <c r="F331" t="str">
        <f>'CONGESTION RESULTS 2015'!G331</f>
        <v>Wallbach</v>
      </c>
      <c r="G331" t="str">
        <f>'CONGESTION RESULTS 2015'!H331</f>
        <v>Entry</v>
      </c>
      <c r="H331" t="str">
        <f>'CONGESTION RESULTS 2015'!I331</f>
        <v>21Z0000000001232</v>
      </c>
      <c r="I331" t="str">
        <f>'CONGESTION RESULTS 2015'!J331</f>
        <v>Open Grid Europe</v>
      </c>
      <c r="J331" t="str">
        <f>'CONGESTION RESULTS 2015'!K331</f>
        <v>21X-DE-C-A0A0A-T</v>
      </c>
      <c r="K331" t="str">
        <f>'CONGESTION RESULTS 2015'!L331</f>
        <v>DE</v>
      </c>
      <c r="L331" t="str">
        <f>'CONGESTION RESULTS 2015'!M331</f>
        <v>from</v>
      </c>
      <c r="M331" t="str">
        <f>'CONGESTION RESULTS 2015'!N331</f>
        <v>FluxSwiss</v>
      </c>
      <c r="N331" t="str">
        <f>'CONGESTION RESULTS 2015'!O331</f>
        <v>--</v>
      </c>
      <c r="O331" t="str">
        <f>'CONGESTION RESULTS 2015'!P331</f>
        <v>CH</v>
      </c>
      <c r="P331" t="str">
        <f>'CONGESTION RESULTS 2015'!Q331</f>
        <v>no firm technical</v>
      </c>
      <c r="Q331" t="str">
        <f>'CONGESTION RESULTS 2015'!BC331</f>
        <v>yes</v>
      </c>
      <c r="S331" s="360">
        <f>'CONGESTION RESULTS 2015'!BJ331</f>
        <v>0</v>
      </c>
      <c r="T331">
        <f>'CONGESTION RESULTS 2015'!BX331</f>
        <v>0</v>
      </c>
      <c r="U331" t="str">
        <f>IF(ISBLANK('CONGESTION RESULTS 2015'!BK331), "no", "yes")</f>
        <v>no</v>
      </c>
      <c r="V331" s="357">
        <f>'CONGESTION RESULTS 2015'!CE331</f>
        <v>0</v>
      </c>
      <c r="W331">
        <f>'CONGESTION RESULTS 2015'!CF331</f>
        <v>0</v>
      </c>
      <c r="X331">
        <f>'CONGESTION RESULTS 2015'!CG331</f>
        <v>0</v>
      </c>
      <c r="Y331">
        <f>'CONGESTION RESULTS 2015'!CH331</f>
        <v>0</v>
      </c>
      <c r="AA331" s="375">
        <f>Table9[[#This Row],[offer/non-offer or premia in March 2016 auction? 
'[only considering GYs and M-4-16']]]</f>
        <v>0</v>
      </c>
      <c r="AB331" s="375">
        <f>Table9[[#This Row],[Further TSO remarks on congestion / data / proposed changes to IP list etc.]]</f>
        <v>0</v>
      </c>
      <c r="AC331" s="375">
        <f>Table9[[#This Row],[Revised evaluation of congestion after TSO / NRA comments]]</f>
        <v>0</v>
      </c>
      <c r="AD331" s="375">
        <f>Table9[[#This Row],[ACER comments / 
justification]]</f>
        <v>0</v>
      </c>
    </row>
    <row r="332" spans="1:30" ht="22.2" hidden="1" x14ac:dyDescent="0.45">
      <c r="A332" t="str">
        <f>'CONGESTION RESULTS 2015'!A332</f>
        <v>VR</v>
      </c>
      <c r="B332">
        <f>'CONGESTION RESULTS 2015'!B332</f>
        <v>0</v>
      </c>
      <c r="C332">
        <f>'CONGESTION RESULTS 2015'!C332</f>
        <v>0</v>
      </c>
      <c r="D332" t="str">
        <f>'CONGESTION RESULTS 2015'!E332</f>
        <v>no</v>
      </c>
      <c r="E332" t="str">
        <f>'CONGESTION RESULTS 2015'!F332</f>
        <v>PRISMA</v>
      </c>
      <c r="F332" t="str">
        <f>'CONGESTION RESULTS 2015'!G332</f>
        <v>Wardenburg</v>
      </c>
      <c r="G332" t="str">
        <f>'CONGESTION RESULTS 2015'!H332</f>
        <v>Entry</v>
      </c>
      <c r="H332" t="str">
        <f>'CONGESTION RESULTS 2015'!I332</f>
        <v>37Z000000006389D</v>
      </c>
      <c r="I332" t="str">
        <f>'CONGESTION RESULTS 2015'!J332</f>
        <v>Open Grid Europe</v>
      </c>
      <c r="J332" t="str">
        <f>'CONGESTION RESULTS 2015'!K332</f>
        <v>21X-DE-C-A0A0A-T</v>
      </c>
      <c r="K332" t="str">
        <f>'CONGESTION RESULTS 2015'!L332</f>
        <v>DE</v>
      </c>
      <c r="L332" t="str">
        <f>'CONGESTION RESULTS 2015'!M332</f>
        <v>from</v>
      </c>
      <c r="M332" t="str">
        <f>'CONGESTION RESULTS 2015'!N332</f>
        <v>Gasunie Deutschland Transport Services</v>
      </c>
      <c r="N332" t="str">
        <f>'CONGESTION RESULTS 2015'!O332</f>
        <v>21X-DE-D-A0A0A-K</v>
      </c>
      <c r="O332" t="str">
        <f>'CONGESTION RESULTS 2015'!P332</f>
        <v>DE</v>
      </c>
      <c r="P332" t="str">
        <f>'CONGESTION RESULTS 2015'!Q332</f>
        <v>no firm technical</v>
      </c>
      <c r="Q332" t="str">
        <f>'CONGESTION RESULTS 2015'!BC332</f>
        <v>yes</v>
      </c>
      <c r="S332" s="360">
        <f>'CONGESTION RESULTS 2015'!BJ332</f>
        <v>0</v>
      </c>
      <c r="T332">
        <f>'CONGESTION RESULTS 2015'!BX332</f>
        <v>0</v>
      </c>
      <c r="U332" t="str">
        <f>IF(ISBLANK('CONGESTION RESULTS 2015'!BK332), "no", "yes")</f>
        <v>no</v>
      </c>
      <c r="V332" s="357">
        <f>'CONGESTION RESULTS 2015'!CE332</f>
        <v>0</v>
      </c>
      <c r="W332">
        <f>'CONGESTION RESULTS 2015'!CF332</f>
        <v>0</v>
      </c>
      <c r="X332">
        <f>'CONGESTION RESULTS 2015'!CG332</f>
        <v>0</v>
      </c>
      <c r="Y332">
        <f>'CONGESTION RESULTS 2015'!CH332</f>
        <v>0</v>
      </c>
      <c r="AA332" s="375">
        <f>Table9[[#This Row],[offer/non-offer or premia in March 2016 auction? 
'[only considering GYs and M-4-16']]]</f>
        <v>0</v>
      </c>
      <c r="AB332" s="375">
        <f>Table9[[#This Row],[Further TSO remarks on congestion / data / proposed changes to IP list etc.]]</f>
        <v>0</v>
      </c>
      <c r="AC332" s="375">
        <f>Table9[[#This Row],[Revised evaluation of congestion after TSO / NRA comments]]</f>
        <v>0</v>
      </c>
      <c r="AD332" s="375">
        <f>Table9[[#This Row],[ACER comments / 
justification]]</f>
        <v>0</v>
      </c>
    </row>
    <row r="333" spans="1:30" s="361" customFormat="1" ht="30" customHeight="1" x14ac:dyDescent="0.45">
      <c r="A333" s="357" t="str">
        <f>'CONGESTION RESULTS 2015'!A333</f>
        <v>in-country</v>
      </c>
      <c r="B333" s="324" t="str">
        <f>'CONGESTION RESULTS 2015'!B333</f>
        <v>yes</v>
      </c>
      <c r="C333" s="357" t="str">
        <f>'CONGESTION RESULTS 2015'!C333</f>
        <v>non-offer of any firm capacity at BP</v>
      </c>
      <c r="D333" s="357" t="str">
        <f>'CONGESTION RESULTS 2015'!E333</f>
        <v>yes</v>
      </c>
      <c r="E333" s="357" t="str">
        <f>'CONGESTION RESULTS 2015'!F333</f>
        <v>PRISMA</v>
      </c>
      <c r="F333" s="368" t="str">
        <f>'CONGESTION RESULTS 2015'!G333</f>
        <v>Wardenburg RG</v>
      </c>
      <c r="G333" s="357" t="str">
        <f>'CONGESTION RESULTS 2015'!H333</f>
        <v>Entry</v>
      </c>
      <c r="H333" s="358" t="str">
        <f>'CONGESTION RESULTS 2015'!I333</f>
        <v>37Z000000006389D</v>
      </c>
      <c r="I333" s="357" t="str">
        <f>'CONGESTION RESULTS 2015'!J333</f>
        <v>Gasunie Deutschland Transport Services</v>
      </c>
      <c r="J333" s="329" t="str">
        <f>'CONGESTION RESULTS 2015'!K333</f>
        <v>21X-DE-D-A0A0A-K</v>
      </c>
      <c r="K333" s="357" t="str">
        <f>'CONGESTION RESULTS 2015'!L333</f>
        <v>DE</v>
      </c>
      <c r="L333" s="359" t="str">
        <f>'CONGESTION RESULTS 2015'!M333</f>
        <v>from</v>
      </c>
      <c r="M333" s="359" t="str">
        <f>'CONGESTION RESULTS 2015'!N333</f>
        <v>Open Grid Europe</v>
      </c>
      <c r="N333" s="329" t="str">
        <f>'CONGESTION RESULTS 2015'!O333</f>
        <v>21X-DE-C-A0A0A-T</v>
      </c>
      <c r="O333" s="322" t="str">
        <f>'CONGESTION RESULTS 2015'!P333</f>
        <v>DE</v>
      </c>
      <c r="P333" t="str">
        <f>'CONGESTION RESULTS 2015'!Q333</f>
        <v>firm technical cap. from 1.10.15 on</v>
      </c>
      <c r="Q333" s="357" t="str">
        <f>'CONGESTION RESULTS 2015'!BC333</f>
        <v>yes</v>
      </c>
      <c r="R333" s="360" t="s">
        <v>103</v>
      </c>
      <c r="S333" s="360" t="str">
        <f>'CONGESTION RESULTS 2015'!BJ333</f>
        <v>no</v>
      </c>
      <c r="T333" s="357" t="str">
        <f>'CONGESTION RESULTS 2015'!BX333</f>
        <v>yes</v>
      </c>
      <c r="U333" s="357" t="str">
        <f>IF(ISBLANK('CONGESTION RESULTS 2015'!BK333), "no", "yes")</f>
        <v>no</v>
      </c>
      <c r="V333" s="357" t="str">
        <f>Table9[[#This Row],[Number of concluded trades (T) and offers (O) on secondary markets in 2015 '[&gt;= 1 month']]]</f>
        <v>no</v>
      </c>
      <c r="W333" s="357" t="str">
        <f>'CONGESTION RESULTS 2015'!CF333</f>
        <v>yes</v>
      </c>
      <c r="X333" s="357" t="str">
        <f>'CONGESTION RESULTS 2015'!CG333</f>
        <v>no</v>
      </c>
      <c r="Y333" s="357" t="str">
        <f>'CONGESTION RESULTS 2015'!CH333</f>
        <v>yes</v>
      </c>
      <c r="Z333" s="360" t="s">
        <v>101</v>
      </c>
      <c r="AA333" s="375" t="str">
        <f>Table9[[#This Row],[offer/non-offer or premia in March 2016 auction? 
'[only considering GYs and M-4-16']]]</f>
        <v>M-4-16, GYs 16/17+ 17/18 offered bundled</v>
      </c>
      <c r="AB333" s="375" t="str">
        <f>Table9[[#This Row],[Further TSO remarks on congestion / data / proposed changes to IP list etc.]]</f>
        <v>Firm capacity was increased in 02/2016, longterm bookings are possible. Due to this there is no congestion anymore</v>
      </c>
      <c r="AC333" s="375" t="str">
        <f>Table9[[#This Row],[Revised evaluation of congestion after TSO / NRA comments]]</f>
        <v>yes, but congestion resolved by cap. increase</v>
      </c>
      <c r="AD333" s="375" t="str">
        <f>Table9[[#This Row],[ACER comments / 
justification]]</f>
        <v>yes, but congestion resolved by cap. Increase</v>
      </c>
    </row>
    <row r="334" spans="1:30" ht="22.2" hidden="1" x14ac:dyDescent="0.45">
      <c r="A334" t="str">
        <f>'CONGESTION RESULTS 2015'!A334</f>
        <v>cross-border</v>
      </c>
      <c r="B334" t="str">
        <f>'CONGESTION RESULTS 2015'!B334</f>
        <v>no</v>
      </c>
      <c r="C334">
        <f>'CONGESTION RESULTS 2015'!C334</f>
        <v>0</v>
      </c>
      <c r="D334" t="str">
        <f>'CONGESTION RESULTS 2015'!E334</f>
        <v>yes</v>
      </c>
      <c r="E334" t="str">
        <f>'CONGESTION RESULTS 2015'!F334</f>
        <v>PRISMA</v>
      </c>
      <c r="F334" t="str">
        <f>'CONGESTION RESULTS 2015'!G334</f>
        <v>Winterswijk  (NL) / Vreden (DE)</v>
      </c>
      <c r="G334" t="str">
        <f>'CONGESTION RESULTS 2015'!H334</f>
        <v>Entry</v>
      </c>
      <c r="H334" t="str">
        <f>'CONGESTION RESULTS 2015'!I334</f>
        <v>21Z000000000073S</v>
      </c>
      <c r="I334" t="str">
        <f>'CONGESTION RESULTS 2015'!J334</f>
        <v>Open Grid Europe</v>
      </c>
      <c r="J334" t="str">
        <f>'CONGESTION RESULTS 2015'!K334</f>
        <v>21X-DE-C-A0A0A-T</v>
      </c>
      <c r="K334" t="str">
        <f>'CONGESTION RESULTS 2015'!L334</f>
        <v>DE</v>
      </c>
      <c r="L334" t="str">
        <f>'CONGESTION RESULTS 2015'!M334</f>
        <v>from</v>
      </c>
      <c r="M334" t="str">
        <f>'CONGESTION RESULTS 2015'!N334</f>
        <v>Gasunie Transport Services</v>
      </c>
      <c r="N334" t="str">
        <f>'CONGESTION RESULTS 2015'!O334</f>
        <v>21X-NL-A-A0A0A-Z</v>
      </c>
      <c r="O334" t="str">
        <f>'CONGESTION RESULTS 2015'!P334</f>
        <v>NL</v>
      </c>
      <c r="P334">
        <f>'CONGESTION RESULTS 2015'!Q334</f>
        <v>0</v>
      </c>
      <c r="Q334">
        <f>'CONGESTION RESULTS 2015'!BC334</f>
        <v>0</v>
      </c>
      <c r="S334" s="360">
        <f>'CONGESTION RESULTS 2015'!BJ334</f>
        <v>0</v>
      </c>
      <c r="T334">
        <f>'CONGESTION RESULTS 2015'!BX334</f>
        <v>0</v>
      </c>
      <c r="U334" t="str">
        <f>IF(ISBLANK('CONGESTION RESULTS 2015'!BK334), "no", "yes")</f>
        <v>yes</v>
      </c>
      <c r="V334" s="357">
        <f>'CONGESTION RESULTS 2015'!CE334</f>
        <v>0</v>
      </c>
      <c r="W334">
        <f>'CONGESTION RESULTS 2015'!CF334</f>
        <v>0</v>
      </c>
      <c r="X334">
        <f>'CONGESTION RESULTS 2015'!CG334</f>
        <v>0</v>
      </c>
      <c r="Y334">
        <f>'CONGESTION RESULTS 2015'!CH334</f>
        <v>0</v>
      </c>
      <c r="AA334" s="375">
        <f>Table9[[#This Row],[offer/non-offer or premia in March 2016 auction? 
'[only considering GYs and M-4-16']]]</f>
        <v>0</v>
      </c>
      <c r="AB334" s="375">
        <f>Table9[[#This Row],[Further TSO remarks on congestion / data / proposed changes to IP list etc.]]</f>
        <v>0</v>
      </c>
      <c r="AC334" s="375">
        <f>Table9[[#This Row],[Revised evaluation of congestion after TSO / NRA comments]]</f>
        <v>0</v>
      </c>
      <c r="AD334" s="375">
        <f>Table9[[#This Row],[ACER comments / 
justification]]</f>
        <v>0</v>
      </c>
    </row>
    <row r="335" spans="1:30" ht="22.2" hidden="1" x14ac:dyDescent="0.45">
      <c r="A335" t="str">
        <f>'CONGESTION RESULTS 2015'!A335</f>
        <v>VR</v>
      </c>
      <c r="B335">
        <f>'CONGESTION RESULTS 2015'!B335</f>
        <v>0</v>
      </c>
      <c r="C335">
        <f>'CONGESTION RESULTS 2015'!C335</f>
        <v>0</v>
      </c>
      <c r="D335" t="str">
        <f>'CONGESTION RESULTS 2015'!E335</f>
        <v>no</v>
      </c>
      <c r="E335" t="str">
        <f>'CONGESTION RESULTS 2015'!F335</f>
        <v>PRISMA</v>
      </c>
      <c r="F335" t="str">
        <f>'CONGESTION RESULTS 2015'!G335</f>
        <v>Winterswijk  (NL) / Vreden (DE)</v>
      </c>
      <c r="G335" t="str">
        <f>'CONGESTION RESULTS 2015'!H335</f>
        <v>Entry</v>
      </c>
      <c r="H335" t="str">
        <f>'CONGESTION RESULTS 2015'!I335</f>
        <v>21Z000000000073S</v>
      </c>
      <c r="I335" t="str">
        <f>'CONGESTION RESULTS 2015'!J335</f>
        <v>Gasunie Transport Services</v>
      </c>
      <c r="J335" t="str">
        <f>'CONGESTION RESULTS 2015'!K335</f>
        <v>21X-NL-A-A0A0A-Z</v>
      </c>
      <c r="K335" t="str">
        <f>'CONGESTION RESULTS 2015'!L335</f>
        <v>NL</v>
      </c>
      <c r="L335" t="str">
        <f>'CONGESTION RESULTS 2015'!M335</f>
        <v>from</v>
      </c>
      <c r="M335" t="str">
        <f>'CONGESTION RESULTS 2015'!N335</f>
        <v>Open Grid Europe</v>
      </c>
      <c r="N335" t="str">
        <f>'CONGESTION RESULTS 2015'!O335</f>
        <v>21X-DE-C-A0A0A-T</v>
      </c>
      <c r="O335" t="str">
        <f>'CONGESTION RESULTS 2015'!P335</f>
        <v>DE</v>
      </c>
      <c r="P335" t="str">
        <f>'CONGESTION RESULTS 2015'!Q335</f>
        <v>no firm technical</v>
      </c>
      <c r="Q335" t="str">
        <f>'CONGESTION RESULTS 2015'!BC335</f>
        <v>yes</v>
      </c>
      <c r="S335" s="360">
        <f>'CONGESTION RESULTS 2015'!BJ335</f>
        <v>0</v>
      </c>
      <c r="T335">
        <f>'CONGESTION RESULTS 2015'!BX335</f>
        <v>0</v>
      </c>
      <c r="U335" t="str">
        <f>IF(ISBLANK('CONGESTION RESULTS 2015'!BK335), "no", "yes")</f>
        <v>no</v>
      </c>
      <c r="V335" s="357">
        <f>'CONGESTION RESULTS 2015'!CE335</f>
        <v>0</v>
      </c>
      <c r="W335">
        <f>'CONGESTION RESULTS 2015'!CF335</f>
        <v>0</v>
      </c>
      <c r="X335">
        <f>'CONGESTION RESULTS 2015'!CG335</f>
        <v>0</v>
      </c>
      <c r="Y335">
        <f>'CONGESTION RESULTS 2015'!CH335</f>
        <v>0</v>
      </c>
      <c r="AA335" s="375">
        <f>Table9[[#This Row],[offer/non-offer or premia in March 2016 auction? 
'[only considering GYs and M-4-16']]]</f>
        <v>0</v>
      </c>
      <c r="AB335" s="375">
        <f>Table9[[#This Row],[Further TSO remarks on congestion / data / proposed changes to IP list etc.]]</f>
        <v>0</v>
      </c>
      <c r="AC335" s="375">
        <f>Table9[[#This Row],[Revised evaluation of congestion after TSO / NRA comments]]</f>
        <v>0</v>
      </c>
      <c r="AD335" s="375">
        <f>Table9[[#This Row],[ACER comments / 
justification]]</f>
        <v>0</v>
      </c>
    </row>
    <row r="336" spans="1:30" ht="22.2" hidden="1" x14ac:dyDescent="0.45">
      <c r="A336" t="str">
        <f>'CONGESTION RESULTS 2015'!A336</f>
        <v>3rd country</v>
      </c>
      <c r="B336" t="str">
        <f>'CONGESTION RESULTS 2015'!B336</f>
        <v>no</v>
      </c>
      <c r="C336">
        <f>'CONGESTION RESULTS 2015'!C336</f>
        <v>0</v>
      </c>
      <c r="D336" t="str">
        <f>'CONGESTION RESULTS 2015'!E336</f>
        <v>na</v>
      </c>
      <c r="E336" t="str">
        <f>'CONGESTION RESULTS 2015'!F336</f>
        <v>GSA</v>
      </c>
      <c r="F336" t="str">
        <f>'CONGESTION RESULTS 2015'!G336</f>
        <v>Wysokoje</v>
      </c>
      <c r="G336" t="str">
        <f>'CONGESTION RESULTS 2015'!H336</f>
        <v>Entry</v>
      </c>
      <c r="H336" t="str">
        <f>'CONGESTION RESULTS 2015'!I336</f>
        <v>21Z000000000136U</v>
      </c>
      <c r="I336" t="str">
        <f>'CONGESTION RESULTS 2015'!J336</f>
        <v>GAZ-SYSTEM</v>
      </c>
      <c r="J336" t="str">
        <f>'CONGESTION RESULTS 2015'!K336</f>
        <v>21X-PL-A-A0A0A-B</v>
      </c>
      <c r="K336" t="str">
        <f>'CONGESTION RESULTS 2015'!L336</f>
        <v>PL</v>
      </c>
      <c r="L336" t="str">
        <f>'CONGESTION RESULTS 2015'!M336</f>
        <v>from</v>
      </c>
      <c r="M336" t="str">
        <f>'CONGESTION RESULTS 2015'!N336</f>
        <v>Gazprom Transgaz Belarus</v>
      </c>
      <c r="N336" t="str">
        <f>'CONGESTION RESULTS 2015'!O336</f>
        <v>--</v>
      </c>
      <c r="O336" t="str">
        <f>'CONGESTION RESULTS 2015'!P336</f>
        <v>BY</v>
      </c>
      <c r="P336">
        <f>'CONGESTION RESULTS 2015'!Q336</f>
        <v>0</v>
      </c>
      <c r="Q336" t="str">
        <f>'CONGESTION RESULTS 2015'!BC336</f>
        <v>no</v>
      </c>
      <c r="S336" s="360">
        <f>'CONGESTION RESULTS 2015'!BJ336</f>
        <v>0</v>
      </c>
      <c r="T336">
        <f>'CONGESTION RESULTS 2015'!BX336</f>
        <v>0</v>
      </c>
      <c r="U336" t="str">
        <f>IF(ISBLANK('CONGESTION RESULTS 2015'!BK336), "no", "yes")</f>
        <v>no</v>
      </c>
      <c r="V336" s="357">
        <f>'CONGESTION RESULTS 2015'!CE336</f>
        <v>0</v>
      </c>
      <c r="W336">
        <f>'CONGESTION RESULTS 2015'!CF336</f>
        <v>0</v>
      </c>
      <c r="X336">
        <f>'CONGESTION RESULTS 2015'!CG336</f>
        <v>0</v>
      </c>
      <c r="Y336">
        <f>'CONGESTION RESULTS 2015'!CH336</f>
        <v>0</v>
      </c>
      <c r="AA336" s="375">
        <f>Table9[[#This Row],[offer/non-offer or premia in March 2016 auction? 
'[only considering GYs and M-4-16']]]</f>
        <v>0</v>
      </c>
      <c r="AB336" s="375" t="str">
        <f>Table9[[#This Row],[Further TSO remarks on congestion / data / proposed changes to IP list etc.]]</f>
        <v>As this is the connection with the 3rd country there is no obligation to budle the capacity.
According to the Polish NC there has to be at least 90% of the firm cap. sold on a given IP to start offering the interruptible cap. - in this case, this obligation wasn't met and that's why there is "no" in BC column.</v>
      </c>
      <c r="AC336" s="375" t="str">
        <f>Table9[[#This Row],[Revised evaluation of congestion after TSO / NRA comments]]</f>
        <v>no</v>
      </c>
      <c r="AD336" s="375">
        <f>Table9[[#This Row],[ACER comments / 
justification]]</f>
        <v>0</v>
      </c>
    </row>
    <row r="337" spans="1:30" ht="22.2" hidden="1" x14ac:dyDescent="0.45">
      <c r="A337" t="str">
        <f>'CONGESTION RESULTS 2015'!A337</f>
        <v>cross-border</v>
      </c>
      <c r="B337" t="str">
        <f>'CONGESTION RESULTS 2015'!B337</f>
        <v>no</v>
      </c>
      <c r="C337">
        <f>'CONGESTION RESULTS 2015'!C337</f>
        <v>0</v>
      </c>
      <c r="D337" t="str">
        <f>'CONGESTION RESULTS 2015'!E337</f>
        <v>yes</v>
      </c>
      <c r="E337" t="str">
        <f>'CONGESTION RESULTS 2015'!F337</f>
        <v>PRISMA</v>
      </c>
      <c r="F337" t="str">
        <f>'CONGESTION RESULTS 2015'!G337</f>
        <v>Zandvliet H-gas</v>
      </c>
      <c r="G337" t="str">
        <f>'CONGESTION RESULTS 2015'!H337</f>
        <v>Entry</v>
      </c>
      <c r="H337" t="str">
        <f>'CONGESTION RESULTS 2015'!I337</f>
        <v>21Z0000000001062</v>
      </c>
      <c r="I337" t="str">
        <f>'CONGESTION RESULTS 2015'!J337</f>
        <v>Fluxys Belgium</v>
      </c>
      <c r="J337" t="str">
        <f>'CONGESTION RESULTS 2015'!K337</f>
        <v>21X-BE-A-A0A0A-Y</v>
      </c>
      <c r="K337" t="str">
        <f>'CONGESTION RESULTS 2015'!L337</f>
        <v>BE</v>
      </c>
      <c r="L337" t="str">
        <f>'CONGESTION RESULTS 2015'!M337</f>
        <v>from</v>
      </c>
      <c r="M337" t="str">
        <f>'CONGESTION RESULTS 2015'!N337</f>
        <v>Gasunie Transport Services</v>
      </c>
      <c r="N337" t="str">
        <f>'CONGESTION RESULTS 2015'!O337</f>
        <v>21X-NL-A-A0A0A-Z</v>
      </c>
      <c r="O337" t="str">
        <f>'CONGESTION RESULTS 2015'!P337</f>
        <v>NL</v>
      </c>
      <c r="P337">
        <f>'CONGESTION RESULTS 2015'!Q337</f>
        <v>0</v>
      </c>
      <c r="Q337">
        <f>'CONGESTION RESULTS 2015'!BC337</f>
        <v>0</v>
      </c>
      <c r="S337" s="360">
        <f>'CONGESTION RESULTS 2015'!BJ337</f>
        <v>0</v>
      </c>
      <c r="T337">
        <f>'CONGESTION RESULTS 2015'!BX337</f>
        <v>0</v>
      </c>
      <c r="U337" t="str">
        <f>IF(ISBLANK('CONGESTION RESULTS 2015'!BK337), "no", "yes")</f>
        <v>no</v>
      </c>
      <c r="V337" s="357">
        <f>'CONGESTION RESULTS 2015'!CE337</f>
        <v>0</v>
      </c>
      <c r="W337">
        <f>'CONGESTION RESULTS 2015'!CF337</f>
        <v>0</v>
      </c>
      <c r="X337">
        <f>'CONGESTION RESULTS 2015'!CG337</f>
        <v>0</v>
      </c>
      <c r="Y337">
        <f>'CONGESTION RESULTS 2015'!CH337</f>
        <v>0</v>
      </c>
      <c r="AA337" s="375">
        <f>Table9[[#This Row],[offer/non-offer or premia in March 2016 auction? 
'[only considering GYs and M-4-16']]]</f>
        <v>0</v>
      </c>
      <c r="AB337" s="375">
        <f>Table9[[#This Row],[Further TSO remarks on congestion / data / proposed changes to IP list etc.]]</f>
        <v>0</v>
      </c>
      <c r="AC337" s="375" t="str">
        <f>Table9[[#This Row],[Revised evaluation of congestion after TSO / NRA comments]]</f>
        <v>no</v>
      </c>
      <c r="AD337" s="375">
        <f>Table9[[#This Row],[ACER comments / 
justification]]</f>
        <v>0</v>
      </c>
    </row>
    <row r="338" spans="1:30" ht="22.2" hidden="1" x14ac:dyDescent="0.45">
      <c r="A338" t="str">
        <f>'CONGESTION RESULTS 2015'!A338</f>
        <v>VR</v>
      </c>
      <c r="B338">
        <f>'CONGESTION RESULTS 2015'!B338</f>
        <v>0</v>
      </c>
      <c r="C338">
        <f>'CONGESTION RESULTS 2015'!C338</f>
        <v>0</v>
      </c>
      <c r="D338" t="str">
        <f>'CONGESTION RESULTS 2015'!E338</f>
        <v>no</v>
      </c>
      <c r="E338" t="str">
        <f>'CONGESTION RESULTS 2015'!F338</f>
        <v>PRISMA</v>
      </c>
      <c r="F338" t="str">
        <f>'CONGESTION RESULTS 2015'!G338</f>
        <v>Zandvliet H-gas</v>
      </c>
      <c r="G338" t="str">
        <f>'CONGESTION RESULTS 2015'!H338</f>
        <v>Entry</v>
      </c>
      <c r="H338" t="str">
        <f>'CONGESTION RESULTS 2015'!I338</f>
        <v>21Z0000000001062</v>
      </c>
      <c r="I338" t="str">
        <f>'CONGESTION RESULTS 2015'!J338</f>
        <v>Gasunie Transport Services</v>
      </c>
      <c r="J338" t="str">
        <f>'CONGESTION RESULTS 2015'!K338</f>
        <v>21X-NL-A-A0A0A-Z</v>
      </c>
      <c r="K338" t="str">
        <f>'CONGESTION RESULTS 2015'!L338</f>
        <v>NL</v>
      </c>
      <c r="L338" t="str">
        <f>'CONGESTION RESULTS 2015'!M338</f>
        <v>from</v>
      </c>
      <c r="M338" t="str">
        <f>'CONGESTION RESULTS 2015'!N338</f>
        <v>Fluxys Belgium</v>
      </c>
      <c r="N338" t="str">
        <f>'CONGESTION RESULTS 2015'!O338</f>
        <v>21X-BE-A-A0A0A-Y</v>
      </c>
      <c r="O338" t="str">
        <f>'CONGESTION RESULTS 2015'!P338</f>
        <v>BE</v>
      </c>
      <c r="P338" t="str">
        <f>'CONGESTION RESULTS 2015'!Q338</f>
        <v>no firm technical</v>
      </c>
      <c r="Q338" t="str">
        <f>'CONGESTION RESULTS 2015'!BC338</f>
        <v>yes</v>
      </c>
      <c r="S338" s="360">
        <f>'CONGESTION RESULTS 2015'!BJ338</f>
        <v>0</v>
      </c>
      <c r="T338">
        <f>'CONGESTION RESULTS 2015'!BX338</f>
        <v>0</v>
      </c>
      <c r="U338" t="str">
        <f>IF(ISBLANK('CONGESTION RESULTS 2015'!BK338), "no", "yes")</f>
        <v>no</v>
      </c>
      <c r="V338" s="357">
        <f>'CONGESTION RESULTS 2015'!CE338</f>
        <v>0</v>
      </c>
      <c r="W338">
        <f>'CONGESTION RESULTS 2015'!CF338</f>
        <v>0</v>
      </c>
      <c r="X338">
        <f>'CONGESTION RESULTS 2015'!CG338</f>
        <v>0</v>
      </c>
      <c r="Y338">
        <f>'CONGESTION RESULTS 2015'!CH338</f>
        <v>0</v>
      </c>
      <c r="AA338" s="375">
        <f>Table9[[#This Row],[offer/non-offer or premia in March 2016 auction? 
'[only considering GYs and M-4-16']]]</f>
        <v>0</v>
      </c>
      <c r="AB338" s="375">
        <f>Table9[[#This Row],[Further TSO remarks on congestion / data / proposed changes to IP list etc.]]</f>
        <v>0</v>
      </c>
      <c r="AC338" s="375">
        <f>Table9[[#This Row],[Revised evaluation of congestion after TSO / NRA comments]]</f>
        <v>0</v>
      </c>
      <c r="AD338" s="375">
        <f>Table9[[#This Row],[ACER comments / 
justification]]</f>
        <v>0</v>
      </c>
    </row>
    <row r="339" spans="1:30" s="361" customFormat="1" ht="30" customHeight="1" x14ac:dyDescent="0.45">
      <c r="A339" s="357" t="str">
        <f>'CONGESTION RESULTS 2015'!A339</f>
        <v>cross-border (IC)</v>
      </c>
      <c r="B339" s="324" t="str">
        <f>'CONGESTION RESULTS 2015'!B339</f>
        <v>yes</v>
      </c>
      <c r="C339" s="357" t="str">
        <f>'CONGESTION RESULTS 2015'!C339</f>
        <v>non-offer of GYs 15/16 + 16/17 + 17/18</v>
      </c>
      <c r="D339" s="357" t="str">
        <f>'CONGESTION RESULTS 2015'!E339</f>
        <v>yes</v>
      </c>
      <c r="E339" s="357" t="str">
        <f>'CONGESTION RESULTS 2015'!F339</f>
        <v>PRISMA</v>
      </c>
      <c r="F339" s="368" t="str">
        <f>'CONGESTION RESULTS 2015'!G339</f>
        <v>Zeebrugge IZT [new name: IZT (UK) / IZT - ZTP (BE) ]</v>
      </c>
      <c r="G339" s="357" t="str">
        <f>'CONGESTION RESULTS 2015'!H339</f>
        <v>Entry</v>
      </c>
      <c r="H339" s="358" t="str">
        <f>'CONGESTION RESULTS 2015'!I339</f>
        <v>21Z0000000000074</v>
      </c>
      <c r="I339" s="357" t="str">
        <f>'CONGESTION RESULTS 2015'!J339</f>
        <v>Interconnector</v>
      </c>
      <c r="J339" s="329" t="str">
        <f>'CONGESTION RESULTS 2015'!K339</f>
        <v>21X-GB-B-A0A0A-Z</v>
      </c>
      <c r="K339" s="357" t="str">
        <f>'CONGESTION RESULTS 2015'!L339</f>
        <v>UK</v>
      </c>
      <c r="L339" s="359" t="str">
        <f>'CONGESTION RESULTS 2015'!M339</f>
        <v>from</v>
      </c>
      <c r="M339" s="359" t="str">
        <f>'CONGESTION RESULTS 2015'!N339</f>
        <v>Fluxys Belgium</v>
      </c>
      <c r="N339" s="329" t="str">
        <f>'CONGESTION RESULTS 2015'!O339</f>
        <v>21X-BE-A-A0A0A-Y</v>
      </c>
      <c r="O339" s="330" t="str">
        <f>'CONGESTION RESULTS 2015'!P339</f>
        <v>BE</v>
      </c>
      <c r="P339" t="str">
        <f>'CONGESTION RESULTS 2015'!Q339</f>
        <v>new name</v>
      </c>
      <c r="Q339" s="357" t="str">
        <f>'CONGESTION RESULTS 2015'!BC339</f>
        <v>yes</v>
      </c>
      <c r="R339" s="360" t="s">
        <v>100</v>
      </c>
      <c r="S339" s="448" t="s">
        <v>121</v>
      </c>
      <c r="T339" s="535" t="str">
        <f>'CONGESTION RESULTS 2015'!BX339</f>
        <v>yes*</v>
      </c>
      <c r="U339" s="357" t="str">
        <f>IF(ISBLANK('CONGESTION RESULTS 2015'!BK339), "no", "yes")</f>
        <v>no</v>
      </c>
      <c r="V339" s="449" t="str">
        <f>Table9[[#This Row],[Number of concluded trades (T) and offers (O) on secondary markets in 2015 '[&gt;= 1 month']]]</f>
        <v>16 O + 16 T</v>
      </c>
      <c r="W339" s="357" t="str">
        <f>'CONGESTION RESULTS 2015'!CF339</f>
        <v>yes</v>
      </c>
      <c r="X339" s="357" t="str">
        <f>'CONGESTION RESULTS 2015'!CG339</f>
        <v>yes</v>
      </c>
      <c r="Y339" s="357">
        <f>'CONGESTION RESULTS 2015'!CH339</f>
        <v>0</v>
      </c>
      <c r="Z339" s="357" t="s">
        <v>100</v>
      </c>
      <c r="AA339" s="375" t="str">
        <f>Table9[[#This Row],[offer/non-offer or premia in March 2016 auction? 
'[only considering GYs and M-4-16']]]</f>
        <v>M-4 offered bundled, all GYs offered bundled, no offer for  GY 17/18</v>
      </c>
      <c r="AB339"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339" s="375" t="str">
        <f>Table9[[#This Row],[Revised evaluation of congestion after TSO / NRA comments]]</f>
        <v>yes</v>
      </c>
      <c r="AD339" s="375" t="str">
        <f>Table9[[#This Row],[ACER comments / 
justification]]</f>
        <v>persistent congestion, fully booked til 1.10.18</v>
      </c>
    </row>
    <row r="340" spans="1:30" ht="22.2" hidden="1" x14ac:dyDescent="0.45">
      <c r="A340" t="str">
        <f>'CONGESTION RESULTS 2015'!A340</f>
        <v>cross-border (IC)</v>
      </c>
      <c r="B340" t="str">
        <f>'CONGESTION RESULTS 2015'!B340</f>
        <v>likely not</v>
      </c>
      <c r="C340" t="str">
        <f>'CONGESTION RESULTS 2015'!C340</f>
        <v>non-offer of GYs 15/16 + 16/17 + 17/18</v>
      </c>
      <c r="D340" t="str">
        <f>'CONGESTION RESULTS 2015'!E340</f>
        <v>yes</v>
      </c>
      <c r="E340" t="str">
        <f>'CONGESTION RESULTS 2015'!F340</f>
        <v>PRISMA</v>
      </c>
      <c r="F340" t="str">
        <f>'CONGESTION RESULTS 2015'!G340</f>
        <v>Zeebrugge IZT [new name: IZT (UK) / IZT - ZTP (BE) ]</v>
      </c>
      <c r="G340" t="str">
        <f>'CONGESTION RESULTS 2015'!H340</f>
        <v>Entry</v>
      </c>
      <c r="H340" t="str">
        <f>'CONGESTION RESULTS 2015'!I340</f>
        <v>21Z0000000000074</v>
      </c>
      <c r="I340" t="str">
        <f>'CONGESTION RESULTS 2015'!J340</f>
        <v>Fluxys Belgium</v>
      </c>
      <c r="J340" t="str">
        <f>'CONGESTION RESULTS 2015'!K340</f>
        <v>21X-BE-A-A0A0A-Y</v>
      </c>
      <c r="K340" t="str">
        <f>'CONGESTION RESULTS 2015'!L340</f>
        <v>BE</v>
      </c>
      <c r="L340" t="str">
        <f>'CONGESTION RESULTS 2015'!M340</f>
        <v>from</v>
      </c>
      <c r="M340" t="str">
        <f>'CONGESTION RESULTS 2015'!N340</f>
        <v>Interconnector</v>
      </c>
      <c r="N340" t="str">
        <f>'CONGESTION RESULTS 2015'!O340</f>
        <v>21X-GB-B-A0A0A-Z</v>
      </c>
      <c r="O340" t="str">
        <f>'CONGESTION RESULTS 2015'!P340</f>
        <v>UK</v>
      </c>
      <c r="P340" t="str">
        <f>'CONGESTION RESULTS 2015'!Q340</f>
        <v>new name</v>
      </c>
      <c r="Q340">
        <f>'CONGESTION RESULTS 2015'!BC340</f>
        <v>0</v>
      </c>
      <c r="S340" s="360">
        <f>'CONGESTION RESULTS 2015'!BJ340</f>
        <v>0</v>
      </c>
      <c r="T340">
        <f>'CONGESTION RESULTS 2015'!BX340</f>
        <v>0</v>
      </c>
      <c r="U340" t="str">
        <f>IF(ISBLANK('CONGESTION RESULTS 2015'!BK340), "no", "yes")</f>
        <v>no</v>
      </c>
      <c r="V340" s="357">
        <f>'CONGESTION RESULTS 2015'!CE340</f>
        <v>0</v>
      </c>
      <c r="W340">
        <f>'CONGESTION RESULTS 2015'!CF340</f>
        <v>0</v>
      </c>
      <c r="X340">
        <f>'CONGESTION RESULTS 2015'!CG340</f>
        <v>0</v>
      </c>
      <c r="Y340">
        <f>'CONGESTION RESULTS 2015'!CH340</f>
        <v>0</v>
      </c>
      <c r="AA340" s="375" t="str">
        <f>Table9[[#This Row],[offer/non-offer or premia in March 2016 auction? 
'[only considering GYs and M-4-16']]]</f>
        <v>unbundled offer M-4-16, GY16/17 + 17/18, bundled all, except 17/18</v>
      </c>
      <c r="AB340"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340" s="375" t="str">
        <f>Table9[[#This Row],[Revised evaluation of congestion after TSO / NRA comments]]</f>
        <v>no</v>
      </c>
      <c r="AD340" s="375">
        <f>Table9[[#This Row],[ACER comments / 
justification]]</f>
        <v>0</v>
      </c>
    </row>
    <row r="341" spans="1:30" ht="22.2" hidden="1" x14ac:dyDescent="0.45">
      <c r="A341" t="str">
        <f>'CONGESTION RESULTS 2015'!A341</f>
        <v>cross-border (IC)</v>
      </c>
      <c r="B341" t="str">
        <f>'CONGESTION RESULTS 2015'!B341</f>
        <v>likely not</v>
      </c>
      <c r="C341" t="str">
        <f>'CONGESTION RESULTS 2015'!C341</f>
        <v>non-offer of GYs 15/16 + 16/17 + 17/18</v>
      </c>
      <c r="D341" t="str">
        <f>'CONGESTION RESULTS 2015'!E341</f>
        <v>yes</v>
      </c>
      <c r="E341" t="str">
        <f>'CONGESTION RESULTS 2015'!F341</f>
        <v>PRISMA</v>
      </c>
      <c r="F341" t="str">
        <f>'CONGESTION RESULTS 2015'!G341</f>
        <v>IZT (UK) / IZT-Zeebrugge Beach (BE)</v>
      </c>
      <c r="G341" t="str">
        <f>'CONGESTION RESULTS 2015'!H341</f>
        <v>Entry</v>
      </c>
      <c r="H341" t="str">
        <f>'CONGESTION RESULTS 2015'!I341</f>
        <v>21Z0000000000074</v>
      </c>
      <c r="I341" t="str">
        <f>'CONGESTION RESULTS 2015'!J341</f>
        <v>Fluxys Belgium</v>
      </c>
      <c r="J341" t="str">
        <f>'CONGESTION RESULTS 2015'!K341</f>
        <v>21X-BE-A-A0A0A-Y</v>
      </c>
      <c r="K341" t="str">
        <f>'CONGESTION RESULTS 2015'!L341</f>
        <v>BE</v>
      </c>
      <c r="L341" t="str">
        <f>'CONGESTION RESULTS 2015'!M341</f>
        <v>from</v>
      </c>
      <c r="M341" t="str">
        <f>'CONGESTION RESULTS 2015'!N341</f>
        <v>Interconnector</v>
      </c>
      <c r="N341" t="str">
        <f>'CONGESTION RESULTS 2015'!O341</f>
        <v>21X-GB-B-A0A0A-Z</v>
      </c>
      <c r="O341" t="str">
        <f>'CONGESTION RESULTS 2015'!P341</f>
        <v>UK</v>
      </c>
      <c r="P341" t="str">
        <f>'CONGESTION RESULTS 2015'!Q341</f>
        <v>New IP side added; IZT (UK) / IZT-ZTP (BE)</v>
      </c>
      <c r="Q341">
        <f>'CONGESTION RESULTS 2015'!BC341</f>
        <v>0</v>
      </c>
      <c r="S341" s="360">
        <f>'CONGESTION RESULTS 2015'!BJ341</f>
        <v>0</v>
      </c>
      <c r="T341">
        <f>'CONGESTION RESULTS 2015'!BX341</f>
        <v>0</v>
      </c>
      <c r="U341" t="str">
        <f>IF(ISBLANK('CONGESTION RESULTS 2015'!BK341), "no", "yes")</f>
        <v>no</v>
      </c>
      <c r="V341" s="357">
        <f>'CONGESTION RESULTS 2015'!CE341</f>
        <v>0</v>
      </c>
      <c r="W341">
        <f>'CONGESTION RESULTS 2015'!CF341</f>
        <v>0</v>
      </c>
      <c r="X341">
        <f>'CONGESTION RESULTS 2015'!CG341</f>
        <v>0</v>
      </c>
      <c r="Y341">
        <f>'CONGESTION RESULTS 2015'!CH341</f>
        <v>0</v>
      </c>
      <c r="AA341" s="375" t="str">
        <f>Table9[[#This Row],[offer/non-offer or premia in March 2016 auction? 
'[only considering GYs and M-4-16']]]</f>
        <v>all GY offered (bundled), except 17/18 (however, offered unbundled)</v>
      </c>
      <c r="AB341"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341" s="375" t="str">
        <f>Table9[[#This Row],[Revised evaluation of congestion after TSO / NRA comments]]</f>
        <v>no</v>
      </c>
      <c r="AD341" s="375">
        <f>Table9[[#This Row],[ACER comments / 
justification]]</f>
        <v>0</v>
      </c>
    </row>
    <row r="342" spans="1:30" s="361" customFormat="1" ht="30" customHeight="1" x14ac:dyDescent="0.45">
      <c r="A342" s="357" t="str">
        <f>'CONGESTION RESULTS 2015'!A342</f>
        <v>cross-border (IC)</v>
      </c>
      <c r="B342" s="324" t="str">
        <f>'CONGESTION RESULTS 2015'!B342</f>
        <v>yes</v>
      </c>
      <c r="C342" s="357" t="str">
        <f>'CONGESTION RESULTS 2015'!C342</f>
        <v>non-offer of GYs 15/16 + 16/17 + 17/18</v>
      </c>
      <c r="D342" s="357" t="str">
        <f>'CONGESTION RESULTS 2015'!E342</f>
        <v>yes</v>
      </c>
      <c r="E342" s="357" t="str">
        <f>'CONGESTION RESULTS 2015'!F342</f>
        <v>PRISMA</v>
      </c>
      <c r="F342" s="368" t="str">
        <f>'CONGESTION RESULTS 2015'!G342</f>
        <v>IZT(UK) / IZT-Zeebrugge Beach(BE)</v>
      </c>
      <c r="G342" s="357" t="str">
        <f>'CONGESTION RESULTS 2015'!H342</f>
        <v>Entry</v>
      </c>
      <c r="H342" s="358" t="str">
        <f>'CONGESTION RESULTS 2015'!I342</f>
        <v>21Z0000000000074</v>
      </c>
      <c r="I342" s="357" t="str">
        <f>'CONGESTION RESULTS 2015'!J342</f>
        <v>Interconnector</v>
      </c>
      <c r="J342" s="329" t="str">
        <f>'CONGESTION RESULTS 2015'!K342</f>
        <v>21X-GB-B-A0A0A-Z</v>
      </c>
      <c r="K342" s="357" t="str">
        <f>'CONGESTION RESULTS 2015'!L342</f>
        <v>UK</v>
      </c>
      <c r="L342" s="359" t="str">
        <f>'CONGESTION RESULTS 2015'!M342</f>
        <v>from</v>
      </c>
      <c r="M342" s="359" t="str">
        <f>'CONGESTION RESULTS 2015'!N342</f>
        <v>Fluxys Belgium</v>
      </c>
      <c r="N342" s="329" t="str">
        <f>'CONGESTION RESULTS 2015'!O342</f>
        <v>21X-BE-A-A0A0A-Y</v>
      </c>
      <c r="O342" s="330" t="str">
        <f>'CONGESTION RESULTS 2015'!P342</f>
        <v>BE</v>
      </c>
      <c r="P342" t="str">
        <f>'CONGESTION RESULTS 2015'!Q342</f>
        <v>New IP side added (same TP data used as Zee IZT Entry Interconnector (line 339)</v>
      </c>
      <c r="Q342" s="357" t="str">
        <f>'CONGESTION RESULTS 2015'!BC342</f>
        <v>yes</v>
      </c>
      <c r="R342" s="360" t="s">
        <v>100</v>
      </c>
      <c r="S342" s="448" t="s">
        <v>121</v>
      </c>
      <c r="T342" s="535" t="str">
        <f>'CONGESTION RESULTS 2015'!BX342</f>
        <v>yes*</v>
      </c>
      <c r="U342" s="357" t="str">
        <f>IF(ISBLANK('CONGESTION RESULTS 2015'!BK342), "no", "yes")</f>
        <v>no</v>
      </c>
      <c r="V342" s="449" t="str">
        <f>Table9[[#This Row],[Number of concluded trades (T) and offers (O) on secondary markets in 2015 '[&gt;= 1 month']]]</f>
        <v>16 O + 16 T</v>
      </c>
      <c r="W342" s="616" t="str">
        <f>'CONGESTION RESULTS 2015'!CF342</f>
        <v>"new" IP side
 (just added)</v>
      </c>
      <c r="X342" s="616"/>
      <c r="Y342" s="357">
        <f>'CONGESTION RESULTS 2015'!CH342</f>
        <v>0</v>
      </c>
      <c r="Z342" s="357" t="s">
        <v>100</v>
      </c>
      <c r="AA342" s="375" t="str">
        <f>Table9[[#This Row],[offer/non-offer or premia in March 2016 auction? 
'[only considering GYs and M-4-16']]]</f>
        <v>M-4 offered bundled, all GYs offered bundled, no offer for  GY 17/18</v>
      </c>
      <c r="AB342"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342" s="375" t="str">
        <f>Table9[[#This Row],[Revised evaluation of congestion after TSO / NRA comments]]</f>
        <v>yes</v>
      </c>
      <c r="AD342" s="375" t="str">
        <f>Table9[[#This Row],[ACER comments / 
justification]]</f>
        <v>persistent congestion, corrected country 1  (UK instead of BE);</v>
      </c>
    </row>
    <row r="343" spans="1:30" hidden="1" x14ac:dyDescent="0.3">
      <c r="A343" t="str">
        <f>'CONGESTION RESULTS 2015'!A343</f>
        <v>cross-border</v>
      </c>
      <c r="B343" t="str">
        <f>'CONGESTION RESULTS 2015'!B343</f>
        <v>no</v>
      </c>
      <c r="C343">
        <f>'CONGESTION RESULTS 2015'!C343</f>
        <v>0</v>
      </c>
      <c r="D343" t="str">
        <f>'CONGESTION RESULTS 2015'!E343</f>
        <v>yes</v>
      </c>
      <c r="E343" t="str">
        <f>'CONGESTION RESULTS 2015'!F343</f>
        <v>PRISMA</v>
      </c>
      <c r="F343" t="str">
        <f>'CONGESTION RESULTS 2015'!G343</f>
        <v>Zelzate 1 (BE) // Zelzate (NL)</v>
      </c>
      <c r="G343" t="str">
        <f>'CONGESTION RESULTS 2015'!H343</f>
        <v>Entry</v>
      </c>
      <c r="H343" t="str">
        <f>'CONGESTION RESULTS 2015'!I343</f>
        <v>21Z000000000019Y</v>
      </c>
      <c r="I343" t="str">
        <f>'CONGESTION RESULTS 2015'!J343</f>
        <v>Gasunie Transport Services</v>
      </c>
      <c r="J343" t="str">
        <f>'CONGESTION RESULTS 2015'!K343</f>
        <v>21X-NL-A-A0A0A-Z</v>
      </c>
      <c r="K343" t="str">
        <f>'CONGESTION RESULTS 2015'!L343</f>
        <v>NL</v>
      </c>
      <c r="L343" t="str">
        <f>'CONGESTION RESULTS 2015'!M343</f>
        <v>from</v>
      </c>
      <c r="M343" t="str">
        <f>'CONGESTION RESULTS 2015'!N343</f>
        <v>Fluxys Belgium</v>
      </c>
      <c r="N343" t="str">
        <f>'CONGESTION RESULTS 2015'!O343</f>
        <v>21X-BE-A-A0A0A-Y</v>
      </c>
      <c r="O343" t="str">
        <f>'CONGESTION RESULTS 2015'!P343</f>
        <v>BE</v>
      </c>
      <c r="P343">
        <f>'CONGESTION RESULTS 2015'!Q343</f>
        <v>0</v>
      </c>
      <c r="Q343" t="str">
        <f>'CONGESTION RESULTS 2015'!BC343</f>
        <v>yes</v>
      </c>
      <c r="S343" t="str">
        <f>'CONGESTION RESULTS 2015'!BJ343</f>
        <v>no</v>
      </c>
      <c r="T343">
        <f>'CONGESTION RESULTS 2015'!BX343</f>
        <v>0</v>
      </c>
      <c r="U343" t="str">
        <f>IF(ISBLANK('CONGESTION RESULTS 2015'!BK343), "no", "yes")</f>
        <v>no</v>
      </c>
      <c r="V343">
        <f>'CONGESTION RESULTS 2015'!CE343</f>
        <v>0</v>
      </c>
      <c r="W343">
        <f>'CONGESTION RESULTS 2015'!CF343</f>
        <v>0</v>
      </c>
      <c r="X343">
        <f>'CONGESTION RESULTS 2015'!CG343</f>
        <v>0</v>
      </c>
      <c r="Y343">
        <f>'CONGESTION RESULTS 2015'!CH343</f>
        <v>0</v>
      </c>
      <c r="AA343" s="375">
        <f>Table9[[#This Row],[offer/non-offer or premia in March 2016 auction? 
'[only considering GYs and M-4-16']]]</f>
        <v>0</v>
      </c>
      <c r="AB343" s="375">
        <f>Table9[[#This Row],[Further TSO remarks on congestion / data / proposed changes to IP list etc.]]</f>
        <v>0</v>
      </c>
      <c r="AC343" s="375" t="str">
        <f>Table9[[#This Row],[Revised evaluation of congestion after TSO / NRA comments]]</f>
        <v>no</v>
      </c>
      <c r="AD343" s="375">
        <f>Table9[[#This Row],[ACER comments / 
justification]]</f>
        <v>0</v>
      </c>
    </row>
    <row r="344" spans="1:30" hidden="1" x14ac:dyDescent="0.3">
      <c r="A344" t="str">
        <f>'CONGESTION RESULTS 2015'!A344</f>
        <v>cross-border</v>
      </c>
      <c r="B344" t="str">
        <f>'CONGESTION RESULTS 2015'!B344</f>
        <v>no</v>
      </c>
      <c r="C344">
        <f>'CONGESTION RESULTS 2015'!C344</f>
        <v>0</v>
      </c>
      <c r="D344" t="str">
        <f>'CONGESTION RESULTS 2015'!E344</f>
        <v>yes</v>
      </c>
      <c r="E344" t="str">
        <f>'CONGESTION RESULTS 2015'!F344</f>
        <v>PRISMA</v>
      </c>
      <c r="F344" t="str">
        <f>'CONGESTION RESULTS 2015'!G344</f>
        <v>Zelzate 1 (BE) // Zelzate (NL)</v>
      </c>
      <c r="G344" t="str">
        <f>'CONGESTION RESULTS 2015'!H344</f>
        <v>Entry</v>
      </c>
      <c r="H344" t="str">
        <f>'CONGESTION RESULTS 2015'!I344</f>
        <v>21Z000000000019Y</v>
      </c>
      <c r="I344" t="str">
        <f>'CONGESTION RESULTS 2015'!J344</f>
        <v>Fluxys Belgium</v>
      </c>
      <c r="J344" t="str">
        <f>'CONGESTION RESULTS 2015'!K344</f>
        <v>21X-BE-A-A0A0A-Y</v>
      </c>
      <c r="K344" t="str">
        <f>'CONGESTION RESULTS 2015'!L344</f>
        <v>BE</v>
      </c>
      <c r="L344" t="str">
        <f>'CONGESTION RESULTS 2015'!M344</f>
        <v>from</v>
      </c>
      <c r="M344" t="str">
        <f>'CONGESTION RESULTS 2015'!N344</f>
        <v>Gasunie Transport Services</v>
      </c>
      <c r="N344" t="str">
        <f>'CONGESTION RESULTS 2015'!O344</f>
        <v>21X-NL-A-A0A0A-Z</v>
      </c>
      <c r="O344" t="str">
        <f>'CONGESTION RESULTS 2015'!P344</f>
        <v>NL</v>
      </c>
      <c r="P344">
        <f>'CONGESTION RESULTS 2015'!Q344</f>
        <v>0</v>
      </c>
      <c r="Q344" t="str">
        <f>'CONGESTION RESULTS 2015'!BC344</f>
        <v>no</v>
      </c>
      <c r="S344">
        <f>'CONGESTION RESULTS 2015'!BJ344</f>
        <v>0</v>
      </c>
      <c r="T344">
        <f>'CONGESTION RESULTS 2015'!BX344</f>
        <v>0</v>
      </c>
      <c r="U344" t="str">
        <f>IF(ISBLANK('CONGESTION RESULTS 2015'!BK344), "no", "yes")</f>
        <v>no</v>
      </c>
      <c r="V344">
        <f>'CONGESTION RESULTS 2015'!CE344</f>
        <v>0</v>
      </c>
      <c r="W344">
        <f>'CONGESTION RESULTS 2015'!CF344</f>
        <v>0</v>
      </c>
      <c r="X344">
        <f>'CONGESTION RESULTS 2015'!CG344</f>
        <v>0</v>
      </c>
      <c r="Y344">
        <f>'CONGESTION RESULTS 2015'!CH344</f>
        <v>0</v>
      </c>
      <c r="AA344" s="375">
        <f>Table9[[#This Row],[offer/non-offer or premia in March 2016 auction? 
'[only considering GYs and M-4-16']]]</f>
        <v>0</v>
      </c>
      <c r="AB344" s="375">
        <f>Table9[[#This Row],[Further TSO remarks on congestion / data / proposed changes to IP list etc.]]</f>
        <v>0</v>
      </c>
      <c r="AC344" s="375" t="str">
        <f>Table9[[#This Row],[Revised evaluation of congestion after TSO / NRA comments]]</f>
        <v>no</v>
      </c>
      <c r="AD344" s="375">
        <f>Table9[[#This Row],[ACER comments / 
justification]]</f>
        <v>0</v>
      </c>
    </row>
    <row r="345" spans="1:30" hidden="1" x14ac:dyDescent="0.3">
      <c r="A345" t="str">
        <f>'CONGESTION RESULTS 2015'!A345</f>
        <v>cross-border</v>
      </c>
      <c r="B345" t="str">
        <f>'CONGESTION RESULTS 2015'!B345</f>
        <v>no</v>
      </c>
      <c r="C345">
        <f>'CONGESTION RESULTS 2015'!C345</f>
        <v>0</v>
      </c>
      <c r="D345" t="str">
        <f>'CONGESTION RESULTS 2015'!E345</f>
        <v>yes</v>
      </c>
      <c r="E345" t="str">
        <f>'CONGESTION RESULTS 2015'!F345</f>
        <v>PRISMA</v>
      </c>
      <c r="F345" t="str">
        <f>'CONGESTION RESULTS 2015'!G345</f>
        <v>Zevenaar</v>
      </c>
      <c r="G345" t="str">
        <f>'CONGESTION RESULTS 2015'!H345</f>
        <v>Entry</v>
      </c>
      <c r="H345" t="str">
        <f>'CONGESTION RESULTS 2015'!I345</f>
        <v>21Z000000000072U</v>
      </c>
      <c r="I345" t="str">
        <f>'CONGESTION RESULTS 2015'!J345</f>
        <v>Thyssengas</v>
      </c>
      <c r="J345" t="str">
        <f>'CONGESTION RESULTS 2015'!K345</f>
        <v>21X-DE-G-A0A0A-U</v>
      </c>
      <c r="K345" t="str">
        <f>'CONGESTION RESULTS 2015'!L345</f>
        <v>DE</v>
      </c>
      <c r="L345" t="str">
        <f>'CONGESTION RESULTS 2015'!M345</f>
        <v>from</v>
      </c>
      <c r="M345" t="str">
        <f>'CONGESTION RESULTS 2015'!N345</f>
        <v>Gasunie Transport Services</v>
      </c>
      <c r="N345" t="str">
        <f>'CONGESTION RESULTS 2015'!O345</f>
        <v>21X-NL-A-A0A0A-Z</v>
      </c>
      <c r="O345" t="str">
        <f>'CONGESTION RESULTS 2015'!P345</f>
        <v>NL</v>
      </c>
      <c r="P345">
        <f>'CONGESTION RESULTS 2015'!Q345</f>
        <v>0</v>
      </c>
      <c r="Q345">
        <f>'CONGESTION RESULTS 2015'!BC345</f>
        <v>0</v>
      </c>
      <c r="S345">
        <f>'CONGESTION RESULTS 2015'!BJ345</f>
        <v>0</v>
      </c>
      <c r="T345">
        <f>'CONGESTION RESULTS 2015'!BX345</f>
        <v>0</v>
      </c>
      <c r="U345" t="str">
        <f>IF(ISBLANK('CONGESTION RESULTS 2015'!BK345), "no", "yes")</f>
        <v>no</v>
      </c>
      <c r="V345">
        <f>'CONGESTION RESULTS 2015'!CE345</f>
        <v>0</v>
      </c>
      <c r="W345">
        <f>'CONGESTION RESULTS 2015'!CF345</f>
        <v>0</v>
      </c>
      <c r="X345">
        <f>'CONGESTION RESULTS 2015'!CG345</f>
        <v>0</v>
      </c>
      <c r="Y345">
        <f>'CONGESTION RESULTS 2015'!CH345</f>
        <v>0</v>
      </c>
      <c r="AA345" s="375">
        <f>Table9[[#This Row],[offer/non-offer or premia in March 2016 auction? 
'[only considering GYs and M-4-16']]]</f>
        <v>0</v>
      </c>
      <c r="AB345" s="375" t="str">
        <f>Table9[[#This Row],[Further TSO remarks on congestion / data / proposed changes to IP list etc.]]</f>
        <v>capacity partially (rf. to columns S to BB) not available due to maintenance</v>
      </c>
      <c r="AC345" s="375">
        <f>Table9[[#This Row],[Revised evaluation of congestion after TSO / NRA comments]]</f>
        <v>0</v>
      </c>
      <c r="AD345" s="375">
        <f>Table9[[#This Row],[ACER comments / 
justification]]</f>
        <v>0</v>
      </c>
    </row>
    <row r="346" spans="1:30" hidden="1" x14ac:dyDescent="0.3">
      <c r="A346" t="str">
        <f>'CONGESTION RESULTS 2015'!A346</f>
        <v>VR</v>
      </c>
      <c r="B346">
        <f>'CONGESTION RESULTS 2015'!B346</f>
        <v>0</v>
      </c>
      <c r="C346">
        <f>'CONGESTION RESULTS 2015'!C346</f>
        <v>0</v>
      </c>
      <c r="D346" t="str">
        <f>'CONGESTION RESULTS 2015'!E346</f>
        <v>no</v>
      </c>
      <c r="E346" t="str">
        <f>'CONGESTION RESULTS 2015'!F346</f>
        <v>PRISMA</v>
      </c>
      <c r="F346" t="str">
        <f>'CONGESTION RESULTS 2015'!G346</f>
        <v>Zevenaar</v>
      </c>
      <c r="G346" t="str">
        <f>'CONGESTION RESULTS 2015'!H346</f>
        <v>Entry</v>
      </c>
      <c r="H346" t="str">
        <f>'CONGESTION RESULTS 2015'!I346</f>
        <v>21Z000000000072U</v>
      </c>
      <c r="I346" t="str">
        <f>'CONGESTION RESULTS 2015'!J346</f>
        <v>Gasunie Transport Services</v>
      </c>
      <c r="J346" t="str">
        <f>'CONGESTION RESULTS 2015'!K346</f>
        <v>21X-NL-A-A0A0A-Z</v>
      </c>
      <c r="K346" t="str">
        <f>'CONGESTION RESULTS 2015'!L346</f>
        <v>NL</v>
      </c>
      <c r="L346" t="str">
        <f>'CONGESTION RESULTS 2015'!M346</f>
        <v>from</v>
      </c>
      <c r="M346" t="str">
        <f>'CONGESTION RESULTS 2015'!N346</f>
        <v>Thyssengas</v>
      </c>
      <c r="N346" t="str">
        <f>'CONGESTION RESULTS 2015'!O346</f>
        <v>21X-DE-G-A0A0A-U</v>
      </c>
      <c r="O346" t="str">
        <f>'CONGESTION RESULTS 2015'!P346</f>
        <v>DE</v>
      </c>
      <c r="P346" t="str">
        <f>'CONGESTION RESULTS 2015'!Q346</f>
        <v xml:space="preserve">no firm technical; on GTS side, this is the same as "Zevenaar (NL) / Elten (DE)" entry; </v>
      </c>
      <c r="Q346" t="str">
        <f>'CONGESTION RESULTS 2015'!BC346</f>
        <v>yes</v>
      </c>
      <c r="S346">
        <f>'CONGESTION RESULTS 2015'!BJ346</f>
        <v>0</v>
      </c>
      <c r="T346">
        <f>'CONGESTION RESULTS 2015'!BX346</f>
        <v>0</v>
      </c>
      <c r="U346" t="str">
        <f>IF(ISBLANK('CONGESTION RESULTS 2015'!BK346), "no", "yes")</f>
        <v>no</v>
      </c>
      <c r="V346">
        <f>'CONGESTION RESULTS 2015'!CE346</f>
        <v>0</v>
      </c>
      <c r="W346">
        <f>'CONGESTION RESULTS 2015'!CF346</f>
        <v>0</v>
      </c>
      <c r="X346">
        <f>'CONGESTION RESULTS 2015'!CG346</f>
        <v>0</v>
      </c>
      <c r="Y346">
        <f>'CONGESTION RESULTS 2015'!CH346</f>
        <v>0</v>
      </c>
      <c r="AA346" s="375">
        <f>Table9[[#This Row],[offer/non-offer or premia in March 2016 auction? 
'[only considering GYs and M-4-16']]]</f>
        <v>0</v>
      </c>
      <c r="AB346" s="375">
        <f>Table9[[#This Row],[Further TSO remarks on congestion / data / proposed changes to IP list etc.]]</f>
        <v>0</v>
      </c>
      <c r="AC346" s="375">
        <f>Table9[[#This Row],[Revised evaluation of congestion after TSO / NRA comments]]</f>
        <v>0</v>
      </c>
      <c r="AD346" s="375">
        <f>Table9[[#This Row],[ACER comments / 
justification]]</f>
        <v>0</v>
      </c>
    </row>
    <row r="347" spans="1:30" hidden="1" x14ac:dyDescent="0.3">
      <c r="A347" t="str">
        <f>'CONGESTION RESULTS 2015'!A347</f>
        <v>cross-border</v>
      </c>
      <c r="B347" t="str">
        <f>'CONGESTION RESULTS 2015'!B347</f>
        <v>no</v>
      </c>
      <c r="C347">
        <f>'CONGESTION RESULTS 2015'!C347</f>
        <v>0</v>
      </c>
      <c r="D347" t="str">
        <f>'CONGESTION RESULTS 2015'!E347</f>
        <v>yes</v>
      </c>
      <c r="E347" t="str">
        <f>'CONGESTION RESULTS 2015'!F347</f>
        <v>PRISMA</v>
      </c>
      <c r="F347" t="str">
        <f>'CONGESTION RESULTS 2015'!G347</f>
        <v>Zevenaar (NL) / Elten (DE)</v>
      </c>
      <c r="G347" t="str">
        <f>'CONGESTION RESULTS 2015'!H347</f>
        <v>Entry</v>
      </c>
      <c r="H347" t="str">
        <f>'CONGESTION RESULTS 2015'!I347</f>
        <v>21Z000000000072U</v>
      </c>
      <c r="I347" t="str">
        <f>'CONGESTION RESULTS 2015'!J347</f>
        <v>Open Grid Europe</v>
      </c>
      <c r="J347" t="str">
        <f>'CONGESTION RESULTS 2015'!K347</f>
        <v>21X-DE-C-A0A0A-T</v>
      </c>
      <c r="K347" t="str">
        <f>'CONGESTION RESULTS 2015'!L347</f>
        <v>DE</v>
      </c>
      <c r="L347" t="str">
        <f>'CONGESTION RESULTS 2015'!M347</f>
        <v>from</v>
      </c>
      <c r="M347" t="str">
        <f>'CONGESTION RESULTS 2015'!N347</f>
        <v>Gasunie Transport Services</v>
      </c>
      <c r="N347" t="str">
        <f>'CONGESTION RESULTS 2015'!O347</f>
        <v>21X-NL-A-A0A0A-Z</v>
      </c>
      <c r="O347" t="str">
        <f>'CONGESTION RESULTS 2015'!P347</f>
        <v>NL</v>
      </c>
      <c r="P347">
        <f>'CONGESTION RESULTS 2015'!Q347</f>
        <v>0</v>
      </c>
      <c r="Q347">
        <f>'CONGESTION RESULTS 2015'!BC347</f>
        <v>0</v>
      </c>
      <c r="S347">
        <f>'CONGESTION RESULTS 2015'!BJ347</f>
        <v>0</v>
      </c>
      <c r="T347">
        <f>'CONGESTION RESULTS 2015'!BX347</f>
        <v>0</v>
      </c>
      <c r="U347" t="str">
        <f>IF(ISBLANK('CONGESTION RESULTS 2015'!BK347), "no", "yes")</f>
        <v>yes</v>
      </c>
      <c r="V347">
        <f>'CONGESTION RESULTS 2015'!CE347</f>
        <v>0</v>
      </c>
      <c r="W347">
        <f>'CONGESTION RESULTS 2015'!CF347</f>
        <v>0</v>
      </c>
      <c r="X347">
        <f>'CONGESTION RESULTS 2015'!CG347</f>
        <v>0</v>
      </c>
      <c r="Y347">
        <f>'CONGESTION RESULTS 2015'!CH347</f>
        <v>0</v>
      </c>
      <c r="AA347" s="375">
        <f>Table9[[#This Row],[offer/non-offer or premia in March 2016 auction? 
'[only considering GYs and M-4-16']]]</f>
        <v>0</v>
      </c>
      <c r="AB347" s="375">
        <f>Table9[[#This Row],[Further TSO remarks on congestion / data / proposed changes to IP list etc.]]</f>
        <v>0</v>
      </c>
      <c r="AC347" s="375">
        <f>Table9[[#This Row],[Revised evaluation of congestion after TSO / NRA comments]]</f>
        <v>0</v>
      </c>
      <c r="AD347" s="375">
        <f>Table9[[#This Row],[ACER comments / 
justification]]</f>
        <v>0</v>
      </c>
    </row>
    <row r="348" spans="1:30" hidden="1" x14ac:dyDescent="0.3">
      <c r="A348" t="str">
        <f>'CONGESTION RESULTS 2015'!A348</f>
        <v>VR</v>
      </c>
      <c r="B348">
        <f>'CONGESTION RESULTS 2015'!B348</f>
        <v>0</v>
      </c>
      <c r="C348">
        <f>'CONGESTION RESULTS 2015'!C348</f>
        <v>0</v>
      </c>
      <c r="D348" t="str">
        <f>'CONGESTION RESULTS 2015'!E348</f>
        <v>no</v>
      </c>
      <c r="E348" t="str">
        <f>'CONGESTION RESULTS 2015'!F348</f>
        <v>PRISMA</v>
      </c>
      <c r="F348" t="str">
        <f>'CONGESTION RESULTS 2015'!G348</f>
        <v>Zevenaar (NL) / Elten (DE)</v>
      </c>
      <c r="G348" t="str">
        <f>'CONGESTION RESULTS 2015'!H348</f>
        <v>Entry</v>
      </c>
      <c r="H348" t="str">
        <f>'CONGESTION RESULTS 2015'!I348</f>
        <v>21Z000000000072U</v>
      </c>
      <c r="I348" t="str">
        <f>'CONGESTION RESULTS 2015'!J348</f>
        <v>Gasunie Transport Services</v>
      </c>
      <c r="J348" t="str">
        <f>'CONGESTION RESULTS 2015'!K348</f>
        <v>21X-NL-A-A0A0A-Z</v>
      </c>
      <c r="K348" t="str">
        <f>'CONGESTION RESULTS 2015'!L348</f>
        <v>NL</v>
      </c>
      <c r="L348" t="str">
        <f>'CONGESTION RESULTS 2015'!M348</f>
        <v>from</v>
      </c>
      <c r="M348" t="str">
        <f>'CONGESTION RESULTS 2015'!N348</f>
        <v>Open Grid Europe</v>
      </c>
      <c r="N348" t="str">
        <f>'CONGESTION RESULTS 2015'!O348</f>
        <v>21X-DE-C-A0A0A-T</v>
      </c>
      <c r="O348" t="str">
        <f>'CONGESTION RESULTS 2015'!P348</f>
        <v>DE</v>
      </c>
      <c r="P348" t="str">
        <f>'CONGESTION RESULTS 2015'!Q348</f>
        <v>no firm technical; same as Zevenaar Entry GTS</v>
      </c>
      <c r="Q348" t="str">
        <f>'CONGESTION RESULTS 2015'!BC348</f>
        <v>yes</v>
      </c>
      <c r="S348">
        <f>'CONGESTION RESULTS 2015'!BJ348</f>
        <v>0</v>
      </c>
      <c r="T348">
        <f>'CONGESTION RESULTS 2015'!BX348</f>
        <v>0</v>
      </c>
      <c r="U348" t="str">
        <f>IF(ISBLANK('CONGESTION RESULTS 2015'!BK348), "no", "yes")</f>
        <v>no</v>
      </c>
      <c r="V348">
        <f>'CONGESTION RESULTS 2015'!CE348</f>
        <v>0</v>
      </c>
      <c r="W348">
        <f>'CONGESTION RESULTS 2015'!CF348</f>
        <v>0</v>
      </c>
      <c r="X348">
        <f>'CONGESTION RESULTS 2015'!CG348</f>
        <v>0</v>
      </c>
      <c r="Y348">
        <f>'CONGESTION RESULTS 2015'!CH348</f>
        <v>0</v>
      </c>
      <c r="AA348" s="375">
        <f>Table9[[#This Row],[offer/non-offer or premia in March 2016 auction? 
'[only considering GYs and M-4-16']]]</f>
        <v>0</v>
      </c>
      <c r="AB348" s="375">
        <f>Table9[[#This Row],[Further TSO remarks on congestion / data / proposed changes to IP list etc.]]</f>
        <v>0</v>
      </c>
      <c r="AC348" s="375">
        <f>Table9[[#This Row],[Revised evaluation of congestion after TSO / NRA comments]]</f>
        <v>0</v>
      </c>
      <c r="AD348" s="375">
        <f>Table9[[#This Row],[ACER comments / 
justification]]</f>
        <v>0</v>
      </c>
    </row>
    <row r="349" spans="1:30" hidden="1" x14ac:dyDescent="0.3">
      <c r="A349" t="str">
        <f>'CONGESTION RESULTS 2015'!A349</f>
        <v>in-country</v>
      </c>
      <c r="B349" t="str">
        <f>'CONGESTION RESULTS 2015'!B349</f>
        <v>no</v>
      </c>
      <c r="C349">
        <f>'CONGESTION RESULTS 2015'!C349</f>
        <v>0</v>
      </c>
      <c r="D349" t="str">
        <f>'CONGESTION RESULTS 2015'!E349</f>
        <v>yes</v>
      </c>
      <c r="E349" t="str">
        <f>'CONGESTION RESULTS 2015'!F349</f>
        <v>PRISMA</v>
      </c>
      <c r="F349" t="str">
        <f>'CONGESTION RESULTS 2015'!G349</f>
        <v>Zone OGE (L)/Zone GUD (L)</v>
      </c>
      <c r="G349" t="str">
        <f>'CONGESTION RESULTS 2015'!H349</f>
        <v>Entry</v>
      </c>
      <c r="H349" t="str">
        <f>'CONGESTION RESULTS 2015'!I349</f>
        <v>37Y000000000288Q</v>
      </c>
      <c r="I349" t="str">
        <f>'CONGESTION RESULTS 2015'!J349</f>
        <v>Open Grid Europe</v>
      </c>
      <c r="J349" t="str">
        <f>'CONGESTION RESULTS 2015'!K349</f>
        <v>21X-DE-C-A0A0A-T</v>
      </c>
      <c r="K349" t="str">
        <f>'CONGESTION RESULTS 2015'!L349</f>
        <v>DE</v>
      </c>
      <c r="L349" t="str">
        <f>'CONGESTION RESULTS 2015'!M349</f>
        <v>from</v>
      </c>
      <c r="M349" t="str">
        <f>'CONGESTION RESULTS 2015'!N349</f>
        <v>Gasunie Deutschland Transport Services</v>
      </c>
      <c r="N349" t="str">
        <f>'CONGESTION RESULTS 2015'!O349</f>
        <v>21X-DE-D-A0A0A-K</v>
      </c>
      <c r="O349" t="str">
        <f>'CONGESTION RESULTS 2015'!P349</f>
        <v>DE</v>
      </c>
      <c r="P349">
        <f>'CONGESTION RESULTS 2015'!Q349</f>
        <v>0</v>
      </c>
      <c r="Q349" t="str">
        <f>'CONGESTION RESULTS 2015'!BC349</f>
        <v>yes</v>
      </c>
      <c r="S349" t="str">
        <f>'CONGESTION RESULTS 2015'!BJ349</f>
        <v>no</v>
      </c>
      <c r="T349">
        <f>'CONGESTION RESULTS 2015'!BX349</f>
        <v>0</v>
      </c>
      <c r="U349" t="str">
        <f>IF(ISBLANK('CONGESTION RESULTS 2015'!BK349), "no", "yes")</f>
        <v>yes</v>
      </c>
      <c r="V349">
        <f>'CONGESTION RESULTS 2015'!CE349</f>
        <v>0</v>
      </c>
      <c r="W349">
        <f>'CONGESTION RESULTS 2015'!CF349</f>
        <v>0</v>
      </c>
      <c r="X349">
        <f>'CONGESTION RESULTS 2015'!CG349</f>
        <v>0</v>
      </c>
      <c r="Y349">
        <f>'CONGESTION RESULTS 2015'!CH349</f>
        <v>0</v>
      </c>
      <c r="AA349" s="375">
        <f>Table9[[#This Row],[offer/non-offer or premia in March 2016 auction? 
'[only considering GYs and M-4-16']]]</f>
        <v>0</v>
      </c>
      <c r="AB349" s="375">
        <f>Table9[[#This Row],[Further TSO remarks on congestion / data / proposed changes to IP list etc.]]</f>
        <v>0</v>
      </c>
      <c r="AC349" s="375">
        <f>Table9[[#This Row],[Revised evaluation of congestion after TSO / NRA comments]]</f>
        <v>0</v>
      </c>
      <c r="AD349" s="375">
        <f>Table9[[#This Row],[ACER comments / 
justification]]</f>
        <v>0</v>
      </c>
    </row>
    <row r="350" spans="1:30" hidden="1" x14ac:dyDescent="0.3">
      <c r="A350" t="str">
        <f>'CONGESTION RESULTS 2015'!A350</f>
        <v>VR</v>
      </c>
      <c r="B350">
        <f>'CONGESTION RESULTS 2015'!B350</f>
        <v>0</v>
      </c>
      <c r="C350">
        <f>'CONGESTION RESULTS 2015'!C350</f>
        <v>0</v>
      </c>
      <c r="D350" t="str">
        <f>'CONGESTION RESULTS 2015'!E350</f>
        <v>no</v>
      </c>
      <c r="E350" t="str">
        <f>'CONGESTION RESULTS 2015'!F350</f>
        <v>PRISMA</v>
      </c>
      <c r="F350" t="str">
        <f>'CONGESTION RESULTS 2015'!G350</f>
        <v>Zone OGE (L)/Zone GUD (L)</v>
      </c>
      <c r="G350" t="str">
        <f>'CONGESTION RESULTS 2015'!H350</f>
        <v>Entry</v>
      </c>
      <c r="H350" t="str">
        <f>'CONGESTION RESULTS 2015'!I350</f>
        <v>37Y000000000288Q</v>
      </c>
      <c r="I350" t="str">
        <f>'CONGESTION RESULTS 2015'!J350</f>
        <v>Gasunie Deutschland Transport Services</v>
      </c>
      <c r="J350" t="str">
        <f>'CONGESTION RESULTS 2015'!K350</f>
        <v>21X-DE-D-A0A0A-K</v>
      </c>
      <c r="K350" t="str">
        <f>'CONGESTION RESULTS 2015'!L350</f>
        <v>DE</v>
      </c>
      <c r="L350" t="str">
        <f>'CONGESTION RESULTS 2015'!M350</f>
        <v>from</v>
      </c>
      <c r="M350" t="str">
        <f>'CONGESTION RESULTS 2015'!N350</f>
        <v>Open Grid Europe</v>
      </c>
      <c r="N350" t="str">
        <f>'CONGESTION RESULTS 2015'!O350</f>
        <v>21X-DE-C-A0A0A-T</v>
      </c>
      <c r="O350" t="str">
        <f>'CONGESTION RESULTS 2015'!P350</f>
        <v>DE</v>
      </c>
      <c r="P350" t="str">
        <f>'CONGESTION RESULTS 2015'!Q350</f>
        <v>no firm technical</v>
      </c>
      <c r="Q350" t="str">
        <f>'CONGESTION RESULTS 2015'!BC350</f>
        <v>yes</v>
      </c>
      <c r="S350" t="str">
        <f>'CONGESTION RESULTS 2015'!BJ350</f>
        <v>no</v>
      </c>
      <c r="T350">
        <f>'CONGESTION RESULTS 2015'!BX350</f>
        <v>0</v>
      </c>
      <c r="U350" t="str">
        <f>IF(ISBLANK('CONGESTION RESULTS 2015'!BK350), "no", "yes")</f>
        <v>no</v>
      </c>
      <c r="V350">
        <f>'CONGESTION RESULTS 2015'!CE350</f>
        <v>0</v>
      </c>
      <c r="W350">
        <f>'CONGESTION RESULTS 2015'!CF350</f>
        <v>0</v>
      </c>
      <c r="X350">
        <f>'CONGESTION RESULTS 2015'!CG350</f>
        <v>0</v>
      </c>
      <c r="Y350">
        <f>'CONGESTION RESULTS 2015'!CH350</f>
        <v>0</v>
      </c>
      <c r="AA350" s="375">
        <f>Table9[[#This Row],[offer/non-offer or premia in March 2016 auction? 
'[only considering GYs and M-4-16']]]</f>
        <v>0</v>
      </c>
      <c r="AB350" s="375">
        <f>Table9[[#This Row],[Further TSO remarks on congestion / data / proposed changes to IP list etc.]]</f>
        <v>0</v>
      </c>
      <c r="AC350" s="375">
        <f>Table9[[#This Row],[Revised evaluation of congestion after TSO / NRA comments]]</f>
        <v>0</v>
      </c>
      <c r="AD350" s="375">
        <f>Table9[[#This Row],[ACER comments / 
justification]]</f>
        <v>0</v>
      </c>
    </row>
    <row r="351" spans="1:30" x14ac:dyDescent="0.3">
      <c r="C351" s="70"/>
      <c r="F351" s="70"/>
      <c r="G351" s="70"/>
      <c r="H351" s="76"/>
      <c r="I351" s="70"/>
      <c r="K351" s="70"/>
      <c r="L351" s="70"/>
      <c r="M351" s="70"/>
      <c r="Q351" s="70"/>
      <c r="R351" s="70"/>
      <c r="S351" s="70"/>
      <c r="T351" s="70"/>
      <c r="U351" s="70"/>
      <c r="V351" s="70"/>
      <c r="W351" s="70"/>
      <c r="X351" s="70"/>
      <c r="Z351" s="70"/>
    </row>
    <row r="352" spans="1:30" ht="21" x14ac:dyDescent="0.4">
      <c r="C352" s="536" t="s">
        <v>1796</v>
      </c>
      <c r="F352" s="70"/>
      <c r="G352" s="70"/>
      <c r="H352" s="76"/>
      <c r="I352" s="70"/>
      <c r="K352" s="70"/>
      <c r="L352" s="70"/>
      <c r="M352" s="70"/>
      <c r="Q352" s="70"/>
      <c r="R352" s="70"/>
      <c r="S352" s="70"/>
      <c r="T352" s="70"/>
      <c r="U352" s="70"/>
      <c r="V352" s="70"/>
      <c r="W352" s="70"/>
      <c r="X352" s="70"/>
      <c r="Z352" s="70"/>
    </row>
    <row r="353" spans="3:26" x14ac:dyDescent="0.3">
      <c r="C353" s="70"/>
      <c r="F353" s="70"/>
      <c r="G353" s="70"/>
      <c r="H353" s="76"/>
      <c r="I353" s="70"/>
      <c r="K353" s="70"/>
      <c r="L353" s="70"/>
      <c r="M353" s="70"/>
      <c r="Q353" s="70"/>
      <c r="R353" s="70"/>
      <c r="S353" s="70"/>
      <c r="T353" s="70"/>
      <c r="U353" s="70"/>
      <c r="V353" s="70"/>
      <c r="W353" s="70"/>
      <c r="X353" s="70"/>
      <c r="Z353" s="70"/>
    </row>
  </sheetData>
  <autoFilter ref="A3:AD350">
    <filterColumn colId="3">
      <filters>
        <filter val="yes"/>
      </filters>
    </filterColumn>
    <filterColumn colId="28">
      <filters>
        <filter val="yes"/>
        <filter val="yes (but not anymore)"/>
        <filter val="yes (but only GUD part)"/>
        <filter val="yes, but congestion no longer existent"/>
        <filter val="yes, but congestion no longer existent (--&gt; close to be congested (1 auction premium)"/>
        <filter val="yes, but congestion no longer existent (--&gt; close to be congested (due to quota)"/>
        <filter val="yes, but congestion resolved by cap. increase"/>
        <filter val="yes, but no need to enforce FDA UIOLI"/>
      </filters>
    </filterColumn>
  </autoFilter>
  <mergeCells count="4">
    <mergeCell ref="B1:X1"/>
    <mergeCell ref="A2:X2"/>
    <mergeCell ref="W166:X166"/>
    <mergeCell ref="W342:X342"/>
  </mergeCells>
  <conditionalFormatting sqref="XEJ12 P12">
    <cfRule type="cellIs" dxfId="247" priority="137" operator="equal">
      <formula>"no"</formula>
    </cfRule>
    <cfRule type="cellIs" dxfId="246" priority="138" operator="equal">
      <formula>"np"</formula>
    </cfRule>
    <cfRule type="cellIs" dxfId="245" priority="139" operator="equal">
      <formula>"p"</formula>
    </cfRule>
    <cfRule type="cellIs" dxfId="244" priority="140" operator="equal">
      <formula>"yes"</formula>
    </cfRule>
  </conditionalFormatting>
  <conditionalFormatting sqref="XEI12 O12">
    <cfRule type="cellIs" dxfId="243" priority="135" operator="equal">
      <formula>"no"</formula>
    </cfRule>
    <cfRule type="cellIs" dxfId="242" priority="136" operator="equal">
      <formula>"yes"</formula>
    </cfRule>
  </conditionalFormatting>
  <conditionalFormatting sqref="XEK12">
    <cfRule type="cellIs" dxfId="241" priority="133" operator="equal">
      <formula>"no"</formula>
    </cfRule>
    <cfRule type="cellIs" dxfId="240" priority="134" operator="equal">
      <formula>"yes"</formula>
    </cfRule>
  </conditionalFormatting>
  <conditionalFormatting sqref="Q1:Q1048576 T1:T1048576">
    <cfRule type="cellIs" dxfId="239" priority="119" operator="equal">
      <formula>"no"</formula>
    </cfRule>
    <cfRule type="cellIs" dxfId="238" priority="120" operator="equal">
      <formula>"yes"</formula>
    </cfRule>
  </conditionalFormatting>
  <conditionalFormatting sqref="R1:R1048576 W1:X1048576 U1:U1048576">
    <cfRule type="cellIs" dxfId="237" priority="117" operator="equal">
      <formula>"no"</formula>
    </cfRule>
    <cfRule type="cellIs" dxfId="236" priority="118" operator="equal">
      <formula>"yes"</formula>
    </cfRule>
  </conditionalFormatting>
  <conditionalFormatting sqref="V8:V342">
    <cfRule type="cellIs" dxfId="235" priority="115" operator="equal">
      <formula>"no"</formula>
    </cfRule>
    <cfRule type="cellIs" dxfId="234" priority="116" operator="equal">
      <formula>"yes"</formula>
    </cfRule>
  </conditionalFormatting>
  <conditionalFormatting sqref="R8:R342">
    <cfRule type="cellIs" dxfId="233" priority="113" operator="equal">
      <formula>"np"</formula>
    </cfRule>
    <cfRule type="cellIs" dxfId="232" priority="114" operator="equal">
      <formula>"p"</formula>
    </cfRule>
  </conditionalFormatting>
  <conditionalFormatting sqref="S3">
    <cfRule type="cellIs" dxfId="231" priority="111" operator="equal">
      <formula>"no"</formula>
    </cfRule>
    <cfRule type="cellIs" dxfId="230" priority="112" operator="equal">
      <formula>"yes"</formula>
    </cfRule>
  </conditionalFormatting>
  <conditionalFormatting sqref="S8">
    <cfRule type="cellIs" dxfId="229" priority="109" operator="equal">
      <formula>"no"</formula>
    </cfRule>
    <cfRule type="cellIs" dxfId="228" priority="110" operator="equal">
      <formula>"yes"</formula>
    </cfRule>
  </conditionalFormatting>
  <conditionalFormatting sqref="S8">
    <cfRule type="cellIs" dxfId="227" priority="107" operator="equal">
      <formula>"np"</formula>
    </cfRule>
    <cfRule type="cellIs" dxfId="226" priority="108" operator="equal">
      <formula>"p"</formula>
    </cfRule>
  </conditionalFormatting>
  <conditionalFormatting sqref="S38:S342">
    <cfRule type="cellIs" dxfId="225" priority="105" operator="equal">
      <formula>"no"</formula>
    </cfRule>
    <cfRule type="cellIs" dxfId="224" priority="106" operator="equal">
      <formula>"yes"</formula>
    </cfRule>
  </conditionalFormatting>
  <conditionalFormatting sqref="S38:S342">
    <cfRule type="cellIs" dxfId="223" priority="103" operator="equal">
      <formula>"np"</formula>
    </cfRule>
    <cfRule type="cellIs" dxfId="222" priority="104" operator="equal">
      <formula>"p"</formula>
    </cfRule>
  </conditionalFormatting>
  <conditionalFormatting sqref="Z8">
    <cfRule type="cellIs" dxfId="221" priority="101" operator="equal">
      <formula>"no"</formula>
    </cfRule>
    <cfRule type="cellIs" dxfId="220" priority="102" operator="equal">
      <formula>"yes"</formula>
    </cfRule>
  </conditionalFormatting>
  <conditionalFormatting sqref="Z38">
    <cfRule type="cellIs" dxfId="219" priority="99" operator="equal">
      <formula>"no"</formula>
    </cfRule>
    <cfRule type="cellIs" dxfId="218" priority="100" operator="equal">
      <formula>"yes"</formula>
    </cfRule>
  </conditionalFormatting>
  <conditionalFormatting sqref="Z44">
    <cfRule type="cellIs" dxfId="217" priority="97" operator="equal">
      <formula>"no"</formula>
    </cfRule>
    <cfRule type="cellIs" dxfId="216" priority="98" operator="equal">
      <formula>"yes"</formula>
    </cfRule>
  </conditionalFormatting>
  <conditionalFormatting sqref="Z51">
    <cfRule type="cellIs" dxfId="215" priority="95" operator="equal">
      <formula>"no"</formula>
    </cfRule>
    <cfRule type="cellIs" dxfId="214" priority="96" operator="equal">
      <formula>"yes"</formula>
    </cfRule>
  </conditionalFormatting>
  <conditionalFormatting sqref="Z51">
    <cfRule type="cellIs" dxfId="213" priority="93" operator="equal">
      <formula>"np"</formula>
    </cfRule>
    <cfRule type="cellIs" dxfId="212" priority="94" operator="equal">
      <formula>"p"</formula>
    </cfRule>
  </conditionalFormatting>
  <conditionalFormatting sqref="Z60">
    <cfRule type="cellIs" dxfId="211" priority="91" operator="equal">
      <formula>"no"</formula>
    </cfRule>
    <cfRule type="cellIs" dxfId="210" priority="92" operator="equal">
      <formula>"yes"</formula>
    </cfRule>
  </conditionalFormatting>
  <conditionalFormatting sqref="Z72">
    <cfRule type="cellIs" dxfId="209" priority="89" operator="equal">
      <formula>"no"</formula>
    </cfRule>
    <cfRule type="cellIs" dxfId="208" priority="90" operator="equal">
      <formula>"yes"</formula>
    </cfRule>
  </conditionalFormatting>
  <conditionalFormatting sqref="Z72">
    <cfRule type="cellIs" dxfId="207" priority="87" operator="equal">
      <formula>"np"</formula>
    </cfRule>
    <cfRule type="cellIs" dxfId="206" priority="88" operator="equal">
      <formula>"p"</formula>
    </cfRule>
  </conditionalFormatting>
  <conditionalFormatting sqref="Z78">
    <cfRule type="cellIs" dxfId="205" priority="85" operator="equal">
      <formula>"no"</formula>
    </cfRule>
    <cfRule type="cellIs" dxfId="204" priority="86" operator="equal">
      <formula>"yes"</formula>
    </cfRule>
  </conditionalFormatting>
  <conditionalFormatting sqref="Z81">
    <cfRule type="cellIs" dxfId="203" priority="83" operator="equal">
      <formula>"no"</formula>
    </cfRule>
    <cfRule type="cellIs" dxfId="202" priority="84" operator="equal">
      <formula>"yes"</formula>
    </cfRule>
  </conditionalFormatting>
  <conditionalFormatting sqref="Z90">
    <cfRule type="cellIs" dxfId="201" priority="81" operator="equal">
      <formula>"no"</formula>
    </cfRule>
    <cfRule type="cellIs" dxfId="200" priority="82" operator="equal">
      <formula>"yes"</formula>
    </cfRule>
  </conditionalFormatting>
  <conditionalFormatting sqref="Z90">
    <cfRule type="cellIs" dxfId="199" priority="79" operator="equal">
      <formula>"np"</formula>
    </cfRule>
    <cfRule type="cellIs" dxfId="198" priority="80" operator="equal">
      <formula>"p"</formula>
    </cfRule>
  </conditionalFormatting>
  <conditionalFormatting sqref="Z93">
    <cfRule type="cellIs" dxfId="197" priority="77" operator="equal">
      <formula>"no"</formula>
    </cfRule>
    <cfRule type="cellIs" dxfId="196" priority="78" operator="equal">
      <formula>"yes"</formula>
    </cfRule>
  </conditionalFormatting>
  <conditionalFormatting sqref="Z93">
    <cfRule type="cellIs" dxfId="195" priority="75" operator="equal">
      <formula>"np"</formula>
    </cfRule>
    <cfRule type="cellIs" dxfId="194" priority="76" operator="equal">
      <formula>"p"</formula>
    </cfRule>
  </conditionalFormatting>
  <conditionalFormatting sqref="Z100">
    <cfRule type="cellIs" dxfId="193" priority="73" operator="equal">
      <formula>"no"</formula>
    </cfRule>
    <cfRule type="cellIs" dxfId="192" priority="74" operator="equal">
      <formula>"yes"</formula>
    </cfRule>
  </conditionalFormatting>
  <conditionalFormatting sqref="Z101">
    <cfRule type="cellIs" dxfId="191" priority="71" operator="equal">
      <formula>"no"</formula>
    </cfRule>
    <cfRule type="cellIs" dxfId="190" priority="72" operator="equal">
      <formula>"yes"</formula>
    </cfRule>
  </conditionalFormatting>
  <conditionalFormatting sqref="Z102">
    <cfRule type="cellIs" dxfId="189" priority="69" operator="equal">
      <formula>"no"</formula>
    </cfRule>
    <cfRule type="cellIs" dxfId="188" priority="70" operator="equal">
      <formula>"yes"</formula>
    </cfRule>
  </conditionalFormatting>
  <conditionalFormatting sqref="Z108">
    <cfRule type="cellIs" dxfId="187" priority="67" operator="equal">
      <formula>"no"</formula>
    </cfRule>
    <cfRule type="cellIs" dxfId="186" priority="68" operator="equal">
      <formula>"yes"</formula>
    </cfRule>
  </conditionalFormatting>
  <conditionalFormatting sqref="Z109">
    <cfRule type="cellIs" dxfId="185" priority="65" operator="equal">
      <formula>"no"</formula>
    </cfRule>
    <cfRule type="cellIs" dxfId="184" priority="66" operator="equal">
      <formula>"yes"</formula>
    </cfRule>
  </conditionalFormatting>
  <conditionalFormatting sqref="Z109">
    <cfRule type="cellIs" dxfId="183" priority="63" operator="equal">
      <formula>"np"</formula>
    </cfRule>
    <cfRule type="cellIs" dxfId="182" priority="64" operator="equal">
      <formula>"p"</formula>
    </cfRule>
  </conditionalFormatting>
  <conditionalFormatting sqref="Z110">
    <cfRule type="cellIs" dxfId="181" priority="61" operator="equal">
      <formula>"no"</formula>
    </cfRule>
    <cfRule type="cellIs" dxfId="180" priority="62" operator="equal">
      <formula>"yes"</formula>
    </cfRule>
  </conditionalFormatting>
  <conditionalFormatting sqref="Z113">
    <cfRule type="cellIs" dxfId="179" priority="59" operator="equal">
      <formula>"no"</formula>
    </cfRule>
    <cfRule type="cellIs" dxfId="178" priority="60" operator="equal">
      <formula>"yes"</formula>
    </cfRule>
  </conditionalFormatting>
  <conditionalFormatting sqref="Z114">
    <cfRule type="cellIs" dxfId="177" priority="57" operator="equal">
      <formula>"no"</formula>
    </cfRule>
    <cfRule type="cellIs" dxfId="176" priority="58" operator="equal">
      <formula>"yes"</formula>
    </cfRule>
  </conditionalFormatting>
  <conditionalFormatting sqref="Z120">
    <cfRule type="cellIs" dxfId="175" priority="55" operator="equal">
      <formula>"no"</formula>
    </cfRule>
    <cfRule type="cellIs" dxfId="174" priority="56" operator="equal">
      <formula>"yes"</formula>
    </cfRule>
  </conditionalFormatting>
  <conditionalFormatting sqref="Z293">
    <cfRule type="cellIs" dxfId="173" priority="1" operator="equal">
      <formula>"no"</formula>
    </cfRule>
    <cfRule type="cellIs" dxfId="172" priority="2" operator="equal">
      <formula>"yes"</formula>
    </cfRule>
  </conditionalFormatting>
  <conditionalFormatting sqref="Z133">
    <cfRule type="cellIs" dxfId="171" priority="51" operator="equal">
      <formula>"no"</formula>
    </cfRule>
    <cfRule type="cellIs" dxfId="170" priority="52" operator="equal">
      <formula>"yes"</formula>
    </cfRule>
  </conditionalFormatting>
  <conditionalFormatting sqref="Z143">
    <cfRule type="cellIs" dxfId="169" priority="49" operator="equal">
      <formula>"no"</formula>
    </cfRule>
    <cfRule type="cellIs" dxfId="168" priority="50" operator="equal">
      <formula>"yes"</formula>
    </cfRule>
  </conditionalFormatting>
  <conditionalFormatting sqref="Z154">
    <cfRule type="cellIs" dxfId="167" priority="47" operator="equal">
      <formula>"no"</formula>
    </cfRule>
    <cfRule type="cellIs" dxfId="166" priority="48" operator="equal">
      <formula>"yes"</formula>
    </cfRule>
  </conditionalFormatting>
  <conditionalFormatting sqref="Z164">
    <cfRule type="cellIs" dxfId="165" priority="45" operator="equal">
      <formula>"no"</formula>
    </cfRule>
    <cfRule type="cellIs" dxfId="164" priority="46" operator="equal">
      <formula>"yes"</formula>
    </cfRule>
  </conditionalFormatting>
  <conditionalFormatting sqref="Z166">
    <cfRule type="cellIs" dxfId="163" priority="43" operator="equal">
      <formula>"no"</formula>
    </cfRule>
    <cfRule type="cellIs" dxfId="162" priority="44" operator="equal">
      <formula>"yes"</formula>
    </cfRule>
  </conditionalFormatting>
  <conditionalFormatting sqref="Z179">
    <cfRule type="cellIs" dxfId="161" priority="41" operator="equal">
      <formula>"no"</formula>
    </cfRule>
    <cfRule type="cellIs" dxfId="160" priority="42" operator="equal">
      <formula>"yes"</formula>
    </cfRule>
  </conditionalFormatting>
  <conditionalFormatting sqref="Z213">
    <cfRule type="cellIs" dxfId="159" priority="39" operator="equal">
      <formula>"no"</formula>
    </cfRule>
    <cfRule type="cellIs" dxfId="158" priority="40" operator="equal">
      <formula>"yes"</formula>
    </cfRule>
  </conditionalFormatting>
  <conditionalFormatting sqref="Z247">
    <cfRule type="cellIs" dxfId="157" priority="37" operator="equal">
      <formula>"no"</formula>
    </cfRule>
    <cfRule type="cellIs" dxfId="156" priority="38" operator="equal">
      <formula>"yes"</formula>
    </cfRule>
  </conditionalFormatting>
  <conditionalFormatting sqref="Z249">
    <cfRule type="cellIs" dxfId="155" priority="35" operator="equal">
      <formula>"no"</formula>
    </cfRule>
    <cfRule type="cellIs" dxfId="154" priority="36" operator="equal">
      <formula>"yes"</formula>
    </cfRule>
  </conditionalFormatting>
  <conditionalFormatting sqref="Z250">
    <cfRule type="cellIs" dxfId="153" priority="33" operator="equal">
      <formula>"no"</formula>
    </cfRule>
    <cfRule type="cellIs" dxfId="152" priority="34" operator="equal">
      <formula>"yes"</formula>
    </cfRule>
  </conditionalFormatting>
  <conditionalFormatting sqref="Z251">
    <cfRule type="cellIs" dxfId="151" priority="31" operator="equal">
      <formula>"no"</formula>
    </cfRule>
    <cfRule type="cellIs" dxfId="150" priority="32" operator="equal">
      <formula>"yes"</formula>
    </cfRule>
  </conditionalFormatting>
  <conditionalFormatting sqref="Z251">
    <cfRule type="cellIs" dxfId="149" priority="29" operator="equal">
      <formula>"np"</formula>
    </cfRule>
    <cfRule type="cellIs" dxfId="148" priority="30" operator="equal">
      <formula>"p"</formula>
    </cfRule>
  </conditionalFormatting>
  <conditionalFormatting sqref="Z260">
    <cfRule type="cellIs" dxfId="147" priority="27" operator="equal">
      <formula>"no"</formula>
    </cfRule>
    <cfRule type="cellIs" dxfId="146" priority="28" operator="equal">
      <formula>"yes"</formula>
    </cfRule>
  </conditionalFormatting>
  <conditionalFormatting sqref="Z273">
    <cfRule type="cellIs" dxfId="145" priority="25" operator="equal">
      <formula>"no"</formula>
    </cfRule>
    <cfRule type="cellIs" dxfId="144" priority="26" operator="equal">
      <formula>"yes"</formula>
    </cfRule>
  </conditionalFormatting>
  <conditionalFormatting sqref="Z273">
    <cfRule type="cellIs" dxfId="143" priority="23" operator="equal">
      <formula>"np"</formula>
    </cfRule>
    <cfRule type="cellIs" dxfId="142" priority="24" operator="equal">
      <formula>"p"</formula>
    </cfRule>
  </conditionalFormatting>
  <conditionalFormatting sqref="Z284">
    <cfRule type="cellIs" dxfId="141" priority="21" operator="equal">
      <formula>"no"</formula>
    </cfRule>
    <cfRule type="cellIs" dxfId="140" priority="22" operator="equal">
      <formula>"yes"</formula>
    </cfRule>
  </conditionalFormatting>
  <conditionalFormatting sqref="Z294">
    <cfRule type="cellIs" dxfId="139" priority="17" operator="equal">
      <formula>"no"</formula>
    </cfRule>
    <cfRule type="cellIs" dxfId="138" priority="18" operator="equal">
      <formula>"yes"</formula>
    </cfRule>
  </conditionalFormatting>
  <conditionalFormatting sqref="Z295">
    <cfRule type="cellIs" dxfId="137" priority="15" operator="equal">
      <formula>"no"</formula>
    </cfRule>
    <cfRule type="cellIs" dxfId="136" priority="16" operator="equal">
      <formula>"yes"</formula>
    </cfRule>
  </conditionalFormatting>
  <conditionalFormatting sqref="Z311">
    <cfRule type="cellIs" dxfId="135" priority="13" operator="equal">
      <formula>"no"</formula>
    </cfRule>
    <cfRule type="cellIs" dxfId="134" priority="14" operator="equal">
      <formula>"yes"</formula>
    </cfRule>
  </conditionalFormatting>
  <conditionalFormatting sqref="Z322">
    <cfRule type="cellIs" dxfId="133" priority="11" operator="equal">
      <formula>"no"</formula>
    </cfRule>
    <cfRule type="cellIs" dxfId="132" priority="12" operator="equal">
      <formula>"yes"</formula>
    </cfRule>
  </conditionalFormatting>
  <conditionalFormatting sqref="Z333">
    <cfRule type="cellIs" dxfId="131" priority="9" operator="equal">
      <formula>"no"</formula>
    </cfRule>
    <cfRule type="cellIs" dxfId="130" priority="10" operator="equal">
      <formula>"yes"</formula>
    </cfRule>
  </conditionalFormatting>
  <conditionalFormatting sqref="Z333">
    <cfRule type="cellIs" dxfId="129" priority="7" operator="equal">
      <formula>"np"</formula>
    </cfRule>
    <cfRule type="cellIs" dxfId="128" priority="8" operator="equal">
      <formula>"p"</formula>
    </cfRule>
  </conditionalFormatting>
  <conditionalFormatting sqref="Z339">
    <cfRule type="cellIs" dxfId="127" priority="5" operator="equal">
      <formula>"no"</formula>
    </cfRule>
    <cfRule type="cellIs" dxfId="126" priority="6" operator="equal">
      <formula>"yes"</formula>
    </cfRule>
  </conditionalFormatting>
  <conditionalFormatting sqref="Z342">
    <cfRule type="cellIs" dxfId="125" priority="3" operator="equal">
      <formula>"no"</formula>
    </cfRule>
    <cfRule type="cellIs" dxfId="124" priority="4" operator="equal">
      <formula>"yes"</formula>
    </cfRule>
  </conditionalFormatting>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8E40"/>
  </sheetPr>
  <dimension ref="A1:XEJ352"/>
  <sheetViews>
    <sheetView tabSelected="1" topLeftCell="C3" zoomScale="62" zoomScaleNormal="62" workbookViewId="0">
      <selection activeCell="C3" sqref="C3"/>
    </sheetView>
  </sheetViews>
  <sheetFormatPr defaultRowHeight="14.4" x14ac:dyDescent="0.3"/>
  <cols>
    <col min="1" max="1" width="18" style="375" hidden="1" customWidth="1"/>
    <col min="2" max="2" width="7.44140625" style="375" hidden="1" customWidth="1"/>
    <col min="3" max="3" width="10.6640625" style="375" customWidth="1"/>
    <col min="4" max="4" width="5.33203125" style="375" hidden="1" customWidth="1"/>
    <col min="5" max="5" width="0.6640625" style="375" hidden="1" customWidth="1"/>
    <col min="6" max="6" width="66.33203125" style="375" customWidth="1"/>
    <col min="7" max="7" width="7.33203125" style="375" customWidth="1"/>
    <col min="8" max="8" width="9.44140625" style="356" hidden="1" customWidth="1"/>
    <col min="9" max="9" width="24" style="375" customWidth="1"/>
    <col min="10" max="10" width="8.88671875" style="375" hidden="1" customWidth="1"/>
    <col min="11" max="11" width="5.33203125" style="375" customWidth="1"/>
    <col min="12" max="12" width="6.21875" style="375" customWidth="1"/>
    <col min="13" max="13" width="25.77734375" style="375" customWidth="1"/>
    <col min="14" max="14" width="8.88671875" style="375" hidden="1" customWidth="1"/>
    <col min="15" max="15" width="5.33203125" style="375" hidden="1" customWidth="1"/>
    <col min="16" max="16" width="0.88671875" style="375" hidden="1" customWidth="1"/>
    <col min="17" max="17" width="8.44140625" style="375" customWidth="1"/>
    <col min="18" max="18" width="8.88671875" style="375" customWidth="1"/>
    <col min="19" max="19" width="7.21875" style="375" customWidth="1"/>
    <col min="20" max="20" width="7.33203125" style="375" customWidth="1"/>
    <col min="21" max="21" width="8.6640625" style="375" customWidth="1"/>
    <col min="22" max="22" width="11.88671875" style="375" customWidth="1"/>
    <col min="23" max="23" width="8.6640625" style="375" customWidth="1"/>
    <col min="24" max="24" width="8.5546875" style="375" customWidth="1"/>
    <col min="25" max="25" width="8.88671875" style="375" hidden="1" customWidth="1"/>
    <col min="26" max="26" width="9.109375" style="375" customWidth="1"/>
    <col min="27" max="30" width="30.77734375" style="375" hidden="1" customWidth="1"/>
    <col min="31" max="31" width="106.6640625" style="375" customWidth="1"/>
    <col min="32" max="16384" width="8.88671875" style="375"/>
  </cols>
  <sheetData>
    <row r="1" spans="1:31 16348:16364" s="44" customFormat="1" ht="21" hidden="1" customHeight="1" x14ac:dyDescent="0.4">
      <c r="B1" s="612" t="s">
        <v>359</v>
      </c>
      <c r="C1" s="613"/>
      <c r="D1" s="613"/>
      <c r="E1" s="613"/>
      <c r="F1" s="613"/>
      <c r="G1" s="613"/>
      <c r="H1" s="613"/>
      <c r="I1" s="613"/>
      <c r="J1" s="613"/>
      <c r="K1" s="613"/>
      <c r="L1" s="613"/>
      <c r="M1" s="613"/>
      <c r="N1" s="613"/>
      <c r="O1" s="613"/>
      <c r="P1" s="613"/>
      <c r="Q1" s="613"/>
      <c r="R1" s="613"/>
      <c r="S1" s="613"/>
      <c r="T1" s="613"/>
      <c r="U1" s="613"/>
      <c r="V1" s="613"/>
      <c r="W1" s="613"/>
      <c r="X1" s="613"/>
    </row>
    <row r="2" spans="1:31 16348:16364" s="44" customFormat="1" ht="46.95" hidden="1" customHeight="1" x14ac:dyDescent="0.3">
      <c r="A2" s="614" t="s">
        <v>357</v>
      </c>
      <c r="B2" s="615"/>
      <c r="C2" s="614"/>
      <c r="D2" s="615"/>
      <c r="E2" s="615"/>
      <c r="F2" s="614"/>
      <c r="G2" s="614"/>
      <c r="H2" s="614"/>
      <c r="I2" s="614"/>
      <c r="J2" s="615"/>
      <c r="K2" s="614"/>
      <c r="L2" s="614"/>
      <c r="M2" s="614"/>
      <c r="N2" s="615"/>
      <c r="O2" s="614"/>
      <c r="P2" s="615"/>
      <c r="Q2" s="614"/>
      <c r="R2" s="614"/>
      <c r="S2" s="615"/>
      <c r="T2" s="614"/>
      <c r="U2" s="615"/>
      <c r="V2" s="614"/>
      <c r="W2" s="614"/>
      <c r="X2" s="614"/>
    </row>
    <row r="3" spans="1:31 16348:16364" s="44" customFormat="1" ht="174.6" customHeight="1" thickBot="1" x14ac:dyDescent="0.35">
      <c r="A3" s="341" t="s">
        <v>1128</v>
      </c>
      <c r="B3" s="325" t="s">
        <v>1755</v>
      </c>
      <c r="C3" s="342" t="s">
        <v>827</v>
      </c>
      <c r="D3" s="325" t="s">
        <v>806</v>
      </c>
      <c r="E3" s="249" t="s">
        <v>1120</v>
      </c>
      <c r="F3" s="343" t="s">
        <v>1340</v>
      </c>
      <c r="G3" s="342" t="s">
        <v>387</v>
      </c>
      <c r="H3" s="355" t="s">
        <v>1342</v>
      </c>
      <c r="I3" s="344" t="s">
        <v>386</v>
      </c>
      <c r="J3" s="208" t="s">
        <v>392</v>
      </c>
      <c r="K3" s="342" t="s">
        <v>385</v>
      </c>
      <c r="L3" s="345" t="s">
        <v>388</v>
      </c>
      <c r="M3" s="346" t="s">
        <v>389</v>
      </c>
      <c r="N3" s="326" t="s">
        <v>390</v>
      </c>
      <c r="O3" s="328" t="s">
        <v>391</v>
      </c>
      <c r="P3" s="208" t="s">
        <v>44</v>
      </c>
      <c r="Q3" s="347" t="s">
        <v>1341</v>
      </c>
      <c r="R3" s="347" t="s">
        <v>1757</v>
      </c>
      <c r="S3" s="452" t="s">
        <v>1756</v>
      </c>
      <c r="T3" s="348" t="s">
        <v>1343</v>
      </c>
      <c r="U3" s="349" t="s">
        <v>1758</v>
      </c>
      <c r="V3" s="350" t="s">
        <v>1344</v>
      </c>
      <c r="W3" s="351" t="s">
        <v>1345</v>
      </c>
      <c r="X3" s="351" t="s">
        <v>1759</v>
      </c>
      <c r="Y3" s="327" t="s">
        <v>363</v>
      </c>
      <c r="Z3" s="364" t="s">
        <v>1761</v>
      </c>
      <c r="AA3" s="364" t="s">
        <v>1665</v>
      </c>
      <c r="AB3" s="446" t="s">
        <v>1135</v>
      </c>
      <c r="AC3" s="444" t="s">
        <v>1452</v>
      </c>
      <c r="AD3" s="445" t="s">
        <v>1453</v>
      </c>
      <c r="AE3" s="470" t="s">
        <v>1781</v>
      </c>
    </row>
    <row r="4" spans="1:31 16348:16364" hidden="1" x14ac:dyDescent="0.3">
      <c r="A4" s="375" t="str">
        <f>'CONGESTION RESULTS 2015'!A4</f>
        <v>VR</v>
      </c>
      <c r="B4" s="375">
        <f>'CONGESTION RESULTS 2015'!B4</f>
        <v>0</v>
      </c>
      <c r="C4" s="375">
        <f>'CONGESTION RESULTS 2015'!C4</f>
        <v>0</v>
      </c>
      <c r="D4" s="375" t="str">
        <f>'CONGESTION RESULTS 2015'!E4</f>
        <v>no</v>
      </c>
      <c r="E4" s="375" t="str">
        <f>'CONGESTION RESULTS 2015'!F4</f>
        <v>PRISMA</v>
      </c>
      <c r="F4" s="375" t="str">
        <f>'CONGESTION RESULTS 2015'!G4</f>
        <v>Ahlten</v>
      </c>
      <c r="G4" s="375" t="str">
        <f>'CONGESTION RESULTS 2015'!H4</f>
        <v>Exit</v>
      </c>
      <c r="H4" s="375" t="str">
        <f>'CONGESTION RESULTS 2015'!I4</f>
        <v>37Z000000006231B</v>
      </c>
      <c r="I4" s="375" t="str">
        <f>'CONGESTION RESULTS 2015'!J4</f>
        <v>Nowega</v>
      </c>
      <c r="J4" s="375" t="str">
        <f>'CONGESTION RESULTS 2015'!K4</f>
        <v>21X000000001049B</v>
      </c>
      <c r="K4" s="375" t="str">
        <f>'CONGESTION RESULTS 2015'!L4</f>
        <v>DE</v>
      </c>
      <c r="L4" s="375" t="str">
        <f>'CONGESTION RESULTS 2015'!M4</f>
        <v>to</v>
      </c>
      <c r="M4" s="375" t="str">
        <f>'CONGESTION RESULTS 2015'!N4</f>
        <v>Open Grid Europe</v>
      </c>
      <c r="N4" s="375" t="str">
        <f>'CONGESTION RESULTS 2015'!O4</f>
        <v>21X-DE-C-A0A0A-T</v>
      </c>
      <c r="O4" s="375" t="str">
        <f>'CONGESTION RESULTS 2015'!P4</f>
        <v>DE</v>
      </c>
      <c r="P4" s="375" t="str">
        <f>'CONGESTION RESULTS 2015'!Q4</f>
        <v>no firm technical</v>
      </c>
      <c r="Q4" s="375" t="str">
        <f>'CONGESTION RESULTS 2015'!BC4</f>
        <v>yes</v>
      </c>
      <c r="S4" s="375">
        <f>'CONGESTION RESULTS 2015'!BJ4</f>
        <v>0</v>
      </c>
      <c r="T4" s="375">
        <f>'CONGESTION RESULTS 2015'!BX4</f>
        <v>0</v>
      </c>
      <c r="U4" s="375" t="str">
        <f>IF(ISBLANK('CONGESTION RESULTS 2015'!BK4), "no", "yes")</f>
        <v>no</v>
      </c>
      <c r="V4" s="375">
        <f>'CONGESTION RESULTS 2015'!CE4</f>
        <v>0</v>
      </c>
      <c r="W4" s="375">
        <f>'CONGESTION RESULTS 2015'!CF4</f>
        <v>0</v>
      </c>
      <c r="X4" s="375">
        <f>'CONGESTION RESULTS 2015'!CG4</f>
        <v>0</v>
      </c>
      <c r="Y4" s="375">
        <f>'CONGESTION RESULTS 2015'!CH4</f>
        <v>0</v>
      </c>
      <c r="AA4" s="375">
        <f>Table9[[#This Row],[offer/non-offer or premia in March 2016 auction? 
'[only considering GYs and M-4-16']]]</f>
        <v>0</v>
      </c>
      <c r="AB4" s="375">
        <f>Table9[[#This Row],[Further TSO remarks on congestion / data / proposed changes to IP list etc.]]</f>
        <v>0</v>
      </c>
      <c r="AC4" s="375">
        <f>Table9[[#This Row],[Revised evaluation of congestion after TSO / NRA comments]]</f>
        <v>0</v>
      </c>
      <c r="AD4" s="375">
        <f>Table9[[#This Row],[ACER comments / 
justification]]</f>
        <v>0</v>
      </c>
    </row>
    <row r="5" spans="1:31 16348:16364" hidden="1" x14ac:dyDescent="0.3">
      <c r="A5" s="375" t="str">
        <f>'CONGESTION RESULTS 2015'!A5</f>
        <v>VR</v>
      </c>
      <c r="B5" s="375">
        <f>'CONGESTION RESULTS 2015'!B5</f>
        <v>0</v>
      </c>
      <c r="C5" s="375">
        <f>'CONGESTION RESULTS 2015'!C5</f>
        <v>0</v>
      </c>
      <c r="D5" s="375" t="str">
        <f>'CONGESTION RESULTS 2015'!E5</f>
        <v>no</v>
      </c>
      <c r="E5" s="375" t="str">
        <f>'CONGESTION RESULTS 2015'!F5</f>
        <v>PRISMA</v>
      </c>
      <c r="F5" s="375" t="str">
        <f>'CONGESTION RESULTS 2015'!G5</f>
        <v>Ahlten</v>
      </c>
      <c r="G5" s="375" t="str">
        <f>'CONGESTION RESULTS 2015'!H5</f>
        <v>Exit</v>
      </c>
      <c r="H5" s="375" t="str">
        <f>'CONGESTION RESULTS 2015'!I5</f>
        <v>37Z000000006231B</v>
      </c>
      <c r="I5" s="375" t="str">
        <f>'CONGESTION RESULTS 2015'!J5</f>
        <v>Open Grid Europe</v>
      </c>
      <c r="J5" s="375" t="str">
        <f>'CONGESTION RESULTS 2015'!K5</f>
        <v>21X-DE-C-A0A0A-T</v>
      </c>
      <c r="K5" s="375" t="str">
        <f>'CONGESTION RESULTS 2015'!L5</f>
        <v>DE</v>
      </c>
      <c r="L5" s="375" t="str">
        <f>'CONGESTION RESULTS 2015'!M5</f>
        <v>to</v>
      </c>
      <c r="M5" s="375" t="str">
        <f>'CONGESTION RESULTS 2015'!N5</f>
        <v>Nowega</v>
      </c>
      <c r="N5" s="375" t="str">
        <f>'CONGESTION RESULTS 2015'!O5</f>
        <v>21X000000001049B</v>
      </c>
      <c r="O5" s="375" t="str">
        <f>'CONGESTION RESULTS 2015'!P5</f>
        <v>DE</v>
      </c>
      <c r="P5" s="375" t="str">
        <f>'CONGESTION RESULTS 2015'!Q5</f>
        <v>no firm technical</v>
      </c>
      <c r="Q5" s="375" t="str">
        <f>'CONGESTION RESULTS 2015'!BC5</f>
        <v>yes</v>
      </c>
      <c r="S5" s="375">
        <f>'CONGESTION RESULTS 2015'!BJ5</f>
        <v>0</v>
      </c>
      <c r="T5" s="375">
        <f>'CONGESTION RESULTS 2015'!BX5</f>
        <v>0</v>
      </c>
      <c r="U5" s="375" t="str">
        <f>IF(ISBLANK('CONGESTION RESULTS 2015'!BK5), "no", "yes")</f>
        <v>no</v>
      </c>
      <c r="V5" s="375">
        <f>'CONGESTION RESULTS 2015'!CE5</f>
        <v>0</v>
      </c>
      <c r="W5" s="375">
        <f>'CONGESTION RESULTS 2015'!CF5</f>
        <v>0</v>
      </c>
      <c r="X5" s="375">
        <f>'CONGESTION RESULTS 2015'!CG5</f>
        <v>0</v>
      </c>
      <c r="Y5" s="375">
        <f>'CONGESTION RESULTS 2015'!CH5</f>
        <v>0</v>
      </c>
      <c r="AA5" s="375">
        <f>Table9[[#This Row],[offer/non-offer or premia in March 2016 auction? 
'[only considering GYs and M-4-16']]]</f>
        <v>0</v>
      </c>
      <c r="AB5" s="375">
        <f>Table9[[#This Row],[Further TSO remarks on congestion / data / proposed changes to IP list etc.]]</f>
        <v>0</v>
      </c>
      <c r="AC5" s="375">
        <f>Table9[[#This Row],[Revised evaluation of congestion after TSO / NRA comments]]</f>
        <v>0</v>
      </c>
      <c r="AD5" s="375">
        <f>Table9[[#This Row],[ACER comments / 
justification]]</f>
        <v>0</v>
      </c>
    </row>
    <row r="6" spans="1:31 16348:16364" hidden="1" x14ac:dyDescent="0.3">
      <c r="A6" s="375" t="str">
        <f>'CONGESTION RESULTS 2015'!A6</f>
        <v>cross-border</v>
      </c>
      <c r="B6" s="375" t="str">
        <f>'CONGESTION RESULTS 2015'!B6</f>
        <v>close (due to quota)</v>
      </c>
      <c r="C6" s="375" t="str">
        <f>'CONGESTION RESULTS 2015'!C6</f>
        <v>non-offer of GYs 15/16 + 16/17</v>
      </c>
      <c r="D6" s="375" t="str">
        <f>'CONGESTION RESULTS 2015'!E6</f>
        <v>yes</v>
      </c>
      <c r="E6" s="375" t="str">
        <f>'CONGESTION RESULTS 2015'!F6</f>
        <v>PRISMA</v>
      </c>
      <c r="F6" s="375" t="str">
        <f>'CONGESTION RESULTS 2015'!G6</f>
        <v>Alveringem</v>
      </c>
      <c r="G6" s="375" t="str">
        <f>'CONGESTION RESULTS 2015'!H6</f>
        <v>Exit</v>
      </c>
      <c r="H6" s="375" t="str">
        <f>'CONGESTION RESULTS 2015'!I6</f>
        <v>21Z000000000359A</v>
      </c>
      <c r="I6" s="375" t="str">
        <f>'CONGESTION RESULTS 2015'!J6</f>
        <v>GRTgaz</v>
      </c>
      <c r="J6" s="375" t="str">
        <f>'CONGESTION RESULTS 2015'!K6</f>
        <v>21X-FR-A-A0A0A-S</v>
      </c>
      <c r="K6" s="375" t="str">
        <f>'CONGESTION RESULTS 2015'!L6</f>
        <v>FR</v>
      </c>
      <c r="L6" s="375" t="str">
        <f>'CONGESTION RESULTS 2015'!M6</f>
        <v>to</v>
      </c>
      <c r="M6" s="375" t="str">
        <f>'CONGESTION RESULTS 2015'!N6</f>
        <v>Fluxys Belgium</v>
      </c>
      <c r="N6" s="375" t="str">
        <f>'CONGESTION RESULTS 2015'!O6</f>
        <v>21X-BE-A-A0A0A-Y</v>
      </c>
      <c r="O6" s="375" t="str">
        <f>'CONGESTION RESULTS 2015'!P6</f>
        <v>BE</v>
      </c>
      <c r="P6" s="375">
        <f>'CONGESTION RESULTS 2015'!Q6</f>
        <v>0</v>
      </c>
      <c r="Q6" s="375" t="str">
        <f>'CONGESTION RESULTS 2015'!BC6</f>
        <v>no data</v>
      </c>
      <c r="S6" s="375" t="str">
        <f>'CONGESTION RESULTS 2015'!BJ6</f>
        <v>no data</v>
      </c>
      <c r="T6" s="375" t="str">
        <f>'CONGESTION RESULTS 2015'!BX6</f>
        <v>no</v>
      </c>
      <c r="U6" s="375" t="str">
        <f>IF(ISBLANK('CONGESTION RESULTS 2015'!BK6), "no", "yes")</f>
        <v>no</v>
      </c>
      <c r="V6" s="375">
        <f>'CONGESTION RESULTS 2015'!CE6</f>
        <v>0</v>
      </c>
      <c r="W6" s="375" t="str">
        <f>'CONGESTION RESULTS 2015'!CF6</f>
        <v>n/a</v>
      </c>
      <c r="X6" s="375" t="str">
        <f>'CONGESTION RESULTS 2015'!CG6</f>
        <v>n/a</v>
      </c>
      <c r="Y6" s="375">
        <f>'CONGESTION RESULTS 2015'!CH6</f>
        <v>0</v>
      </c>
      <c r="AA6" s="375" t="str">
        <f>Table9[[#This Row],[offer/non-offer or premia in March 2016 auction? 
'[only considering GYs and M-4-16']]]</f>
        <v>bundled offers for M-4-16 &amp; from GY18/19 onwards, no GY16/17 + 17/18</v>
      </c>
      <c r="AB6" s="375">
        <f>Table9[[#This Row],[Further TSO remarks on congestion / data / proposed changes to IP list etc.]]</f>
        <v>0</v>
      </c>
      <c r="AC6" s="375" t="str">
        <f>Table9[[#This Row],[Revised evaluation of congestion after TSO / NRA comments]]</f>
        <v>close (due to quota)</v>
      </c>
      <c r="AD6" s="375">
        <f>Table9[[#This Row],[ACER comments / 
justification]]</f>
        <v>0</v>
      </c>
    </row>
    <row r="7" spans="1:31 16348:16364" hidden="1" x14ac:dyDescent="0.3">
      <c r="A7" s="375" t="str">
        <f>'CONGESTION RESULTS 2015'!A7</f>
        <v>VR</v>
      </c>
      <c r="B7" s="375" t="str">
        <f>'CONGESTION RESULTS 2015'!B7</f>
        <v>potentially (no data)</v>
      </c>
      <c r="C7" s="375" t="str">
        <f>'CONGESTION RESULTS 2015'!C7</f>
        <v>non-offer of any capacity at BP</v>
      </c>
      <c r="D7" s="375" t="str">
        <f>'CONGESTION RESULTS 2015'!E7</f>
        <v>no</v>
      </c>
      <c r="E7" s="375" t="str">
        <f>'CONGESTION RESULTS 2015'!F7</f>
        <v>PRISMA</v>
      </c>
      <c r="F7" s="375" t="str">
        <f>'CONGESTION RESULTS 2015'!G7</f>
        <v>Alveringem</v>
      </c>
      <c r="G7" s="375" t="str">
        <f>'CONGESTION RESULTS 2015'!H7</f>
        <v>Exit</v>
      </c>
      <c r="H7" s="375" t="str">
        <f>'CONGESTION RESULTS 2015'!I7</f>
        <v>21Z000000000359A</v>
      </c>
      <c r="I7" s="375" t="str">
        <f>'CONGESTION RESULTS 2015'!J7</f>
        <v>Fluxys Belgium</v>
      </c>
      <c r="J7" s="375" t="str">
        <f>'CONGESTION RESULTS 2015'!K7</f>
        <v>21X-BE-A-A0A0A-Y</v>
      </c>
      <c r="K7" s="375" t="str">
        <f>'CONGESTION RESULTS 2015'!L7</f>
        <v>BE</v>
      </c>
      <c r="L7" s="375" t="str">
        <f>'CONGESTION RESULTS 2015'!M7</f>
        <v>to</v>
      </c>
      <c r="M7" s="375" t="str">
        <f>'CONGESTION RESULTS 2015'!N7</f>
        <v>GRTgaz</v>
      </c>
      <c r="N7" s="375" t="str">
        <f>'CONGESTION RESULTS 2015'!O7</f>
        <v>21X-FR-A-A0A0A-S</v>
      </c>
      <c r="O7" s="375" t="str">
        <f>'CONGESTION RESULTS 2015'!P7</f>
        <v>FR</v>
      </c>
      <c r="P7" s="375" t="str">
        <f>'CONGESTION RESULTS 2015'!Q7</f>
        <v>new point added (comment from CAM IM survey); no data on TP</v>
      </c>
      <c r="Q7" s="375" t="str">
        <f>'CONGESTION RESULTS 2015'!BC7</f>
        <v>no data</v>
      </c>
      <c r="S7" s="375" t="str">
        <f>'CONGESTION RESULTS 2015'!BJ7</f>
        <v>no data</v>
      </c>
      <c r="T7" s="375" t="str">
        <f>'CONGESTION RESULTS 2015'!BX7</f>
        <v>no</v>
      </c>
      <c r="U7" s="375" t="str">
        <f>IF(ISBLANK('CONGESTION RESULTS 2015'!BK7), "no", "yes")</f>
        <v>no</v>
      </c>
      <c r="V7" s="375">
        <f>'CONGESTION RESULTS 2015'!CE7</f>
        <v>0</v>
      </c>
      <c r="W7" s="375" t="str">
        <f>'CONGESTION RESULTS 2015'!CF7</f>
        <v>n/a</v>
      </c>
      <c r="X7" s="375" t="str">
        <f>'CONGESTION RESULTS 2015'!CG7</f>
        <v>n/a</v>
      </c>
      <c r="Y7" s="375">
        <f>'CONGESTION RESULTS 2015'!CH7</f>
        <v>0</v>
      </c>
      <c r="AA7" s="375" t="str">
        <f>Table9[[#This Row],[offer/non-offer or premia in March 2016 auction? 
'[only considering GYs and M-4-16']]]</f>
        <v>no offer</v>
      </c>
      <c r="AB7" s="375" t="str">
        <f>Table9[[#This Row],[Further TSO remarks on congestion / data / proposed changes to IP list etc.]]</f>
        <v>This IP was commissioned on 1/11/15 and no capacity was offered before commissioning date
Implementing NC CAM, there is no backhaul capacity to be booked on this point since FIRM Belgium to France capacity is available and offered on "Blaregnies (BE) / Taisnières (FR)". 
CAM NC applicable from 1 Nov.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7" s="375" t="str">
        <f>Table9[[#This Row],[Revised evaluation of congestion after TSO / NRA comments]]</f>
        <v>no</v>
      </c>
      <c r="AD7" s="375" t="str">
        <f>Table9[[#This Row],[ACER comments / 
justification]]</f>
        <v>CREG 4.5.16: to be excluded from the CMP GL scope, as this it a VR IP side (there is only firm capacity in the direction FR--&gt;BE
Alveringen &amp; Blaregnies will become a VIP end of 2016 or in 2017</v>
      </c>
    </row>
    <row r="8" spans="1:31 16348:16364" s="361" customFormat="1" ht="30" customHeight="1" x14ac:dyDescent="0.45">
      <c r="A8" s="357" t="str">
        <f>'CONGESTION RESULTS 2015'!A8</f>
        <v>in-country (IC)</v>
      </c>
      <c r="B8" s="324" t="str">
        <f>'CONGESTION RESULTS 2015'!B8</f>
        <v>yes</v>
      </c>
      <c r="C8" s="475" t="str">
        <f>'CONGESTION RESULTS 2015'!C8</f>
        <v>non-offer of any capacity at BP + no cap. available</v>
      </c>
      <c r="D8" s="357" t="str">
        <f>'CONGESTION RESULTS 2015'!E8</f>
        <v>yes</v>
      </c>
      <c r="E8" s="357" t="str">
        <f>'CONGESTION RESULTS 2015'!F8</f>
        <v>PRISMA</v>
      </c>
      <c r="F8" s="476" t="str">
        <f>'CONGESTION RESULTS 2015'!G8</f>
        <v>Bacton (IUK)</v>
      </c>
      <c r="G8" s="475" t="str">
        <f>'CONGESTION RESULTS 2015'!H8</f>
        <v>Exit</v>
      </c>
      <c r="H8" s="358" t="str">
        <f>'CONGESTION RESULTS 2015'!I8</f>
        <v>21Z000000000084N</v>
      </c>
      <c r="I8" s="475" t="str">
        <f>'CONGESTION RESULTS 2015'!J8</f>
        <v>Interconnector</v>
      </c>
      <c r="J8" s="329" t="str">
        <f>'CONGESTION RESULTS 2015'!K8</f>
        <v>21X-GB-B-A0A0A-Z</v>
      </c>
      <c r="K8" s="475" t="str">
        <f>'CONGESTION RESULTS 2015'!L8</f>
        <v>UK</v>
      </c>
      <c r="L8" s="477" t="str">
        <f>'CONGESTION RESULTS 2015'!M8</f>
        <v>to</v>
      </c>
      <c r="M8" s="477" t="str">
        <f>'CONGESTION RESULTS 2015'!N8</f>
        <v>NationalGrid</v>
      </c>
      <c r="N8" s="329" t="str">
        <f>'CONGESTION RESULTS 2015'!O8</f>
        <v>21X-GB-A-A0A0A-7</v>
      </c>
      <c r="O8" s="330" t="str">
        <f>'CONGESTION RESULTS 2015'!P8</f>
        <v>UK</v>
      </c>
      <c r="P8" s="375">
        <f>'CONGESTION RESULTS 2015'!Q8</f>
        <v>0</v>
      </c>
      <c r="Q8" s="357" t="str">
        <f>'CONGESTION RESULTS 2015'!BC8</f>
        <v>yes</v>
      </c>
      <c r="R8" s="360" t="s">
        <v>100</v>
      </c>
      <c r="S8" s="360" t="str">
        <f>'CONGESTION RESULTS 2015'!BJ8</f>
        <v>no</v>
      </c>
      <c r="T8" s="535" t="str">
        <f>'CONGESTION RESULTS 2015'!BX8</f>
        <v>yes*</v>
      </c>
      <c r="U8" s="357" t="str">
        <f>IF(ISBLANK('CONGESTION RESULTS 2015'!BK8), "no", "yes")</f>
        <v>no</v>
      </c>
      <c r="V8" s="449" t="str">
        <f>Table9[[#This Row],[Number of concluded trades (T) and offers (O) on secondary markets in 2015 '[&gt;= 1 month']]]</f>
        <v>16 O + 
16 T</v>
      </c>
      <c r="W8" s="357" t="str">
        <f>'CONGESTION RESULTS 2015'!CF8</f>
        <v>yes</v>
      </c>
      <c r="X8" s="357" t="str">
        <f>'CONGESTION RESULTS 2015'!CG8</f>
        <v>yes</v>
      </c>
      <c r="Y8" s="357">
        <f>'CONGESTION RESULTS 2015'!CH8</f>
        <v>0</v>
      </c>
      <c r="Z8" s="357" t="s">
        <v>100</v>
      </c>
      <c r="AA8" s="375" t="str">
        <f>Table9[[#This Row],[offer/non-offer or premia in March 2016 auction? 
'[only considering GYs and M-4-16']]]</f>
        <v>GY16/17 offered bundled (very little cap.), GY17/18 not offered, GY18/19 offered bundled</v>
      </c>
      <c r="AB8" s="375" t="str">
        <f>Table9[[#This Row],[Further TSO remarks on congestion / data / proposed changes to IP list etc.]]</f>
        <v xml:space="preserve">According to the Interconnector capacity is already made available, si thr point (not specified which one) should not further be considered as congested. 
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
</v>
      </c>
      <c r="AC8" s="375" t="str">
        <f>Table9[[#This Row],[Revised evaluation of congestion after TSO / NRA comments]]</f>
        <v>yes</v>
      </c>
      <c r="AD8" s="375" t="str">
        <f>Table9[[#This Row],[ACER comments / 
justification]]</f>
        <v>still congested in 3/16</v>
      </c>
      <c r="AE8" s="474" t="s">
        <v>1782</v>
      </c>
    </row>
    <row r="9" spans="1:31 16348:16364" ht="22.2" hidden="1" x14ac:dyDescent="0.45">
      <c r="A9" s="375" t="str">
        <f>'CONGESTION RESULTS 2015'!A9</f>
        <v>in-country (IC)</v>
      </c>
      <c r="B9" s="375" t="str">
        <f>'CONGESTION RESULTS 2015'!B9</f>
        <v>likely not</v>
      </c>
      <c r="C9" s="375" t="str">
        <f>'CONGESTION RESULTS 2015'!C9</f>
        <v>non-offer of GYs 15/16 + 16/17</v>
      </c>
      <c r="D9" s="375" t="str">
        <f>'CONGESTION RESULTS 2015'!E9</f>
        <v>yes</v>
      </c>
      <c r="E9" s="375" t="str">
        <f>'CONGESTION RESULTS 2015'!F9</f>
        <v>PRISMA</v>
      </c>
      <c r="F9" s="375" t="str">
        <f>'CONGESTION RESULTS 2015'!G9</f>
        <v>Bacton (IUK)</v>
      </c>
      <c r="G9" s="375" t="str">
        <f>'CONGESTION RESULTS 2015'!H9</f>
        <v>Exit</v>
      </c>
      <c r="H9" s="375" t="str">
        <f>'CONGESTION RESULTS 2015'!I9</f>
        <v>21Z000000000084N</v>
      </c>
      <c r="I9" s="375" t="str">
        <f>'CONGESTION RESULTS 2015'!J9</f>
        <v>NationalGrid</v>
      </c>
      <c r="J9" s="375" t="str">
        <f>'CONGESTION RESULTS 2015'!K9</f>
        <v>21X-GB-A-A0A0A-7</v>
      </c>
      <c r="K9" s="375" t="str">
        <f>'CONGESTION RESULTS 2015'!L9</f>
        <v>UK</v>
      </c>
      <c r="L9" s="375" t="str">
        <f>'CONGESTION RESULTS 2015'!M9</f>
        <v>to</v>
      </c>
      <c r="M9" s="375" t="str">
        <f>'CONGESTION RESULTS 2015'!N9</f>
        <v>Interconnector</v>
      </c>
      <c r="N9" s="375" t="str">
        <f>'CONGESTION RESULTS 2015'!O9</f>
        <v>21X-GB-B-A0A0A-Z</v>
      </c>
      <c r="O9" s="375" t="str">
        <f>'CONGESTION RESULTS 2015'!P9</f>
        <v>UK</v>
      </c>
      <c r="P9" s="375" t="str">
        <f>'CONGESTION RESULTS 2015'!Q9</f>
        <v>on TP EIC = ...83P</v>
      </c>
      <c r="Q9" s="375" t="str">
        <f>'CONGESTION RESULTS 2015'!BC9</f>
        <v>yes</v>
      </c>
      <c r="R9" s="7"/>
      <c r="S9" s="375" t="str">
        <f>'CONGESTION RESULTS 2015'!BJ9</f>
        <v>no data</v>
      </c>
      <c r="T9" s="375" t="str">
        <f>'CONGESTION RESULTS 2015'!BX9</f>
        <v>yes</v>
      </c>
      <c r="U9" s="375" t="str">
        <f>IF(ISBLANK('CONGESTION RESULTS 2015'!BK9), "no", "yes")</f>
        <v>no</v>
      </c>
      <c r="V9" s="357">
        <f>'CONGESTION RESULTS 2015'!CE9</f>
        <v>0</v>
      </c>
      <c r="W9" s="375" t="str">
        <f>'CONGESTION RESULTS 2015'!CF9</f>
        <v>no</v>
      </c>
      <c r="X9" s="375" t="str">
        <f>'CONGESTION RESULTS 2015'!CG9</f>
        <v>yes</v>
      </c>
      <c r="Y9" s="375">
        <f>'CONGESTION RESULTS 2015'!CH9</f>
        <v>0</v>
      </c>
      <c r="AA9" s="375">
        <f>Table9[[#This Row],[offer/non-offer or premia in March 2016 auction? 
'[only considering GYs and M-4-16']]]</f>
        <v>0</v>
      </c>
      <c r="AB9" s="375" t="str">
        <f>Table9[[#This Row],[Further TSO remarks on congestion / data / proposed changes to IP list etc.]]</f>
        <v>partial offer of capacity in Jan 15 due to technical system difficulties and not actual commercial congestion.</v>
      </c>
      <c r="AC9" s="375" t="str">
        <f>Table9[[#This Row],[Revised evaluation of congestion after TSO / NRA comments]]</f>
        <v>no</v>
      </c>
      <c r="AD9" s="375">
        <f>Table9[[#This Row],[ACER comments / 
justification]]</f>
        <v>0</v>
      </c>
    </row>
    <row r="10" spans="1:31 16348:16364" ht="22.2" hidden="1" x14ac:dyDescent="0.45">
      <c r="A10" s="375" t="str">
        <f>'CONGESTION RESULTS 2015'!A10</f>
        <v>cross-border (IC)</v>
      </c>
      <c r="B10" s="375" t="str">
        <f>'CONGESTION RESULTS 2015'!B10</f>
        <v>no</v>
      </c>
      <c r="C10" s="375">
        <f>'CONGESTION RESULTS 2015'!C10</f>
        <v>0</v>
      </c>
      <c r="D10" s="375" t="str">
        <f>'CONGESTION RESULTS 2015'!E10</f>
        <v>yes</v>
      </c>
      <c r="E10" s="375" t="str">
        <f>'CONGESTION RESULTS 2015'!F10</f>
        <v>PRISMA</v>
      </c>
      <c r="F10" s="375" t="str">
        <f>'CONGESTION RESULTS 2015'!G10</f>
        <v>Bacton BBL</v>
      </c>
      <c r="G10" s="375" t="str">
        <f>'CONGESTION RESULTS 2015'!H10</f>
        <v>Exit</v>
      </c>
      <c r="H10" s="375" t="str">
        <f>'CONGESTION RESULTS 2015'!I10</f>
        <v>21Z000000000088F</v>
      </c>
      <c r="I10" s="375" t="str">
        <f>'CONGESTION RESULTS 2015'!J10</f>
        <v>BBL company</v>
      </c>
      <c r="J10" s="375" t="str">
        <f>'CONGESTION RESULTS 2015'!K10</f>
        <v>21X-NL-B-A0A0A-Q</v>
      </c>
      <c r="K10" s="375" t="str">
        <f>'CONGESTION RESULTS 2015'!L10</f>
        <v>NL</v>
      </c>
      <c r="L10" s="375" t="str">
        <f>'CONGESTION RESULTS 2015'!M10</f>
        <v>to</v>
      </c>
      <c r="M10" s="375" t="str">
        <f>'CONGESTION RESULTS 2015'!N10</f>
        <v>NationalGrid</v>
      </c>
      <c r="N10" s="375" t="str">
        <f>'CONGESTION RESULTS 2015'!O10</f>
        <v>21X-GB-A-A0A0A-7</v>
      </c>
      <c r="O10" s="375" t="str">
        <f>'CONGESTION RESULTS 2015'!P10</f>
        <v>UK</v>
      </c>
      <c r="P10" s="375">
        <f>'CONGESTION RESULTS 2015'!Q10</f>
        <v>0</v>
      </c>
      <c r="Q10" s="375" t="str">
        <f>'CONGESTION RESULTS 2015'!BC10</f>
        <v>yes</v>
      </c>
      <c r="R10" s="7"/>
      <c r="S10" s="375" t="str">
        <f>'CONGESTION RESULTS 2015'!BJ10</f>
        <v>no</v>
      </c>
      <c r="T10" s="375">
        <f>'CONGESTION RESULTS 2015'!BX10</f>
        <v>0</v>
      </c>
      <c r="U10" s="375" t="str">
        <f>IF(ISBLANK('CONGESTION RESULTS 2015'!BK10), "no", "yes")</f>
        <v>no</v>
      </c>
      <c r="V10" s="357">
        <f>'CONGESTION RESULTS 2015'!CE10</f>
        <v>0</v>
      </c>
      <c r="W10" s="375">
        <f>'CONGESTION RESULTS 2015'!CF10</f>
        <v>0</v>
      </c>
      <c r="X10" s="375">
        <f>'CONGESTION RESULTS 2015'!CG10</f>
        <v>0</v>
      </c>
      <c r="Y10" s="375">
        <f>'CONGESTION RESULTS 2015'!CH10</f>
        <v>0</v>
      </c>
      <c r="AA10" s="375">
        <f>Table9[[#This Row],[offer/non-offer or premia in March 2016 auction? 
'[only considering GYs and M-4-16']]]</f>
        <v>0</v>
      </c>
      <c r="AB10" s="375">
        <f>Table9[[#This Row],[Further TSO remarks on congestion / data / proposed changes to IP list etc.]]</f>
        <v>0</v>
      </c>
      <c r="AC10" s="375">
        <f>Table9[[#This Row],[Revised evaluation of congestion after TSO / NRA comments]]</f>
        <v>0</v>
      </c>
      <c r="AD10" s="375">
        <f>Table9[[#This Row],[ACER comments / 
justification]]</f>
        <v>0</v>
      </c>
    </row>
    <row r="11" spans="1:31 16348:16364" ht="22.2" hidden="1" x14ac:dyDescent="0.45">
      <c r="A11" s="375" t="str">
        <f>'CONGESTION RESULTS 2015'!A11</f>
        <v>VR</v>
      </c>
      <c r="B11" s="375">
        <f>'CONGESTION RESULTS 2015'!B11</f>
        <v>0</v>
      </c>
      <c r="C11" s="375">
        <f>'CONGESTION RESULTS 2015'!C11</f>
        <v>0</v>
      </c>
      <c r="D11" s="375" t="str">
        <f>'CONGESTION RESULTS 2015'!E11</f>
        <v>no</v>
      </c>
      <c r="E11" s="375" t="str">
        <f>'CONGESTION RESULTS 2015'!F11</f>
        <v>PRISMA</v>
      </c>
      <c r="F11" s="375" t="str">
        <f>'CONGESTION RESULTS 2015'!G11</f>
        <v>Bacton BBL</v>
      </c>
      <c r="G11" s="375" t="str">
        <f>'CONGESTION RESULTS 2015'!H11</f>
        <v>Exit</v>
      </c>
      <c r="H11" s="375" t="str">
        <f>'CONGESTION RESULTS 2015'!I11</f>
        <v>21Z000000000088F</v>
      </c>
      <c r="I11" s="375" t="str">
        <f>'CONGESTION RESULTS 2015'!J11</f>
        <v>NationalGrid</v>
      </c>
      <c r="J11" s="375" t="str">
        <f>'CONGESTION RESULTS 2015'!K11</f>
        <v>21X-GB-A-A0A0A-7</v>
      </c>
      <c r="K11" s="375" t="str">
        <f>'CONGESTION RESULTS 2015'!L11</f>
        <v>UK</v>
      </c>
      <c r="L11" s="375" t="str">
        <f>'CONGESTION RESULTS 2015'!M11</f>
        <v>to</v>
      </c>
      <c r="M11" s="375" t="str">
        <f>'CONGESTION RESULTS 2015'!N11</f>
        <v>BBL company</v>
      </c>
      <c r="N11" s="375" t="str">
        <f>'CONGESTION RESULTS 2015'!O11</f>
        <v>21X-NL-B-A0A0A-Q</v>
      </c>
      <c r="O11" s="375" t="str">
        <f>'CONGESTION RESULTS 2015'!P11</f>
        <v>NL</v>
      </c>
      <c r="P11" s="375" t="str">
        <f>'CONGESTION RESULTS 2015'!Q11</f>
        <v>new IP side added for commercial reverse flow service, added by Ofgem (CAM IMR survey); interruptible reverse point; no technical firm</v>
      </c>
      <c r="Q11" s="375" t="str">
        <f>'CONGESTION RESULTS 2015'!BC11</f>
        <v>yes</v>
      </c>
      <c r="R11" s="7"/>
      <c r="S11" s="375" t="str">
        <f>'CONGESTION RESULTS 2015'!BJ11</f>
        <v>no data</v>
      </c>
      <c r="T11" s="375">
        <f>'CONGESTION RESULTS 2015'!BX11</f>
        <v>0</v>
      </c>
      <c r="U11" s="375" t="str">
        <f>IF(ISBLANK('CONGESTION RESULTS 2015'!BK11), "no", "yes")</f>
        <v>no</v>
      </c>
      <c r="V11" s="357">
        <f>'CONGESTION RESULTS 2015'!CE11</f>
        <v>0</v>
      </c>
      <c r="W11" s="375">
        <f>'CONGESTION RESULTS 2015'!CF11</f>
        <v>0</v>
      </c>
      <c r="X11" s="375">
        <f>'CONGESTION RESULTS 2015'!CG11</f>
        <v>0</v>
      </c>
      <c r="Y11" s="375">
        <f>'CONGESTION RESULTS 2015'!CH11</f>
        <v>0</v>
      </c>
      <c r="AA11" s="375">
        <f>Table9[[#This Row],[offer/non-offer or premia in March 2016 auction? 
'[only considering GYs and M-4-16']]]</f>
        <v>0</v>
      </c>
      <c r="AB11" s="375">
        <f>Table9[[#This Row],[Further TSO remarks on congestion / data / proposed changes to IP list etc.]]</f>
        <v>0</v>
      </c>
      <c r="AC11" s="375">
        <f>Table9[[#This Row],[Revised evaluation of congestion after TSO / NRA comments]]</f>
        <v>0</v>
      </c>
      <c r="AD11" s="375">
        <f>Table9[[#This Row],[ACER comments / 
justification]]</f>
        <v>0</v>
      </c>
    </row>
    <row r="12" spans="1:31 16348:16364" s="361" customFormat="1" ht="30" hidden="1" customHeight="1" x14ac:dyDescent="0.5">
      <c r="A12" s="357" t="str">
        <f>'CONGESTION RESULTS 2015'!A12</f>
        <v>? VR ?</v>
      </c>
      <c r="B12" s="324" t="str">
        <f>'CONGESTION RESULTS 2015'!B12</f>
        <v>yes</v>
      </c>
      <c r="C12" s="357" t="str">
        <f>'CONGESTION RESULTS 2015'!C12</f>
        <v>non-offer of firm capacity at BP</v>
      </c>
      <c r="D12" s="357" t="str">
        <f>'CONGESTION RESULTS 2015'!E12</f>
        <v>no (temporarily / no firm technical, yet)</v>
      </c>
      <c r="E12" s="357" t="str">
        <f>'CONGESTION RESULTS 2015'!F12</f>
        <v>RBP</v>
      </c>
      <c r="F12" s="368" t="str">
        <f>'CONGESTION RESULTS 2015'!G12</f>
        <v>Balassagyarmat - Vel’ké Zlievce</v>
      </c>
      <c r="G12" s="357" t="str">
        <f>'CONGESTION RESULTS 2015'!H12</f>
        <v>Exit</v>
      </c>
      <c r="H12" s="358" t="str">
        <f>'CONGESTION RESULTS 2015'!I12</f>
        <v>21Z000000000358C</v>
      </c>
      <c r="I12" s="357" t="str">
        <f>'CONGESTION RESULTS 2015'!J12</f>
        <v>Magyar Gáz Tranzit ZRt.</v>
      </c>
      <c r="J12" s="329" t="str">
        <f>'CONGESTION RESULTS 2015'!K12</f>
        <v>21X000000001320N</v>
      </c>
      <c r="K12" s="357" t="str">
        <f>'CONGESTION RESULTS 2015'!L12</f>
        <v>HU</v>
      </c>
      <c r="L12" s="359" t="str">
        <f>'CONGESTION RESULTS 2015'!M12</f>
        <v>to</v>
      </c>
      <c r="M12" s="359" t="str">
        <f>'CONGESTION RESULTS 2015'!N12</f>
        <v>eustream</v>
      </c>
      <c r="N12" s="329" t="str">
        <f>'CONGESTION RESULTS 2015'!O12</f>
        <v>21X-SK-A-A0A0A-N</v>
      </c>
      <c r="O12" s="354" t="str">
        <f>'CONGESTION RESULTS 2015'!P12</f>
        <v>SK</v>
      </c>
      <c r="P12" s="353" t="str">
        <f>'CONGESTION RESULTS 2015'!Q12</f>
        <v>IP side does not exist on TP</v>
      </c>
      <c r="Q12" s="367" t="str">
        <f>'CONGESTION RESULTS 2015'!BC12</f>
        <v>no data</v>
      </c>
      <c r="R12" s="367" t="s">
        <v>121</v>
      </c>
      <c r="S12" s="352">
        <f>'CONGESTION RESULTS 2015'!BJ12</f>
        <v>0</v>
      </c>
      <c r="T12" s="357" t="str">
        <f>'CONGESTION RESULTS 2015'!BX12</f>
        <v>no</v>
      </c>
      <c r="U12" s="357" t="str">
        <f>IF(ISBLANK('CONGESTION RESULTS 2015'!BK12), "no", "yes")</f>
        <v>no</v>
      </c>
      <c r="V12" s="366">
        <f>'CONGESTION RESULTS 2015'!CA12</f>
        <v>0</v>
      </c>
      <c r="W12" s="357" t="str">
        <f>'CONGESTION RESULTS 2015'!CF12</f>
        <v>no</v>
      </c>
      <c r="X12" s="357" t="str">
        <f>'CONGESTION RESULTS 2015'!CG12</f>
        <v>no</v>
      </c>
      <c r="Y12" s="357">
        <f>'CONGESTION RESULTS 2015'!CH12</f>
        <v>0</v>
      </c>
      <c r="Z12" s="366" t="str">
        <f>Table9[[#This Row],[offer/non-offer or premia in March 2016 auction? 
'[only considering GYs and M-4-16']]]</f>
        <v>M-4-16 offered as interruptible; 
No yearly products offered</v>
      </c>
      <c r="AA12" s="375" t="str">
        <f>Table9[[#This Row],[offer/non-offer or premia in March 2016 auction? 
'[only considering GYs and M-4-16']]]</f>
        <v>M-4-16 offered as interruptible; 
No yearly products offered</v>
      </c>
      <c r="AB12" s="375" t="str">
        <f>Table9[[#This Row],[Further TSO remarks on congestion / data / proposed changes to IP list etc.]]</f>
        <v xml:space="preserve">The IP does not offer any firm capacity, only interruptible, due to the technical set up of the grid; there is no capacity (firm and interruptible) booked in any direction of the IP. </v>
      </c>
      <c r="AC12" s="375" t="str">
        <f>Table9[[#This Row],[Revised evaluation of congestion after TSO / NRA comments]]</f>
        <v>potentially, but no FDA UIOLI required</v>
      </c>
      <c r="AD12" s="375" t="str">
        <f>Table9[[#This Row],[ACER comments / 
justification]]</f>
        <v>currently only Virtual Reverse</v>
      </c>
      <c r="XDT12" s="357"/>
      <c r="XDV12" s="357"/>
      <c r="XDY12" s="357"/>
      <c r="XDZ12" s="357"/>
      <c r="XEA12" s="362"/>
      <c r="XEB12" s="357"/>
      <c r="XED12" s="357"/>
      <c r="XEE12" s="359"/>
      <c r="XEF12" s="359"/>
      <c r="XEH12" s="357"/>
      <c r="XEI12" s="360"/>
      <c r="XEJ12" s="357"/>
    </row>
    <row r="13" spans="1:31 16348:16364" ht="22.2" hidden="1" x14ac:dyDescent="0.45">
      <c r="A13" s="375" t="str">
        <f>'CONGESTION RESULTS 2015'!A13</f>
        <v>cross-border</v>
      </c>
      <c r="B13" s="375" t="str">
        <f>'CONGESTION RESULTS 2015'!B13</f>
        <v>no</v>
      </c>
      <c r="C13" s="375">
        <f>'CONGESTION RESULTS 2015'!C13</f>
        <v>0</v>
      </c>
      <c r="D13" s="375" t="str">
        <f>'CONGESTION RESULTS 2015'!E13</f>
        <v>yes</v>
      </c>
      <c r="E13" s="375" t="str">
        <f>'CONGESTION RESULTS 2015'!F13</f>
        <v>PRISMA</v>
      </c>
      <c r="F13" s="375" t="str">
        <f>'CONGESTION RESULTS 2015'!G13</f>
        <v>Baumgarten WAG</v>
      </c>
      <c r="G13" s="375" t="str">
        <f>'CONGESTION RESULTS 2015'!H13</f>
        <v>Exit</v>
      </c>
      <c r="H13" s="375" t="str">
        <f>'CONGESTION RESULTS 2015'!I13</f>
        <v>21Z000000000163R</v>
      </c>
      <c r="I13" s="375" t="str">
        <f>'CONGESTION RESULTS 2015'!J13</f>
        <v>Gas Connect Austria</v>
      </c>
      <c r="J13" s="375" t="str">
        <f>'CONGESTION RESULTS 2015'!K13</f>
        <v>21X-AT-B-A0A0A-K</v>
      </c>
      <c r="K13" s="375" t="str">
        <f>'CONGESTION RESULTS 2015'!L13</f>
        <v>AT</v>
      </c>
      <c r="L13" s="375" t="str">
        <f>'CONGESTION RESULTS 2015'!M13</f>
        <v>to</v>
      </c>
      <c r="M13" s="375" t="str">
        <f>'CONGESTION RESULTS 2015'!N13</f>
        <v>eustream</v>
      </c>
      <c r="N13" s="375" t="str">
        <f>'CONGESTION RESULTS 2015'!O13</f>
        <v>21X-SK-A-A0A0A-N</v>
      </c>
      <c r="O13" s="375" t="str">
        <f>'CONGESTION RESULTS 2015'!P13</f>
        <v>SK</v>
      </c>
      <c r="P13" s="375" t="str">
        <f>'CONGESTION RESULTS 2015'!Q13</f>
        <v>change of name (according to GCA proposal in CAM IMR survey)</v>
      </c>
      <c r="Q13" s="375">
        <f>'CONGESTION RESULTS 2015'!BC13</f>
        <v>0</v>
      </c>
      <c r="R13" s="7"/>
      <c r="S13" s="375">
        <f>'CONGESTION RESULTS 2015'!BJ13</f>
        <v>0</v>
      </c>
      <c r="T13" s="375">
        <f>'CONGESTION RESULTS 2015'!BX13</f>
        <v>0</v>
      </c>
      <c r="U13" s="375" t="str">
        <f>IF(ISBLANK('CONGESTION RESULTS 2015'!BK13), "no", "yes")</f>
        <v>no</v>
      </c>
      <c r="V13" s="357">
        <f>'CONGESTION RESULTS 2015'!CE13</f>
        <v>0</v>
      </c>
      <c r="W13" s="375">
        <f>'CONGESTION RESULTS 2015'!CF13</f>
        <v>0</v>
      </c>
      <c r="X13" s="375">
        <f>'CONGESTION RESULTS 2015'!CG13</f>
        <v>0</v>
      </c>
      <c r="Y13" s="375">
        <f>'CONGESTION RESULTS 2015'!CH13</f>
        <v>0</v>
      </c>
      <c r="AA13" s="375">
        <f>Table9[[#This Row],[offer/non-offer or premia in March 2016 auction? 
'[only considering GYs and M-4-16']]]</f>
        <v>0</v>
      </c>
      <c r="AB13" s="375">
        <f>Table9[[#This Row],[Further TSO remarks on congestion / data / proposed changes to IP list etc.]]</f>
        <v>0</v>
      </c>
      <c r="AC13" s="375">
        <f>Table9[[#This Row],[Revised evaluation of congestion after TSO / NRA comments]]</f>
        <v>0</v>
      </c>
      <c r="AD13" s="375">
        <f>Table9[[#This Row],[ACER comments / 
justification]]</f>
        <v>0</v>
      </c>
    </row>
    <row r="14" spans="1:31 16348:16364" ht="22.2" hidden="1" x14ac:dyDescent="0.45">
      <c r="A14" s="375" t="str">
        <f>'CONGESTION RESULTS 2015'!A14</f>
        <v>VR</v>
      </c>
      <c r="B14" s="375">
        <f>'CONGESTION RESULTS 2015'!B14</f>
        <v>0</v>
      </c>
      <c r="C14" s="375">
        <f>'CONGESTION RESULTS 2015'!C14</f>
        <v>0</v>
      </c>
      <c r="D14" s="375" t="str">
        <f>'CONGESTION RESULTS 2015'!E14</f>
        <v>no</v>
      </c>
      <c r="E14" s="375" t="str">
        <f>'CONGESTION RESULTS 2015'!F14</f>
        <v>PRISMA</v>
      </c>
      <c r="F14" s="375" t="str">
        <f>'CONGESTION RESULTS 2015'!G14</f>
        <v>Baumgarten</v>
      </c>
      <c r="G14" s="375" t="str">
        <f>'CONGESTION RESULTS 2015'!H14</f>
        <v>Exit</v>
      </c>
      <c r="H14" s="375" t="str">
        <f>'CONGESTION RESULTS 2015'!I14</f>
        <v xml:space="preserve">21Z000000000164P </v>
      </c>
      <c r="I14" s="375" t="str">
        <f>'CONGESTION RESULTS 2015'!J14</f>
        <v>TAG</v>
      </c>
      <c r="J14" s="375" t="str">
        <f>'CONGESTION RESULTS 2015'!K14</f>
        <v>21X-AT-C-A0A0A-B</v>
      </c>
      <c r="K14" s="375" t="str">
        <f>'CONGESTION RESULTS 2015'!L14</f>
        <v>AT</v>
      </c>
      <c r="L14" s="375" t="str">
        <f>'CONGESTION RESULTS 2015'!M14</f>
        <v>to</v>
      </c>
      <c r="M14" s="375" t="str">
        <f>'CONGESTION RESULTS 2015'!N14</f>
        <v>eustream</v>
      </c>
      <c r="N14" s="375" t="str">
        <f>'CONGESTION RESULTS 2015'!O14</f>
        <v>21X-SK-A-A0A0A-N</v>
      </c>
      <c r="O14" s="375" t="str">
        <f>'CONGESTION RESULTS 2015'!P14</f>
        <v>SK</v>
      </c>
      <c r="P14" s="375">
        <f>'CONGESTION RESULTS 2015'!Q14</f>
        <v>0</v>
      </c>
      <c r="Q14" s="375" t="str">
        <f>'CONGESTION RESULTS 2015'!BC14</f>
        <v>no data</v>
      </c>
      <c r="R14" s="7"/>
      <c r="S14" s="375" t="str">
        <f>'CONGESTION RESULTS 2015'!BJ14</f>
        <v>no data</v>
      </c>
      <c r="T14" s="375">
        <f>'CONGESTION RESULTS 2015'!BX14</f>
        <v>0</v>
      </c>
      <c r="U14" s="375" t="str">
        <f>IF(ISBLANK('CONGESTION RESULTS 2015'!BK14), "no", "yes")</f>
        <v>no</v>
      </c>
      <c r="V14" s="357">
        <f>'CONGESTION RESULTS 2015'!CE14</f>
        <v>0</v>
      </c>
      <c r="W14" s="375">
        <f>'CONGESTION RESULTS 2015'!CF14</f>
        <v>0</v>
      </c>
      <c r="X14" s="375">
        <f>'CONGESTION RESULTS 2015'!CG14</f>
        <v>0</v>
      </c>
      <c r="Y14" s="375">
        <f>'CONGESTION RESULTS 2015'!CH14</f>
        <v>0</v>
      </c>
      <c r="AA14" s="375">
        <f>Table9[[#This Row],[offer/non-offer or premia in March 2016 auction? 
'[only considering GYs and M-4-16']]]</f>
        <v>0</v>
      </c>
      <c r="AB14" s="375">
        <f>Table9[[#This Row],[Further TSO remarks on congestion / data / proposed changes to IP list etc.]]</f>
        <v>0</v>
      </c>
      <c r="AC14" s="375">
        <f>Table9[[#This Row],[Revised evaluation of congestion after TSO / NRA comments]]</f>
        <v>0</v>
      </c>
      <c r="AD14" s="375">
        <f>Table9[[#This Row],[ACER comments / 
justification]]</f>
        <v>0</v>
      </c>
    </row>
    <row r="15" spans="1:31 16348:16364" ht="22.2" hidden="1" x14ac:dyDescent="0.45">
      <c r="A15" s="375" t="str">
        <f>'CONGESTION RESULTS 2015'!A15</f>
        <v>cross-border</v>
      </c>
      <c r="B15" s="375" t="str">
        <f>'CONGESTION RESULTS 2015'!B15</f>
        <v>close (due to quota)</v>
      </c>
      <c r="C15" s="375" t="str">
        <f>'CONGESTION RESULTS 2015'!C15</f>
        <v>non-offer of GYs 15/16 + 16/17</v>
      </c>
      <c r="D15" s="375" t="str">
        <f>'CONGESTION RESULTS 2015'!E15</f>
        <v>yes</v>
      </c>
      <c r="E15" s="375" t="str">
        <f>'CONGESTION RESULTS 2015'!F15</f>
        <v>PRISMA</v>
      </c>
      <c r="F15" s="375" t="str">
        <f>'CONGESTION RESULTS 2015'!G15</f>
        <v>Baumgarten WAG</v>
      </c>
      <c r="G15" s="375" t="str">
        <f>'CONGESTION RESULTS 2015'!H15</f>
        <v>Exit</v>
      </c>
      <c r="H15" s="375" t="str">
        <f>'CONGESTION RESULTS 2015'!I15</f>
        <v>21Z0000000000600
21Y---A001A023-Y</v>
      </c>
      <c r="I15" s="375" t="str">
        <f>'CONGESTION RESULTS 2015'!J15</f>
        <v>eustream</v>
      </c>
      <c r="J15" s="375" t="str">
        <f>'CONGESTION RESULTS 2015'!K15</f>
        <v>21X-SK-A-A0A0A-N</v>
      </c>
      <c r="K15" s="375" t="str">
        <f>'CONGESTION RESULTS 2015'!L15</f>
        <v>SK</v>
      </c>
      <c r="L15" s="375" t="str">
        <f>'CONGESTION RESULTS 2015'!M15</f>
        <v>to</v>
      </c>
      <c r="M15" s="375" t="str">
        <f>'CONGESTION RESULTS 2015'!N15</f>
        <v>Gas Connect Austria</v>
      </c>
      <c r="N15" s="375" t="str">
        <f>'CONGESTION RESULTS 2015'!O15</f>
        <v>21X-AT-B-A0A0A-K</v>
      </c>
      <c r="O15" s="375" t="str">
        <f>'CONGESTION RESULTS 2015'!P15</f>
        <v>AT</v>
      </c>
      <c r="P15" s="375" t="str">
        <f>'CONGESTION RESULTS 2015'!Q15</f>
        <v>Eustream uses EIC: 21Y---A001A023-Y (comment from CAM IM survey)</v>
      </c>
      <c r="Q15" s="375" t="str">
        <f>'CONGESTION RESULTS 2015'!BC15</f>
        <v>yes</v>
      </c>
      <c r="R15" s="7"/>
      <c r="S15" s="375">
        <f>'CONGESTION RESULTS 2015'!BJ15</f>
        <v>0</v>
      </c>
      <c r="T15" s="375" t="str">
        <f>'CONGESTION RESULTS 2015'!BX15</f>
        <v>no</v>
      </c>
      <c r="U15" s="375" t="str">
        <f>IF(ISBLANK('CONGESTION RESULTS 2015'!BK15), "no", "yes")</f>
        <v>no</v>
      </c>
      <c r="V15" s="357">
        <f>'CONGESTION RESULTS 2015'!CE15</f>
        <v>0</v>
      </c>
      <c r="W15" s="375" t="str">
        <f>'CONGESTION RESULTS 2015'!CF15</f>
        <v>yes</v>
      </c>
      <c r="X15" s="375" t="str">
        <f>'CONGESTION RESULTS 2015'!CG15</f>
        <v>no</v>
      </c>
      <c r="Y15" s="375">
        <f>'CONGESTION RESULTS 2015'!CH15</f>
        <v>0</v>
      </c>
      <c r="AA15" s="375">
        <f>Table9[[#This Row],[offer/non-offer or premia in March 2016 auction? 
'[only considering GYs and M-4-16']]]</f>
        <v>0</v>
      </c>
      <c r="AB15" s="375" t="str">
        <f>Table9[[#This Row],[Further TSO remarks on congestion / data / proposed changes to IP list etc.]]</f>
        <v>AC is absorbed by high quotas (art.8 CAM NC)</v>
      </c>
      <c r="AC15" s="375" t="str">
        <f>Table9[[#This Row],[Revised evaluation of congestion after TSO / NRA comments]]</f>
        <v>close (due to quota)</v>
      </c>
      <c r="AD15" s="375">
        <f>Table9[[#This Row],[ACER comments / 
justification]]</f>
        <v>0</v>
      </c>
    </row>
    <row r="16" spans="1:31 16348:16364" ht="22.2" hidden="1" x14ac:dyDescent="0.45">
      <c r="A16" s="375" t="str">
        <f>'CONGESTION RESULTS 2015'!A16</f>
        <v>cross-border</v>
      </c>
      <c r="B16" s="375" t="str">
        <f>'CONGESTION RESULTS 2015'!B16</f>
        <v>close (due to quota)</v>
      </c>
      <c r="C16" s="375" t="str">
        <f>'CONGESTION RESULTS 2015'!C16</f>
        <v>non-offer of GYs 15/16 + 16/17</v>
      </c>
      <c r="D16" s="375" t="str">
        <f>'CONGESTION RESULTS 2015'!E16</f>
        <v>yes</v>
      </c>
      <c r="E16" s="375" t="str">
        <f>'CONGESTION RESULTS 2015'!F16</f>
        <v>PRISMA</v>
      </c>
      <c r="F16" s="375" t="str">
        <f>'CONGESTION RESULTS 2015'!G16</f>
        <v>Baumgarten GCA</v>
      </c>
      <c r="G16" s="375" t="str">
        <f>'CONGESTION RESULTS 2015'!H16</f>
        <v>Exit</v>
      </c>
      <c r="H16" s="375" t="str">
        <f>'CONGESTION RESULTS 2015'!I16</f>
        <v>21Z0000000000600
21Y---A001A023-Y</v>
      </c>
      <c r="I16" s="375" t="str">
        <f>'CONGESTION RESULTS 2015'!J16</f>
        <v>eustream</v>
      </c>
      <c r="J16" s="375" t="str">
        <f>'CONGESTION RESULTS 2015'!K16</f>
        <v>21X-SK-A-A0A0A-N</v>
      </c>
      <c r="K16" s="375" t="str">
        <f>'CONGESTION RESULTS 2015'!L16</f>
        <v>SK</v>
      </c>
      <c r="L16" s="375" t="str">
        <f>'CONGESTION RESULTS 2015'!M16</f>
        <v>to</v>
      </c>
      <c r="M16" s="375" t="str">
        <f>'CONGESTION RESULTS 2015'!N16</f>
        <v>Gas Connect Austria</v>
      </c>
      <c r="N16" s="375" t="str">
        <f>'CONGESTION RESULTS 2015'!O16</f>
        <v>21X-AT-B-A0A0A-K</v>
      </c>
      <c r="O16" s="375" t="str">
        <f>'CONGESTION RESULTS 2015'!P16</f>
        <v>AT</v>
      </c>
      <c r="P16" s="375" t="str">
        <f>'CONGESTION RESULTS 2015'!Q16</f>
        <v>Eustream uses EIC: 21Y---A001A023-Y (comment from CAM IM survey)
double with above IP side (same data used as above as it is only one IP side for eustream); but still keep the double for possible bundles (WAG/GCA)?</v>
      </c>
      <c r="Q16" s="375" t="str">
        <f>'CONGESTION RESULTS 2015'!BC16</f>
        <v>yes</v>
      </c>
      <c r="R16" s="7"/>
      <c r="S16" s="375">
        <f>'CONGESTION RESULTS 2015'!BJ16</f>
        <v>0</v>
      </c>
      <c r="T16" s="375" t="str">
        <f>'CONGESTION RESULTS 2015'!BX16</f>
        <v>no</v>
      </c>
      <c r="U16" s="375" t="str">
        <f>IF(ISBLANK('CONGESTION RESULTS 2015'!BK16), "no", "yes")</f>
        <v>no</v>
      </c>
      <c r="V16" s="357">
        <f>'CONGESTION RESULTS 2015'!CE16</f>
        <v>0</v>
      </c>
      <c r="W16" s="375" t="str">
        <f>'CONGESTION RESULTS 2015'!CF16</f>
        <v>yes</v>
      </c>
      <c r="X16" s="375" t="str">
        <f>'CONGESTION RESULTS 2015'!CG16</f>
        <v>no</v>
      </c>
      <c r="Y16" s="375">
        <f>'CONGESTION RESULTS 2015'!CH16</f>
        <v>0</v>
      </c>
      <c r="AA16" s="375">
        <f>Table9[[#This Row],[offer/non-offer or premia in March 2016 auction? 
'[only considering GYs and M-4-16']]]</f>
        <v>0</v>
      </c>
      <c r="AB16" s="375" t="str">
        <f>Table9[[#This Row],[Further TSO remarks on congestion / data / proposed changes to IP list etc.]]</f>
        <v>AC is absorbed by high quotas (art.8 CAM NC)</v>
      </c>
      <c r="AC16" s="375" t="str">
        <f>Table9[[#This Row],[Revised evaluation of congestion after TSO / NRA comments]]</f>
        <v>close (due to quota)</v>
      </c>
      <c r="AD16" s="375">
        <f>Table9[[#This Row],[ACER comments / 
justification]]</f>
        <v>0</v>
      </c>
    </row>
    <row r="17" spans="1:30" ht="22.2" hidden="1" x14ac:dyDescent="0.45">
      <c r="A17" s="375" t="str">
        <f>'CONGESTION RESULTS 2015'!A17</f>
        <v>cross-border</v>
      </c>
      <c r="B17" s="375" t="str">
        <f>'CONGESTION RESULTS 2015'!B17</f>
        <v>close (due to quota)</v>
      </c>
      <c r="C17" s="375" t="str">
        <f>'CONGESTION RESULTS 2015'!C17</f>
        <v>non-offer of GYs 15/16 + 16/17</v>
      </c>
      <c r="D17" s="375" t="str">
        <f>'CONGESTION RESULTS 2015'!E17</f>
        <v>yes</v>
      </c>
      <c r="E17" s="375" t="str">
        <f>'CONGESTION RESULTS 2015'!F17</f>
        <v>PRISMA</v>
      </c>
      <c r="F17" s="375" t="str">
        <f>'CONGESTION RESULTS 2015'!G17</f>
        <v>Baumgarten</v>
      </c>
      <c r="G17" s="375" t="str">
        <f>'CONGESTION RESULTS 2015'!H17</f>
        <v>Exit</v>
      </c>
      <c r="H17" s="375" t="str">
        <f>'CONGESTION RESULTS 2015'!I17</f>
        <v>21Z000000000164P
21Y---A001A023-Y</v>
      </c>
      <c r="I17" s="375" t="str">
        <f>'CONGESTION RESULTS 2015'!J17</f>
        <v>eustream</v>
      </c>
      <c r="J17" s="375" t="str">
        <f>'CONGESTION RESULTS 2015'!K17</f>
        <v>21X-SK-A-A0A0A-N</v>
      </c>
      <c r="K17" s="375" t="str">
        <f>'CONGESTION RESULTS 2015'!L17</f>
        <v>SK</v>
      </c>
      <c r="L17" s="375" t="str">
        <f>'CONGESTION RESULTS 2015'!M17</f>
        <v>to</v>
      </c>
      <c r="M17" s="375" t="str">
        <f>'CONGESTION RESULTS 2015'!N17</f>
        <v>TAG</v>
      </c>
      <c r="N17" s="375" t="str">
        <f>'CONGESTION RESULTS 2015'!O17</f>
        <v>21X-AT-C-A0A0A-B</v>
      </c>
      <c r="O17" s="375" t="str">
        <f>'CONGESTION RESULTS 2015'!P17</f>
        <v>AT</v>
      </c>
      <c r="P17" s="375" t="str">
        <f>'CONGESTION RESULTS 2015'!Q17</f>
        <v>no different info on TP as above (exit eustream to GCA), Eustream uses EIC: 21Y---A001A023-Y (comment from CAM IM survey)</v>
      </c>
      <c r="Q17" s="375" t="str">
        <f>'CONGESTION RESULTS 2015'!BC17</f>
        <v>yes</v>
      </c>
      <c r="R17" s="7"/>
      <c r="S17" s="375">
        <f>'CONGESTION RESULTS 2015'!BJ17</f>
        <v>0</v>
      </c>
      <c r="T17" s="375" t="str">
        <f>'CONGESTION RESULTS 2015'!BX17</f>
        <v>no</v>
      </c>
      <c r="U17" s="375" t="str">
        <f>IF(ISBLANK('CONGESTION RESULTS 2015'!BK17), "no", "yes")</f>
        <v>no</v>
      </c>
      <c r="V17" s="357">
        <f>'CONGESTION RESULTS 2015'!CE17</f>
        <v>0</v>
      </c>
      <c r="W17" s="375" t="str">
        <f>'CONGESTION RESULTS 2015'!CF17</f>
        <v>yes</v>
      </c>
      <c r="X17" s="375" t="str">
        <f>'CONGESTION RESULTS 2015'!CG17</f>
        <v>no</v>
      </c>
      <c r="Y17" s="375">
        <f>'CONGESTION RESULTS 2015'!CH17</f>
        <v>0</v>
      </c>
      <c r="AA17" s="375">
        <f>Table9[[#This Row],[offer/non-offer or premia in March 2016 auction? 
'[only considering GYs and M-4-16']]]</f>
        <v>0</v>
      </c>
      <c r="AB17" s="375" t="str">
        <f>Table9[[#This Row],[Further TSO remarks on congestion / data / proposed changes to IP list etc.]]</f>
        <v>AC is absorbed by high quotas (art.8 CAM NC)</v>
      </c>
      <c r="AC17" s="375" t="str">
        <f>Table9[[#This Row],[Revised evaluation of congestion after TSO / NRA comments]]</f>
        <v>close (due to quota)</v>
      </c>
      <c r="AD17" s="375">
        <f>Table9[[#This Row],[ACER comments / 
justification]]</f>
        <v>0</v>
      </c>
    </row>
    <row r="18" spans="1:30" ht="22.2" hidden="1" x14ac:dyDescent="0.45">
      <c r="A18" s="375" t="str">
        <f>'CONGESTION RESULTS 2015'!A18</f>
        <v>to be deleted - cross-border</v>
      </c>
      <c r="B18" s="375" t="str">
        <f>'CONGESTION RESULTS 2015'!B18</f>
        <v>potentially (no data)</v>
      </c>
      <c r="C18" s="375" t="str">
        <f>'CONGESTION RESULTS 2015'!C18</f>
        <v>non-offer of GYs 15/16 + 16/17</v>
      </c>
      <c r="D18" s="375" t="str">
        <f>'CONGESTION RESULTS 2015'!E18</f>
        <v>no</v>
      </c>
      <c r="E18" s="375" t="str">
        <f>'CONGESTION RESULTS 2015'!F18</f>
        <v>PRISMA</v>
      </c>
      <c r="F18" s="375" t="str">
        <f>'CONGESTION RESULTS 2015'!G18</f>
        <v>Blaregnies (BE) / Taisnières (H) (FR) (Segeo/Troll)</v>
      </c>
      <c r="G18" s="375" t="str">
        <f>'CONGESTION RESULTS 2015'!H18</f>
        <v>Exit</v>
      </c>
      <c r="H18" s="375" t="str">
        <f>'CONGESTION RESULTS 2015'!I18</f>
        <v>21Z000000000012B</v>
      </c>
      <c r="I18" s="375" t="str">
        <f>'CONGESTION RESULTS 2015'!J18</f>
        <v>Fluxys Belgium</v>
      </c>
      <c r="J18" s="375" t="str">
        <f>'CONGESTION RESULTS 2015'!K18</f>
        <v>21X-BE-A-A0A0A-Y</v>
      </c>
      <c r="K18" s="375" t="str">
        <f>'CONGESTION RESULTS 2015'!L18</f>
        <v>BE</v>
      </c>
      <c r="L18" s="375" t="str">
        <f>'CONGESTION RESULTS 2015'!M18</f>
        <v>to</v>
      </c>
      <c r="M18" s="375" t="str">
        <f>'CONGESTION RESULTS 2015'!N18</f>
        <v>GRTgaz</v>
      </c>
      <c r="N18" s="375" t="str">
        <f>'CONGESTION RESULTS 2015'!O18</f>
        <v>21X-FR-A-A0A0A-S</v>
      </c>
      <c r="O18" s="375" t="str">
        <f>'CONGESTION RESULTS 2015'!P18</f>
        <v>FR</v>
      </c>
      <c r="P18" s="375" t="str">
        <f>'CONGESTION RESULTS 2015'!Q18</f>
        <v>CREG proposes to delete this IP side, as the CAM point is "Blaregnies (BE) / Taisnières (H) (FR)", and is covered by line 19 (...10F), however, the TP data sets are different!</v>
      </c>
      <c r="Q18" s="375" t="str">
        <f>'CONGESTION RESULTS 2015'!BC18</f>
        <v>no</v>
      </c>
      <c r="R18" s="7"/>
      <c r="S18" s="375">
        <f>'CONGESTION RESULTS 2015'!BJ18</f>
        <v>0</v>
      </c>
      <c r="T18" s="375" t="str">
        <f>'CONGESTION RESULTS 2015'!BX18</f>
        <v>no</v>
      </c>
      <c r="U18" s="375" t="str">
        <f>IF(ISBLANK('CONGESTION RESULTS 2015'!BK18), "no", "yes")</f>
        <v>no</v>
      </c>
      <c r="V18" s="357">
        <f>'CONGESTION RESULTS 2015'!CE18</f>
        <v>0</v>
      </c>
      <c r="W18" s="375" t="str">
        <f>'CONGESTION RESULTS 2015'!CF18</f>
        <v>yes</v>
      </c>
      <c r="X18" s="375" t="str">
        <f>'CONGESTION RESULTS 2015'!CG18</f>
        <v>yes</v>
      </c>
      <c r="Y18" s="375">
        <f>'CONGESTION RESULTS 2015'!CH18</f>
        <v>0</v>
      </c>
      <c r="AA18" s="375" t="str">
        <f>Table9[[#This Row],[offer/non-offer or premia in March 2016 auction? 
'[only considering GYs and M-4-16']]]</f>
        <v>yes - offered (for Blaregnies Troll/Taisnieres H), bundled on PRISMA</v>
      </c>
      <c r="AB18" s="375" t="str">
        <f>Table9[[#This Row],[Further TSO remarks on congestion / data / proposed changes to IP list etc.]]</f>
        <v>Implementing NC CAM, there is no longer capacity to be booked on this point. Firm Belgium to France available capacity offered on "Blaregnies Troll (BE) / Taisnières (FR)" (see line 19). Blaregnies Segeo still visible on the ENTSOG TP wrt. Technical and booked capacity (available cap = 0) for anciliary contracts. 
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8" s="375" t="str">
        <f>Table9[[#This Row],[Revised evaluation of congestion after TSO / NRA comments]]</f>
        <v>no</v>
      </c>
      <c r="AD18" s="375" t="str">
        <f>Table9[[#This Row],[ACER comments / 
justification]]</f>
        <v>to be excluded from the CAM/CMP scope?</v>
      </c>
    </row>
    <row r="19" spans="1:30" ht="22.2" hidden="1" x14ac:dyDescent="0.45">
      <c r="A19" s="375" t="str">
        <f>'CONGESTION RESULTS 2015'!A19</f>
        <v>cross-border</v>
      </c>
      <c r="B19" s="375" t="str">
        <f>'CONGESTION RESULTS 2015'!B19</f>
        <v>potentially</v>
      </c>
      <c r="C19" s="375" t="str">
        <f>'CONGESTION RESULTS 2015'!C19</f>
        <v>non-offer of GYs 15/16 + 16/17</v>
      </c>
      <c r="D19" s="375" t="str">
        <f>'CONGESTION RESULTS 2015'!E19</f>
        <v>yes</v>
      </c>
      <c r="E19" s="375" t="str">
        <f>'CONGESTION RESULTS 2015'!F19</f>
        <v>PRISMA</v>
      </c>
      <c r="F19" s="375" t="str">
        <f>'CONGESTION RESULTS 2015'!G19</f>
        <v>Blaregnies Troll (BE) / Taisnières (H) (FR) (Segeo/Troll)</v>
      </c>
      <c r="G19" s="375" t="str">
        <f>'CONGESTION RESULTS 2015'!H19</f>
        <v>Exit</v>
      </c>
      <c r="H19" s="375" t="str">
        <f>'CONGESTION RESULTS 2015'!I19</f>
        <v>21Z000000000010F</v>
      </c>
      <c r="I19" s="375" t="str">
        <f>'CONGESTION RESULTS 2015'!J19</f>
        <v>Fluxys Belgium</v>
      </c>
      <c r="J19" s="375" t="str">
        <f>'CONGESTION RESULTS 2015'!K19</f>
        <v>21X-BE-A-A0A0A-Y</v>
      </c>
      <c r="K19" s="375" t="str">
        <f>'CONGESTION RESULTS 2015'!L19</f>
        <v>BE</v>
      </c>
      <c r="L19" s="375" t="str">
        <f>'CONGESTION RESULTS 2015'!M19</f>
        <v>to</v>
      </c>
      <c r="M19" s="375" t="str">
        <f>'CONGESTION RESULTS 2015'!N19</f>
        <v>GRTgaz</v>
      </c>
      <c r="N19" s="375" t="str">
        <f>'CONGESTION RESULTS 2015'!O19</f>
        <v>21X-FR-A-A0A0A-S</v>
      </c>
      <c r="O19" s="375" t="str">
        <f>'CONGESTION RESULTS 2015'!P19</f>
        <v>FR</v>
      </c>
      <c r="P19" s="375" t="str">
        <f>'CONGESTION RESULTS 2015'!Q19</f>
        <v>change name to "Blaregnies Troll (BE) # Taisnières (H) (FR)"</v>
      </c>
      <c r="Q19" s="375" t="str">
        <f>'CONGESTION RESULTS 2015'!BC19</f>
        <v>no</v>
      </c>
      <c r="R19" s="7"/>
      <c r="S19" s="375">
        <f>'CONGESTION RESULTS 2015'!BJ19</f>
        <v>0</v>
      </c>
      <c r="T19" s="375" t="str">
        <f>'CONGESTION RESULTS 2015'!BX19</f>
        <v>no</v>
      </c>
      <c r="U19" s="375" t="str">
        <f>IF(ISBLANK('CONGESTION RESULTS 2015'!BK19), "no", "yes")</f>
        <v>no</v>
      </c>
      <c r="V19" s="357">
        <f>'CONGESTION RESULTS 2015'!CE19</f>
        <v>0</v>
      </c>
      <c r="W19" s="375" t="str">
        <f>'CONGESTION RESULTS 2015'!CF19</f>
        <v>yes</v>
      </c>
      <c r="X19" s="375" t="str">
        <f>'CONGESTION RESULTS 2015'!CG19</f>
        <v>yes</v>
      </c>
      <c r="Y19" s="375">
        <f>'CONGESTION RESULTS 2015'!CH19</f>
        <v>0</v>
      </c>
      <c r="AA19" s="375" t="str">
        <f>Table9[[#This Row],[offer/non-offer or premia in March 2016 auction? 
'[only considering GYs and M-4-16']]]</f>
        <v>yes - offered</v>
      </c>
      <c r="AB19" s="375" t="str">
        <f>Table9[[#This Row],[Further TSO remarks on congestion / data / proposed changes to IP list etc.]]</f>
        <v xml:space="preserve">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v>
      </c>
      <c r="AC19" s="375" t="str">
        <f>Table9[[#This Row],[Revised evaluation of congestion after TSO / NRA comments]]</f>
        <v>no</v>
      </c>
      <c r="AD19" s="375">
        <f>Table9[[#This Row],[ACER comments / 
justification]]</f>
        <v>0</v>
      </c>
    </row>
    <row r="20" spans="1:30" ht="22.2" hidden="1" x14ac:dyDescent="0.45">
      <c r="A20" s="375" t="str">
        <f>'CONGESTION RESULTS 2015'!A20</f>
        <v>cross-border</v>
      </c>
      <c r="B20" s="375" t="str">
        <f>'CONGESTION RESULTS 2015'!B20</f>
        <v>close (due to quota)</v>
      </c>
      <c r="C20" s="375" t="str">
        <f>'CONGESTION RESULTS 2015'!C20</f>
        <v>non-offer of GYs 15/16 + 16/17</v>
      </c>
      <c r="D20" s="375" t="str">
        <f>'CONGESTION RESULTS 2015'!E20</f>
        <v>yes</v>
      </c>
      <c r="E20" s="375" t="str">
        <f>'CONGESTION RESULTS 2015'!F20</f>
        <v>PRISMA</v>
      </c>
      <c r="F20" s="375" t="str">
        <f>'CONGESTION RESULTS 2015'!G20</f>
        <v>Blaregnies L (BE) / Taisnières (L) (FR)</v>
      </c>
      <c r="G20" s="375" t="str">
        <f>'CONGESTION RESULTS 2015'!H20</f>
        <v>Exit</v>
      </c>
      <c r="H20" s="375" t="str">
        <f>'CONGESTION RESULTS 2015'!I20</f>
        <v>21Z000000000011D</v>
      </c>
      <c r="I20" s="375" t="str">
        <f>'CONGESTION RESULTS 2015'!J20</f>
        <v>Fluxys Belgium</v>
      </c>
      <c r="J20" s="375" t="str">
        <f>'CONGESTION RESULTS 2015'!K20</f>
        <v>21X-BE-A-A0A0A-Y</v>
      </c>
      <c r="K20" s="375" t="str">
        <f>'CONGESTION RESULTS 2015'!L20</f>
        <v>BE</v>
      </c>
      <c r="L20" s="375" t="str">
        <f>'CONGESTION RESULTS 2015'!M20</f>
        <v>to</v>
      </c>
      <c r="M20" s="375" t="str">
        <f>'CONGESTION RESULTS 2015'!N20</f>
        <v>GRTgaz</v>
      </c>
      <c r="N20" s="375" t="str">
        <f>'CONGESTION RESULTS 2015'!O20</f>
        <v>21X-FR-A-A0A0A-S</v>
      </c>
      <c r="O20" s="375" t="str">
        <f>'CONGESTION RESULTS 2015'!P20</f>
        <v>FR</v>
      </c>
      <c r="P20" s="375" t="str">
        <f>'CONGESTION RESULTS 2015'!Q20</f>
        <v>change name to "Blaregnies L (BE) # Taisnières (L) (FR)"</v>
      </c>
      <c r="Q20" s="375" t="str">
        <f>'CONGESTION RESULTS 2015'!BC20</f>
        <v>no</v>
      </c>
      <c r="R20" s="7"/>
      <c r="S20" s="375">
        <f>'CONGESTION RESULTS 2015'!BJ20</f>
        <v>0</v>
      </c>
      <c r="T20" s="375" t="str">
        <f>'CONGESTION RESULTS 2015'!BX20</f>
        <v>no</v>
      </c>
      <c r="U20" s="375" t="str">
        <f>IF(ISBLANK('CONGESTION RESULTS 2015'!BK20), "no", "yes")</f>
        <v>no</v>
      </c>
      <c r="V20" s="357">
        <f>'CONGESTION RESULTS 2015'!CE20</f>
        <v>0</v>
      </c>
      <c r="W20" s="375" t="str">
        <f>'CONGESTION RESULTS 2015'!CF20</f>
        <v>no</v>
      </c>
      <c r="X20" s="375" t="str">
        <f>'CONGESTION RESULTS 2015'!CG20</f>
        <v>no</v>
      </c>
      <c r="Y20" s="375">
        <f>'CONGESTION RESULTS 2015'!CH20</f>
        <v>0</v>
      </c>
      <c r="AA20" s="375" t="str">
        <f>Table9[[#This Row],[offer/non-offer or premia in March 2016 auction? 
'[only considering GYs and M-4-16']]]</f>
        <v>only M-4-16 and GYs from 24/25 offered (bundled)</v>
      </c>
      <c r="AB20" s="375" t="str">
        <f>Table9[[#This Row],[Further TSO remarks on congestion / data / proposed changes to IP list etc.]]</f>
        <v xml:space="preserve">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v>
      </c>
      <c r="AC20" s="375" t="str">
        <f>Table9[[#This Row],[Revised evaluation of congestion after TSO / NRA comments]]</f>
        <v>close (due to quota)</v>
      </c>
      <c r="AD20" s="375">
        <f>Table9[[#This Row],[ACER comments / 
justification]]</f>
        <v>0</v>
      </c>
    </row>
    <row r="21" spans="1:30" ht="22.2" hidden="1" x14ac:dyDescent="0.45">
      <c r="A21" s="375" t="str">
        <f>'CONGESTION RESULTS 2015'!A21</f>
        <v>cross-border</v>
      </c>
      <c r="B21" s="375" t="str">
        <f>'CONGESTION RESULTS 2015'!B21</f>
        <v>no</v>
      </c>
      <c r="C21" s="375">
        <f>'CONGESTION RESULTS 2015'!C21</f>
        <v>0</v>
      </c>
      <c r="D21" s="375" t="str">
        <f>'CONGESTION RESULTS 2015'!E21</f>
        <v>yes</v>
      </c>
      <c r="E21" s="375" t="str">
        <f>'CONGESTION RESULTS 2015'!F21</f>
        <v>PRISMA</v>
      </c>
      <c r="F21" s="375" t="str">
        <f>'CONGESTION RESULTS 2015'!G21</f>
        <v>Bocholtz</v>
      </c>
      <c r="G21" s="375" t="str">
        <f>'CONGESTION RESULTS 2015'!H21</f>
        <v>Exit</v>
      </c>
      <c r="H21" s="375" t="str">
        <f>'CONGESTION RESULTS 2015'!I21</f>
        <v>21Z0000000002042</v>
      </c>
      <c r="I21" s="375" t="str">
        <f>'CONGESTION RESULTS 2015'!J21</f>
        <v>Gasunie Transport Services</v>
      </c>
      <c r="J21" s="375" t="str">
        <f>'CONGESTION RESULTS 2015'!K21</f>
        <v>21X-NL-A-A0A0A-Z</v>
      </c>
      <c r="K21" s="375" t="str">
        <f>'CONGESTION RESULTS 2015'!L21</f>
        <v>NL</v>
      </c>
      <c r="L21" s="375" t="str">
        <f>'CONGESTION RESULTS 2015'!M21</f>
        <v>to</v>
      </c>
      <c r="M21" s="375" t="str">
        <f>'CONGESTION RESULTS 2015'!N21</f>
        <v>Fluxys TENP</v>
      </c>
      <c r="N21" s="375" t="str">
        <f>'CONGESTION RESULTS 2015'!O21</f>
        <v>21X000000001133M</v>
      </c>
      <c r="O21" s="375" t="str">
        <f>'CONGESTION RESULTS 2015'!P21</f>
        <v>DE</v>
      </c>
      <c r="P21" s="375" t="str">
        <f>'CONGESTION RESULTS 2015'!Q21</f>
        <v>not active (according to a comment from GTS/ACM in CAM IM survey), but products are offered!</v>
      </c>
      <c r="Q21" s="375">
        <f>'CONGESTION RESULTS 2015'!BC21</f>
        <v>0</v>
      </c>
      <c r="R21" s="7"/>
      <c r="S21" s="375">
        <f>'CONGESTION RESULTS 2015'!BJ21</f>
        <v>0</v>
      </c>
      <c r="T21" s="375">
        <f>'CONGESTION RESULTS 2015'!BX21</f>
        <v>0</v>
      </c>
      <c r="U21" s="375" t="str">
        <f>IF(ISBLANK('CONGESTION RESULTS 2015'!BK21), "no", "yes")</f>
        <v>no</v>
      </c>
      <c r="V21" s="357">
        <f>'CONGESTION RESULTS 2015'!CE21</f>
        <v>0</v>
      </c>
      <c r="W21" s="375">
        <f>'CONGESTION RESULTS 2015'!CF21</f>
        <v>0</v>
      </c>
      <c r="X21" s="375">
        <f>'CONGESTION RESULTS 2015'!CG21</f>
        <v>0</v>
      </c>
      <c r="Y21" s="375">
        <f>'CONGESTION RESULTS 2015'!CH21</f>
        <v>0</v>
      </c>
      <c r="AA21" s="375">
        <f>Table9[[#This Row],[offer/non-offer or premia in March 2016 auction? 
'[only considering GYs and M-4-16']]]</f>
        <v>0</v>
      </c>
      <c r="AB21" s="375">
        <f>Table9[[#This Row],[Further TSO remarks on congestion / data / proposed changes to IP list etc.]]</f>
        <v>0</v>
      </c>
      <c r="AC21" s="375" t="str">
        <f>Table9[[#This Row],[Revised evaluation of congestion after TSO / NRA comments]]</f>
        <v>no</v>
      </c>
      <c r="AD21" s="375">
        <f>Table9[[#This Row],[ACER comments / 
justification]]</f>
        <v>0</v>
      </c>
    </row>
    <row r="22" spans="1:30" ht="22.2" hidden="1" x14ac:dyDescent="0.45">
      <c r="A22" s="375" t="str">
        <f>'CONGESTION RESULTS 2015'!A22</f>
        <v>cross-border</v>
      </c>
      <c r="B22" s="375" t="str">
        <f>'CONGESTION RESULTS 2015'!B22</f>
        <v>no</v>
      </c>
      <c r="C22" s="375">
        <f>'CONGESTION RESULTS 2015'!C22</f>
        <v>0</v>
      </c>
      <c r="D22" s="375" t="str">
        <f>'CONGESTION RESULTS 2015'!E22</f>
        <v>yes</v>
      </c>
      <c r="E22" s="375" t="str">
        <f>'CONGESTION RESULTS 2015'!F22</f>
        <v>PRISMA</v>
      </c>
      <c r="F22" s="375" t="str">
        <f>'CONGESTION RESULTS 2015'!G22</f>
        <v>Bocholtz</v>
      </c>
      <c r="G22" s="375" t="str">
        <f>'CONGESTION RESULTS 2015'!H22</f>
        <v>Exit</v>
      </c>
      <c r="H22" s="375" t="str">
        <f>'CONGESTION RESULTS 2015'!I22</f>
        <v>21Z000000000071W</v>
      </c>
      <c r="I22" s="375" t="str">
        <f>'CONGESTION RESULTS 2015'!J22</f>
        <v>Gasunie Transport Services</v>
      </c>
      <c r="J22" s="375" t="str">
        <f>'CONGESTION RESULTS 2015'!K22</f>
        <v>21X-NL-A-A0A0A-Z</v>
      </c>
      <c r="K22" s="375" t="str">
        <f>'CONGESTION RESULTS 2015'!L22</f>
        <v>NL</v>
      </c>
      <c r="L22" s="375" t="str">
        <f>'CONGESTION RESULTS 2015'!M22</f>
        <v>to</v>
      </c>
      <c r="M22" s="375" t="str">
        <f>'CONGESTION RESULTS 2015'!N22</f>
        <v>Open Grid Europe</v>
      </c>
      <c r="N22" s="375" t="str">
        <f>'CONGESTION RESULTS 2015'!O22</f>
        <v>21X-DE-C-A0A0A-T</v>
      </c>
      <c r="O22" s="375" t="str">
        <f>'CONGESTION RESULTS 2015'!P22</f>
        <v>DE</v>
      </c>
      <c r="P22" s="375">
        <f>'CONGESTION RESULTS 2015'!Q22</f>
        <v>0</v>
      </c>
      <c r="Q22" s="375">
        <f>'CONGESTION RESULTS 2015'!BC22</f>
        <v>0</v>
      </c>
      <c r="R22" s="7"/>
      <c r="S22" s="375">
        <f>'CONGESTION RESULTS 2015'!BJ22</f>
        <v>0</v>
      </c>
      <c r="T22" s="375">
        <f>'CONGESTION RESULTS 2015'!BX22</f>
        <v>0</v>
      </c>
      <c r="U22" s="375" t="str">
        <f>IF(ISBLANK('CONGESTION RESULTS 2015'!BK22), "no", "yes")</f>
        <v>no</v>
      </c>
      <c r="V22" s="357">
        <f>'CONGESTION RESULTS 2015'!CE22</f>
        <v>0</v>
      </c>
      <c r="W22" s="375">
        <f>'CONGESTION RESULTS 2015'!CF22</f>
        <v>0</v>
      </c>
      <c r="X22" s="375">
        <f>'CONGESTION RESULTS 2015'!CG22</f>
        <v>0</v>
      </c>
      <c r="Y22" s="375">
        <f>'CONGESTION RESULTS 2015'!CH22</f>
        <v>0</v>
      </c>
      <c r="AA22" s="375">
        <f>Table9[[#This Row],[offer/non-offer or premia in March 2016 auction? 
'[only considering GYs and M-4-16']]]</f>
        <v>0</v>
      </c>
      <c r="AB22" s="375">
        <f>Table9[[#This Row],[Further TSO remarks on congestion / data / proposed changes to IP list etc.]]</f>
        <v>0</v>
      </c>
      <c r="AC22" s="375" t="str">
        <f>Table9[[#This Row],[Revised evaluation of congestion after TSO / NRA comments]]</f>
        <v>no</v>
      </c>
      <c r="AD22" s="375">
        <f>Table9[[#This Row],[ACER comments / 
justification]]</f>
        <v>0</v>
      </c>
    </row>
    <row r="23" spans="1:30" ht="22.2" hidden="1" x14ac:dyDescent="0.45">
      <c r="A23" s="375" t="str">
        <f>'CONGESTION RESULTS 2015'!A23</f>
        <v>VR</v>
      </c>
      <c r="B23" s="375">
        <f>'CONGESTION RESULTS 2015'!B23</f>
        <v>0</v>
      </c>
      <c r="C23" s="375">
        <f>'CONGESTION RESULTS 2015'!C23</f>
        <v>0</v>
      </c>
      <c r="D23" s="375" t="str">
        <f>'CONGESTION RESULTS 2015'!E23</f>
        <v>no</v>
      </c>
      <c r="E23" s="375" t="str">
        <f>'CONGESTION RESULTS 2015'!F23</f>
        <v>PRISMA</v>
      </c>
      <c r="F23" s="375" t="str">
        <f>'CONGESTION RESULTS 2015'!G23</f>
        <v>Bocholtz</v>
      </c>
      <c r="G23" s="375" t="str">
        <f>'CONGESTION RESULTS 2015'!H23</f>
        <v>Exit</v>
      </c>
      <c r="H23" s="375" t="str">
        <f>'CONGESTION RESULTS 2015'!I23</f>
        <v xml:space="preserve">21Z000000000071W  </v>
      </c>
      <c r="I23" s="375" t="str">
        <f>'CONGESTION RESULTS 2015'!J23</f>
        <v>Open Grid Europe</v>
      </c>
      <c r="J23" s="375" t="str">
        <f>'CONGESTION RESULTS 2015'!K23</f>
        <v>21X-DE-C-A0A0A-T</v>
      </c>
      <c r="K23" s="375" t="str">
        <f>'CONGESTION RESULTS 2015'!L23</f>
        <v>DE</v>
      </c>
      <c r="L23" s="375" t="str">
        <f>'CONGESTION RESULTS 2015'!M23</f>
        <v>to</v>
      </c>
      <c r="M23" s="375" t="str">
        <f>'CONGESTION RESULTS 2015'!N23</f>
        <v>Gasunie Transport Services</v>
      </c>
      <c r="N23" s="375" t="str">
        <f>'CONGESTION RESULTS 2015'!O23</f>
        <v>21X-NL-A-A0A0A-Z</v>
      </c>
      <c r="O23" s="375" t="str">
        <f>'CONGESTION RESULTS 2015'!P23</f>
        <v>NL</v>
      </c>
      <c r="P23" s="375" t="str">
        <f>'CONGESTION RESULTS 2015'!Q23</f>
        <v>no firm technical</v>
      </c>
      <c r="Q23" s="375" t="str">
        <f>'CONGESTION RESULTS 2015'!BC23</f>
        <v>yes</v>
      </c>
      <c r="R23" s="7"/>
      <c r="S23" s="375" t="str">
        <f>'CONGESTION RESULTS 2015'!BJ23</f>
        <v>no</v>
      </c>
      <c r="T23" s="375">
        <f>'CONGESTION RESULTS 2015'!BX23</f>
        <v>0</v>
      </c>
      <c r="U23" s="375" t="str">
        <f>IF(ISBLANK('CONGESTION RESULTS 2015'!BK23), "no", "yes")</f>
        <v>no</v>
      </c>
      <c r="V23" s="357">
        <f>'CONGESTION RESULTS 2015'!CE23</f>
        <v>0</v>
      </c>
      <c r="W23" s="375">
        <f>'CONGESTION RESULTS 2015'!CF23</f>
        <v>0</v>
      </c>
      <c r="X23" s="375">
        <f>'CONGESTION RESULTS 2015'!CG23</f>
        <v>0</v>
      </c>
      <c r="Y23" s="375">
        <f>'CONGESTION RESULTS 2015'!CH23</f>
        <v>0</v>
      </c>
      <c r="AA23" s="375">
        <f>Table9[[#This Row],[offer/non-offer or premia in March 2016 auction? 
'[only considering GYs and M-4-16']]]</f>
        <v>0</v>
      </c>
      <c r="AB23" s="375">
        <f>Table9[[#This Row],[Further TSO remarks on congestion / data / proposed changes to IP list etc.]]</f>
        <v>0</v>
      </c>
      <c r="AC23" s="375">
        <f>Table9[[#This Row],[Revised evaluation of congestion after TSO / NRA comments]]</f>
        <v>0</v>
      </c>
      <c r="AD23" s="375">
        <f>Table9[[#This Row],[ACER comments / 
justification]]</f>
        <v>0</v>
      </c>
    </row>
    <row r="24" spans="1:30" ht="22.2" hidden="1" x14ac:dyDescent="0.45">
      <c r="A24" s="375" t="str">
        <f>'CONGESTION RESULTS 2015'!A24</f>
        <v>cross-border</v>
      </c>
      <c r="B24" s="375" t="str">
        <f>'CONGESTION RESULTS 2015'!B24</f>
        <v>no</v>
      </c>
      <c r="C24" s="375">
        <f>'CONGESTION RESULTS 2015'!C24</f>
        <v>0</v>
      </c>
      <c r="D24" s="375" t="str">
        <f>'CONGESTION RESULTS 2015'!E24</f>
        <v>yes</v>
      </c>
      <c r="E24" s="375" t="str">
        <f>'CONGESTION RESULTS 2015'!F24</f>
        <v>PRISMA</v>
      </c>
      <c r="F24" s="375" t="str">
        <f>'CONGESTION RESULTS 2015'!G24</f>
        <v>Bocholtz-Vetschau</v>
      </c>
      <c r="G24" s="375" t="str">
        <f>'CONGESTION RESULTS 2015'!H24</f>
        <v>Exit</v>
      </c>
      <c r="H24" s="375" t="str">
        <f>'CONGESTION RESULTS 2015'!I24</f>
        <v>21Z000000000170U</v>
      </c>
      <c r="I24" s="375" t="str">
        <f>'CONGESTION RESULTS 2015'!J24</f>
        <v>Gasunie Transport Services</v>
      </c>
      <c r="J24" s="375" t="str">
        <f>'CONGESTION RESULTS 2015'!K24</f>
        <v>21X-NL-A-A0A0A-Z</v>
      </c>
      <c r="K24" s="375" t="str">
        <f>'CONGESTION RESULTS 2015'!L24</f>
        <v>NL</v>
      </c>
      <c r="L24" s="375" t="str">
        <f>'CONGESTION RESULTS 2015'!M24</f>
        <v>to</v>
      </c>
      <c r="M24" s="375" t="str">
        <f>'CONGESTION RESULTS 2015'!N24</f>
        <v>Thyssengas</v>
      </c>
      <c r="N24" s="375" t="str">
        <f>'CONGESTION RESULTS 2015'!O24</f>
        <v>21X-DE-G-A0A0A-U</v>
      </c>
      <c r="O24" s="375" t="str">
        <f>'CONGESTION RESULTS 2015'!P24</f>
        <v>DE</v>
      </c>
      <c r="P24" s="375">
        <f>'CONGESTION RESULTS 2015'!Q24</f>
        <v>0</v>
      </c>
      <c r="Q24" s="375">
        <f>'CONGESTION RESULTS 2015'!BC24</f>
        <v>0</v>
      </c>
      <c r="R24" s="7"/>
      <c r="S24" s="375">
        <f>'CONGESTION RESULTS 2015'!BJ24</f>
        <v>0</v>
      </c>
      <c r="T24" s="375">
        <f>'CONGESTION RESULTS 2015'!BX24</f>
        <v>0</v>
      </c>
      <c r="U24" s="375" t="str">
        <f>IF(ISBLANK('CONGESTION RESULTS 2015'!BK24), "no", "yes")</f>
        <v>no</v>
      </c>
      <c r="V24" s="357">
        <f>'CONGESTION RESULTS 2015'!CE24</f>
        <v>0</v>
      </c>
      <c r="W24" s="375">
        <f>'CONGESTION RESULTS 2015'!CF24</f>
        <v>0</v>
      </c>
      <c r="X24" s="375">
        <f>'CONGESTION RESULTS 2015'!CG24</f>
        <v>0</v>
      </c>
      <c r="Y24" s="375">
        <f>'CONGESTION RESULTS 2015'!CH24</f>
        <v>0</v>
      </c>
      <c r="AA24" s="375">
        <f>Table9[[#This Row],[offer/non-offer or premia in March 2016 auction? 
'[only considering GYs and M-4-16']]]</f>
        <v>0</v>
      </c>
      <c r="AB24" s="375">
        <f>Table9[[#This Row],[Further TSO remarks on congestion / data / proposed changes to IP list etc.]]</f>
        <v>0</v>
      </c>
      <c r="AC24" s="375" t="str">
        <f>Table9[[#This Row],[Revised evaluation of congestion after TSO / NRA comments]]</f>
        <v>no</v>
      </c>
      <c r="AD24" s="375">
        <f>Table9[[#This Row],[ACER comments / 
justification]]</f>
        <v>0</v>
      </c>
    </row>
    <row r="25" spans="1:30" ht="22.2" hidden="1" x14ac:dyDescent="0.45">
      <c r="A25" s="375" t="str">
        <f>'CONGESTION RESULTS 2015'!A25</f>
        <v>VR</v>
      </c>
      <c r="B25" s="375">
        <f>'CONGESTION RESULTS 2015'!B25</f>
        <v>0</v>
      </c>
      <c r="C25" s="375">
        <f>'CONGESTION RESULTS 2015'!C25</f>
        <v>0</v>
      </c>
      <c r="D25" s="375" t="str">
        <f>'CONGESTION RESULTS 2015'!E25</f>
        <v>no</v>
      </c>
      <c r="E25" s="375" t="str">
        <f>'CONGESTION RESULTS 2015'!F25</f>
        <v>PRISMA</v>
      </c>
      <c r="F25" s="375" t="str">
        <f>'CONGESTION RESULTS 2015'!G25</f>
        <v>Bocholtz-Vetschau</v>
      </c>
      <c r="G25" s="375" t="str">
        <f>'CONGESTION RESULTS 2015'!H25</f>
        <v>Exit</v>
      </c>
      <c r="H25" s="375" t="str">
        <f>'CONGESTION RESULTS 2015'!I25</f>
        <v>21Z000000000170U</v>
      </c>
      <c r="I25" s="375" t="str">
        <f>'CONGESTION RESULTS 2015'!J25</f>
        <v>Thyssengas</v>
      </c>
      <c r="J25" s="375" t="str">
        <f>'CONGESTION RESULTS 2015'!K25</f>
        <v>21X-DE-G-A0A0A-U</v>
      </c>
      <c r="K25" s="375" t="str">
        <f>'CONGESTION RESULTS 2015'!L25</f>
        <v>DE</v>
      </c>
      <c r="L25" s="375" t="str">
        <f>'CONGESTION RESULTS 2015'!M25</f>
        <v>to</v>
      </c>
      <c r="M25" s="375" t="str">
        <f>'CONGESTION RESULTS 2015'!N25</f>
        <v>Gasunie Transport Services</v>
      </c>
      <c r="N25" s="375" t="str">
        <f>'CONGESTION RESULTS 2015'!O25</f>
        <v>21X-NL-A-A0A0A-Z</v>
      </c>
      <c r="O25" s="375" t="str">
        <f>'CONGESTION RESULTS 2015'!P25</f>
        <v>NL</v>
      </c>
      <c r="P25" s="375" t="str">
        <f>'CONGESTION RESULTS 2015'!Q25</f>
        <v>no firm technical</v>
      </c>
      <c r="Q25" s="375">
        <f>'CONGESTION RESULTS 2015'!BC25</f>
        <v>0</v>
      </c>
      <c r="R25" s="7"/>
      <c r="S25" s="375">
        <f>'CONGESTION RESULTS 2015'!BJ25</f>
        <v>0</v>
      </c>
      <c r="T25" s="375">
        <f>'CONGESTION RESULTS 2015'!BX25</f>
        <v>0</v>
      </c>
      <c r="U25" s="375" t="str">
        <f>IF(ISBLANK('CONGESTION RESULTS 2015'!BK25), "no", "yes")</f>
        <v>no</v>
      </c>
      <c r="V25" s="357">
        <f>'CONGESTION RESULTS 2015'!CE25</f>
        <v>0</v>
      </c>
      <c r="W25" s="375">
        <f>'CONGESTION RESULTS 2015'!CF25</f>
        <v>0</v>
      </c>
      <c r="X25" s="375">
        <f>'CONGESTION RESULTS 2015'!CG25</f>
        <v>0</v>
      </c>
      <c r="Y25" s="375">
        <f>'CONGESTION RESULTS 2015'!CH25</f>
        <v>0</v>
      </c>
      <c r="AA25" s="375">
        <f>Table9[[#This Row],[offer/non-offer or premia in March 2016 auction? 
'[only considering GYs and M-4-16']]]</f>
        <v>0</v>
      </c>
      <c r="AB25" s="375">
        <f>Table9[[#This Row],[Further TSO remarks on congestion / data / proposed changes to IP list etc.]]</f>
        <v>0</v>
      </c>
      <c r="AC25" s="375">
        <f>Table9[[#This Row],[Revised evaluation of congestion after TSO / NRA comments]]</f>
        <v>0</v>
      </c>
      <c r="AD25" s="375">
        <f>Table9[[#This Row],[ACER comments / 
justification]]</f>
        <v>0</v>
      </c>
    </row>
    <row r="26" spans="1:30" ht="22.2" hidden="1" x14ac:dyDescent="0.45">
      <c r="A26" s="375" t="str">
        <f>'CONGESTION RESULTS 2015'!A26</f>
        <v>cross-border</v>
      </c>
      <c r="B26" s="375" t="str">
        <f>'CONGESTION RESULTS 2015'!B26</f>
        <v>no</v>
      </c>
      <c r="C26" s="375">
        <f>'CONGESTION RESULTS 2015'!C26</f>
        <v>0</v>
      </c>
      <c r="D26" s="375" t="str">
        <f>'CONGESTION RESULTS 2015'!E26</f>
        <v>yes</v>
      </c>
      <c r="E26" s="375" t="str">
        <f>'CONGESTION RESULTS 2015'!F26</f>
        <v>PRISMA</v>
      </c>
      <c r="F26" s="375" t="str">
        <f>'CONGESTION RESULTS 2015'!G26</f>
        <v>Brandov (CZ) / Stegal (DE)</v>
      </c>
      <c r="G26" s="375" t="str">
        <f>'CONGESTION RESULTS 2015'!H26</f>
        <v>Exit</v>
      </c>
      <c r="H26" s="375" t="str">
        <f>'CONGESTION RESULTS 2015'!I26</f>
        <v>21Z000000000091Q</v>
      </c>
      <c r="I26" s="375" t="str">
        <f>'CONGESTION RESULTS 2015'!J26</f>
        <v>NET4GAS</v>
      </c>
      <c r="J26" s="375" t="str">
        <f>'CONGESTION RESULTS 2015'!K26</f>
        <v>21X000000001304L</v>
      </c>
      <c r="K26" s="375" t="str">
        <f>'CONGESTION RESULTS 2015'!L26</f>
        <v>CZ</v>
      </c>
      <c r="L26" s="375" t="str">
        <f>'CONGESTION RESULTS 2015'!M26</f>
        <v>to</v>
      </c>
      <c r="M26" s="375" t="str">
        <f>'CONGESTION RESULTS 2015'!N26</f>
        <v>GASCADE Gastransport</v>
      </c>
      <c r="N26" s="375" t="str">
        <f>'CONGESTION RESULTS 2015'!O26</f>
        <v>21X-DE-H-A0A0A-L</v>
      </c>
      <c r="O26" s="375" t="str">
        <f>'CONGESTION RESULTS 2015'!P26</f>
        <v>DE</v>
      </c>
      <c r="P26" s="375">
        <f>'CONGESTION RESULTS 2015'!Q26</f>
        <v>0</v>
      </c>
      <c r="Q26" s="375" t="str">
        <f>'CONGESTION RESULTS 2015'!BC26</f>
        <v>no</v>
      </c>
      <c r="R26" s="7"/>
      <c r="S26" s="375" t="str">
        <f>'CONGESTION RESULTS 2015'!BJ26</f>
        <v>no</v>
      </c>
      <c r="T26" s="375">
        <f>'CONGESTION RESULTS 2015'!BX26</f>
        <v>0</v>
      </c>
      <c r="U26" s="375" t="str">
        <f>IF(ISBLANK('CONGESTION RESULTS 2015'!BK26), "no", "yes")</f>
        <v>no</v>
      </c>
      <c r="V26" s="357" t="str">
        <f>'CONGESTION RESULTS 2015'!CE26</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26" s="375">
        <f>'CONGESTION RESULTS 2015'!CF26</f>
        <v>0</v>
      </c>
      <c r="X26" s="375">
        <f>'CONGESTION RESULTS 2015'!CG26</f>
        <v>0</v>
      </c>
      <c r="Y26" s="375">
        <f>'CONGESTION RESULTS 2015'!CH26</f>
        <v>0</v>
      </c>
      <c r="AA26" s="375" t="str">
        <f>Table9[[#This Row],[offer/non-offer or premia in March 2016 auction? 
'[only considering GYs and M-4-16']]]</f>
        <v>M-4-16 + GY16/17 offered unbundled, no GY17/18</v>
      </c>
      <c r="AB26" s="375" t="str">
        <f>Table9[[#This Row],[Further TSO remarks on congestion / data / proposed changes to IP list etc.]]</f>
        <v>FCFS until 31.8.15, standard cap. of 1 to 60 months or LT cap. of &gt;=5yrs (offered in Jan. 15 at all CZ IP sides), auctions at PRISMA &amp; GSA from 1.11.15 on</v>
      </c>
      <c r="AC26" s="375" t="str">
        <f>Table9[[#This Row],[Revised evaluation of congestion after TSO / NRA comments]]</f>
        <v>no</v>
      </c>
      <c r="AD26" s="375">
        <f>Table9[[#This Row],[ACER comments / 
justification]]</f>
        <v>0</v>
      </c>
    </row>
    <row r="27" spans="1:30" ht="22.2" hidden="1" x14ac:dyDescent="0.45">
      <c r="A27" s="375" t="str">
        <f>'CONGESTION RESULTS 2015'!A27</f>
        <v>in-country</v>
      </c>
      <c r="B27" s="375" t="str">
        <f>'CONGESTION RESULTS 2015'!B27</f>
        <v>no</v>
      </c>
      <c r="C27" s="375">
        <f>'CONGESTION RESULTS 2015'!C27</f>
        <v>0</v>
      </c>
      <c r="D27" s="375" t="str">
        <f>'CONGESTION RESULTS 2015'!E27</f>
        <v>yes</v>
      </c>
      <c r="E27" s="375" t="str">
        <f>'CONGESTION RESULTS 2015'!F27</f>
        <v>PRISMA</v>
      </c>
      <c r="F27" s="375" t="str">
        <f>'CONGESTION RESULTS 2015'!G27</f>
        <v>Broichweiden Süd</v>
      </c>
      <c r="G27" s="375" t="str">
        <f>'CONGESTION RESULTS 2015'!H27</f>
        <v>Exit</v>
      </c>
      <c r="H27" s="375" t="str">
        <f>'CONGESTION RESULTS 2015'!I27</f>
        <v>37Z000000004913W</v>
      </c>
      <c r="I27" s="375" t="str">
        <f>'CONGESTION RESULTS 2015'!J27</f>
        <v>GASCADE Gastransport</v>
      </c>
      <c r="J27" s="375" t="str">
        <f>'CONGESTION RESULTS 2015'!K27</f>
        <v>21X-DE-H-A0A0A-L</v>
      </c>
      <c r="K27" s="375" t="str">
        <f>'CONGESTION RESULTS 2015'!L27</f>
        <v>DE</v>
      </c>
      <c r="L27" s="375" t="str">
        <f>'CONGESTION RESULTS 2015'!M27</f>
        <v>to</v>
      </c>
      <c r="M27" s="375" t="str">
        <f>'CONGESTION RESULTS 2015'!N27</f>
        <v>Thyssengas</v>
      </c>
      <c r="N27" s="375" t="str">
        <f>'CONGESTION RESULTS 2015'!O27</f>
        <v>21X-DE-G-A0A0A-U</v>
      </c>
      <c r="O27" s="375" t="str">
        <f>'CONGESTION RESULTS 2015'!P27</f>
        <v>DE</v>
      </c>
      <c r="P27" s="375">
        <f>'CONGESTION RESULTS 2015'!Q27</f>
        <v>0</v>
      </c>
      <c r="Q27" s="375">
        <f>'CONGESTION RESULTS 2015'!BC27</f>
        <v>0</v>
      </c>
      <c r="R27" s="7"/>
      <c r="S27" s="375">
        <f>'CONGESTION RESULTS 2015'!BJ27</f>
        <v>0</v>
      </c>
      <c r="T27" s="375">
        <f>'CONGESTION RESULTS 2015'!BX27</f>
        <v>0</v>
      </c>
      <c r="U27" s="375" t="str">
        <f>IF(ISBLANK('CONGESTION RESULTS 2015'!BK27), "no", "yes")</f>
        <v>no</v>
      </c>
      <c r="V27" s="357">
        <f>'CONGESTION RESULTS 2015'!CE27</f>
        <v>0</v>
      </c>
      <c r="W27" s="375">
        <f>'CONGESTION RESULTS 2015'!CF27</f>
        <v>0</v>
      </c>
      <c r="X27" s="375">
        <f>'CONGESTION RESULTS 2015'!CG27</f>
        <v>0</v>
      </c>
      <c r="Y27" s="375">
        <f>'CONGESTION RESULTS 2015'!CH27</f>
        <v>0</v>
      </c>
      <c r="AA27" s="375">
        <f>Table9[[#This Row],[offer/non-offer or premia in March 2016 auction? 
'[only considering GYs and M-4-16']]]</f>
        <v>0</v>
      </c>
      <c r="AB27" s="375">
        <f>Table9[[#This Row],[Further TSO remarks on congestion / data / proposed changes to IP list etc.]]</f>
        <v>0</v>
      </c>
      <c r="AC27" s="375">
        <f>Table9[[#This Row],[Revised evaluation of congestion after TSO / NRA comments]]</f>
        <v>0</v>
      </c>
      <c r="AD27" s="375">
        <f>Table9[[#This Row],[ACER comments / 
justification]]</f>
        <v>0</v>
      </c>
    </row>
    <row r="28" spans="1:30" ht="22.2" hidden="1" x14ac:dyDescent="0.45">
      <c r="A28" s="375" t="str">
        <f>'CONGESTION RESULTS 2015'!A28</f>
        <v>VR</v>
      </c>
      <c r="B28" s="375">
        <f>'CONGESTION RESULTS 2015'!B28</f>
        <v>0</v>
      </c>
      <c r="C28" s="375">
        <f>'CONGESTION RESULTS 2015'!C28</f>
        <v>0</v>
      </c>
      <c r="D28" s="375" t="str">
        <f>'CONGESTION RESULTS 2015'!E28</f>
        <v>no</v>
      </c>
      <c r="E28" s="375" t="str">
        <f>'CONGESTION RESULTS 2015'!F28</f>
        <v>PRISMA</v>
      </c>
      <c r="F28" s="375" t="str">
        <f>'CONGESTION RESULTS 2015'!G28</f>
        <v>Broichweiden Süd</v>
      </c>
      <c r="G28" s="375" t="str">
        <f>'CONGESTION RESULTS 2015'!H28</f>
        <v>Exit</v>
      </c>
      <c r="H28" s="375" t="str">
        <f>'CONGESTION RESULTS 2015'!I28</f>
        <v>37Z000000004913W</v>
      </c>
      <c r="I28" s="375" t="str">
        <f>'CONGESTION RESULTS 2015'!J28</f>
        <v>Thyssengas</v>
      </c>
      <c r="J28" s="375" t="str">
        <f>'CONGESTION RESULTS 2015'!K28</f>
        <v>21X-DE-G-A0A0A-U</v>
      </c>
      <c r="K28" s="375" t="str">
        <f>'CONGESTION RESULTS 2015'!L28</f>
        <v>DE</v>
      </c>
      <c r="L28" s="375" t="str">
        <f>'CONGESTION RESULTS 2015'!M28</f>
        <v>to</v>
      </c>
      <c r="M28" s="375" t="str">
        <f>'CONGESTION RESULTS 2015'!N28</f>
        <v>GASCADE Gastransport</v>
      </c>
      <c r="N28" s="375" t="str">
        <f>'CONGESTION RESULTS 2015'!O28</f>
        <v>21X-DE-H-A0A0A-L</v>
      </c>
      <c r="O28" s="375" t="str">
        <f>'CONGESTION RESULTS 2015'!P28</f>
        <v>DE</v>
      </c>
      <c r="P28" s="375" t="str">
        <f>'CONGESTION RESULTS 2015'!Q28</f>
        <v>no firm technical</v>
      </c>
      <c r="Q28" s="375" t="str">
        <f>'CONGESTION RESULTS 2015'!BC28</f>
        <v>yes</v>
      </c>
      <c r="R28" s="7"/>
      <c r="S28" s="375" t="str">
        <f>'CONGESTION RESULTS 2015'!BJ28</f>
        <v>no</v>
      </c>
      <c r="T28" s="375">
        <f>'CONGESTION RESULTS 2015'!BX28</f>
        <v>0</v>
      </c>
      <c r="U28" s="375" t="str">
        <f>IF(ISBLANK('CONGESTION RESULTS 2015'!BK28), "no", "yes")</f>
        <v>no</v>
      </c>
      <c r="V28" s="357">
        <f>'CONGESTION RESULTS 2015'!CE28</f>
        <v>0</v>
      </c>
      <c r="W28" s="375">
        <f>'CONGESTION RESULTS 2015'!CF28</f>
        <v>0</v>
      </c>
      <c r="X28" s="375">
        <f>'CONGESTION RESULTS 2015'!CG28</f>
        <v>0</v>
      </c>
      <c r="Y28" s="375">
        <f>'CONGESTION RESULTS 2015'!CH28</f>
        <v>0</v>
      </c>
      <c r="AA28" s="375">
        <f>Table9[[#This Row],[offer/non-offer or premia in March 2016 auction? 
'[only considering GYs and M-4-16']]]</f>
        <v>0</v>
      </c>
      <c r="AB28" s="375">
        <f>Table9[[#This Row],[Further TSO remarks on congestion / data / proposed changes to IP list etc.]]</f>
        <v>0</v>
      </c>
      <c r="AC28" s="375">
        <f>Table9[[#This Row],[Revised evaluation of congestion after TSO / NRA comments]]</f>
        <v>0</v>
      </c>
      <c r="AD28" s="375">
        <f>Table9[[#This Row],[ACER comments / 
justification]]</f>
        <v>0</v>
      </c>
    </row>
    <row r="29" spans="1:30" ht="22.2" hidden="1" x14ac:dyDescent="0.45">
      <c r="A29" s="375" t="str">
        <f>'CONGESTION RESULTS 2015'!A29</f>
        <v>cross-border</v>
      </c>
      <c r="B29" s="375" t="str">
        <f>'CONGESTION RESULTS 2015'!B29</f>
        <v>no</v>
      </c>
      <c r="C29" s="375">
        <f>'CONGESTION RESULTS 2015'!C29</f>
        <v>0</v>
      </c>
      <c r="D29" s="375" t="str">
        <f>'CONGESTION RESULTS 2015'!E29</f>
        <v>yes</v>
      </c>
      <c r="E29" s="375" t="str">
        <f>'CONGESTION RESULTS 2015'!F29</f>
        <v>PRISMA</v>
      </c>
      <c r="F29" s="375" t="str">
        <f>'CONGESTION RESULTS 2015'!G29</f>
        <v>Bunde (DE) / Oude Statenzijl (H) (NL) (GASCADE)</v>
      </c>
      <c r="G29" s="375" t="str">
        <f>'CONGESTION RESULTS 2015'!H29</f>
        <v>Exit</v>
      </c>
      <c r="H29" s="375" t="str">
        <f>'CONGESTION RESULTS 2015'!I29</f>
        <v>21Z000000000074Q</v>
      </c>
      <c r="I29" s="375" t="str">
        <f>'CONGESTION RESULTS 2015'!J29</f>
        <v>GASCADE Gastransport</v>
      </c>
      <c r="J29" s="375" t="str">
        <f>'CONGESTION RESULTS 2015'!K29</f>
        <v>21X-DE-H-A0A0A-L</v>
      </c>
      <c r="K29" s="375" t="str">
        <f>'CONGESTION RESULTS 2015'!L29</f>
        <v>DE</v>
      </c>
      <c r="L29" s="375" t="str">
        <f>'CONGESTION RESULTS 2015'!M29</f>
        <v>to</v>
      </c>
      <c r="M29" s="375" t="str">
        <f>'CONGESTION RESULTS 2015'!N29</f>
        <v>Gasunie Transport Services</v>
      </c>
      <c r="N29" s="375" t="str">
        <f>'CONGESTION RESULTS 2015'!O29</f>
        <v>21X-NL-A-A0A0A-Z</v>
      </c>
      <c r="O29" s="375" t="str">
        <f>'CONGESTION RESULTS 2015'!P29</f>
        <v>NL</v>
      </c>
      <c r="P29" s="375">
        <f>'CONGESTION RESULTS 2015'!Q29</f>
        <v>0</v>
      </c>
      <c r="Q29" s="375">
        <f>'CONGESTION RESULTS 2015'!BC29</f>
        <v>0</v>
      </c>
      <c r="R29" s="7"/>
      <c r="S29" s="375">
        <f>'CONGESTION RESULTS 2015'!BJ29</f>
        <v>0</v>
      </c>
      <c r="T29" s="375">
        <f>'CONGESTION RESULTS 2015'!BX29</f>
        <v>0</v>
      </c>
      <c r="U29" s="375" t="str">
        <f>IF(ISBLANK('CONGESTION RESULTS 2015'!BK29), "no", "yes")</f>
        <v>no</v>
      </c>
      <c r="V29" s="357">
        <f>'CONGESTION RESULTS 2015'!CE29</f>
        <v>0</v>
      </c>
      <c r="W29" s="375">
        <f>'CONGESTION RESULTS 2015'!CF29</f>
        <v>0</v>
      </c>
      <c r="X29" s="375">
        <f>'CONGESTION RESULTS 2015'!CG29</f>
        <v>0</v>
      </c>
      <c r="Y29" s="375">
        <f>'CONGESTION RESULTS 2015'!CH29</f>
        <v>0</v>
      </c>
      <c r="AA29" s="375">
        <f>Table9[[#This Row],[offer/non-offer or premia in March 2016 auction? 
'[only considering GYs and M-4-16']]]</f>
        <v>0</v>
      </c>
      <c r="AB29" s="375">
        <f>Table9[[#This Row],[Further TSO remarks on congestion / data / proposed changes to IP list etc.]]</f>
        <v>0</v>
      </c>
      <c r="AC29" s="375">
        <f>Table9[[#This Row],[Revised evaluation of congestion after TSO / NRA comments]]</f>
        <v>0</v>
      </c>
      <c r="AD29" s="375">
        <f>Table9[[#This Row],[ACER comments / 
justification]]</f>
        <v>0</v>
      </c>
    </row>
    <row r="30" spans="1:30" ht="22.2" hidden="1" x14ac:dyDescent="0.45">
      <c r="A30" s="375" t="str">
        <f>'CONGESTION RESULTS 2015'!A30</f>
        <v>cross-border</v>
      </c>
      <c r="B30" s="375" t="str">
        <f>'CONGESTION RESULTS 2015'!B30</f>
        <v>no</v>
      </c>
      <c r="C30" s="375">
        <f>'CONGESTION RESULTS 2015'!C30</f>
        <v>0</v>
      </c>
      <c r="D30" s="375" t="str">
        <f>'CONGESTION RESULTS 2015'!E30</f>
        <v>yes</v>
      </c>
      <c r="E30" s="375" t="str">
        <f>'CONGESTION RESULTS 2015'!F30</f>
        <v>PRISMA</v>
      </c>
      <c r="F30" s="375" t="str">
        <f>'CONGESTION RESULTS 2015'!G30</f>
        <v>Bunde (DE) / Oude Statenzijl (H) (NL) (GASCADE)</v>
      </c>
      <c r="G30" s="375" t="str">
        <f>'CONGESTION RESULTS 2015'!H30</f>
        <v>Exit</v>
      </c>
      <c r="H30" s="375" t="str">
        <f>'CONGESTION RESULTS 2015'!I30</f>
        <v>21Z000000000074Q</v>
      </c>
      <c r="I30" s="375" t="str">
        <f>'CONGESTION RESULTS 2015'!J30</f>
        <v>Gasunie Transport Services</v>
      </c>
      <c r="J30" s="375" t="str">
        <f>'CONGESTION RESULTS 2015'!K30</f>
        <v>21X-NL-A-A0A0A-Z</v>
      </c>
      <c r="K30" s="375" t="str">
        <f>'CONGESTION RESULTS 2015'!L30</f>
        <v>NL</v>
      </c>
      <c r="L30" s="375" t="str">
        <f>'CONGESTION RESULTS 2015'!M30</f>
        <v>to</v>
      </c>
      <c r="M30" s="375" t="str">
        <f>'CONGESTION RESULTS 2015'!N30</f>
        <v>GASCADE Gastransport</v>
      </c>
      <c r="N30" s="375" t="str">
        <f>'CONGESTION RESULTS 2015'!O30</f>
        <v>21X-DE-H-A0A0A-L</v>
      </c>
      <c r="O30" s="375" t="str">
        <f>'CONGESTION RESULTS 2015'!P30</f>
        <v>DE</v>
      </c>
      <c r="P30" s="375">
        <f>'CONGESTION RESULTS 2015'!Q30</f>
        <v>0</v>
      </c>
      <c r="Q30" s="375" t="str">
        <f>'CONGESTION RESULTS 2015'!BC30</f>
        <v>yes</v>
      </c>
      <c r="R30" s="7"/>
      <c r="S30" s="375" t="str">
        <f>'CONGESTION RESULTS 2015'!BJ30</f>
        <v>no</v>
      </c>
      <c r="T30" s="375">
        <f>'CONGESTION RESULTS 2015'!BX30</f>
        <v>0</v>
      </c>
      <c r="U30" s="375" t="str">
        <f>IF(ISBLANK('CONGESTION RESULTS 2015'!BK30), "no", "yes")</f>
        <v>no</v>
      </c>
      <c r="V30" s="357">
        <f>'CONGESTION RESULTS 2015'!CE30</f>
        <v>0</v>
      </c>
      <c r="W30" s="375">
        <f>'CONGESTION RESULTS 2015'!CF30</f>
        <v>0</v>
      </c>
      <c r="X30" s="375">
        <f>'CONGESTION RESULTS 2015'!CG30</f>
        <v>0</v>
      </c>
      <c r="Y30" s="375">
        <f>'CONGESTION RESULTS 2015'!CH30</f>
        <v>0</v>
      </c>
      <c r="AA30" s="375">
        <f>Table9[[#This Row],[offer/non-offer or premia in March 2016 auction? 
'[only considering GYs and M-4-16']]]</f>
        <v>0</v>
      </c>
      <c r="AB30" s="375">
        <f>Table9[[#This Row],[Further TSO remarks on congestion / data / proposed changes to IP list etc.]]</f>
        <v>0</v>
      </c>
      <c r="AC30" s="375" t="str">
        <f>Table9[[#This Row],[Revised evaluation of congestion after TSO / NRA comments]]</f>
        <v>no</v>
      </c>
      <c r="AD30" s="375">
        <f>Table9[[#This Row],[ACER comments / 
justification]]</f>
        <v>0</v>
      </c>
    </row>
    <row r="31" spans="1:30" ht="22.2" hidden="1" x14ac:dyDescent="0.45">
      <c r="A31" s="375" t="str">
        <f>'CONGESTION RESULTS 2015'!A31</f>
        <v>cross-border</v>
      </c>
      <c r="B31" s="375" t="str">
        <f>'CONGESTION RESULTS 2015'!B31</f>
        <v>no</v>
      </c>
      <c r="C31" s="375">
        <f>'CONGESTION RESULTS 2015'!C31</f>
        <v>0</v>
      </c>
      <c r="D31" s="375" t="str">
        <f>'CONGESTION RESULTS 2015'!E31</f>
        <v>yes</v>
      </c>
      <c r="E31" s="375" t="str">
        <f>'CONGESTION RESULTS 2015'!F31</f>
        <v>PRISMA</v>
      </c>
      <c r="F31" s="375" t="str">
        <f>'CONGESTION RESULTS 2015'!G31</f>
        <v>Bunde (DE) / Oude Statenzijl (H) (NL) (GUD)</v>
      </c>
      <c r="G31" s="375" t="str">
        <f>'CONGESTION RESULTS 2015'!H31</f>
        <v>Exit</v>
      </c>
      <c r="H31" s="375" t="str">
        <f>'CONGESTION RESULTS 2015'!I31</f>
        <v>21Z000000000076M</v>
      </c>
      <c r="I31" s="375" t="str">
        <f>'CONGESTION RESULTS 2015'!J31</f>
        <v>Gasunie Deutschland Transport Services</v>
      </c>
      <c r="J31" s="375" t="str">
        <f>'CONGESTION RESULTS 2015'!K31</f>
        <v>21X-DE-D-A0A0A-K</v>
      </c>
      <c r="K31" s="375" t="str">
        <f>'CONGESTION RESULTS 2015'!L31</f>
        <v>DE</v>
      </c>
      <c r="L31" s="375" t="str">
        <f>'CONGESTION RESULTS 2015'!M31</f>
        <v>to</v>
      </c>
      <c r="M31" s="375" t="str">
        <f>'CONGESTION RESULTS 2015'!N31</f>
        <v>Gasunie Transport Services</v>
      </c>
      <c r="N31" s="375" t="str">
        <f>'CONGESTION RESULTS 2015'!O31</f>
        <v>21X-NL-A-A0A0A-Z</v>
      </c>
      <c r="O31" s="375" t="str">
        <f>'CONGESTION RESULTS 2015'!P31</f>
        <v>NL</v>
      </c>
      <c r="P31" s="375">
        <f>'CONGESTION RESULTS 2015'!Q31</f>
        <v>0</v>
      </c>
      <c r="Q31" s="375" t="str">
        <f>'CONGESTION RESULTS 2015'!BC31</f>
        <v>yes</v>
      </c>
      <c r="R31" s="7"/>
      <c r="S31" s="375" t="str">
        <f>'CONGESTION RESULTS 2015'!BJ31</f>
        <v>no</v>
      </c>
      <c r="T31" s="375">
        <f>'CONGESTION RESULTS 2015'!BX31</f>
        <v>0</v>
      </c>
      <c r="U31" s="375" t="str">
        <f>IF(ISBLANK('CONGESTION RESULTS 2015'!BK31), "no", "yes")</f>
        <v>no</v>
      </c>
      <c r="V31" s="357">
        <f>'CONGESTION RESULTS 2015'!CE31</f>
        <v>0</v>
      </c>
      <c r="W31" s="375">
        <f>'CONGESTION RESULTS 2015'!CF31</f>
        <v>0</v>
      </c>
      <c r="X31" s="375">
        <f>'CONGESTION RESULTS 2015'!CG31</f>
        <v>0</v>
      </c>
      <c r="Y31" s="375">
        <f>'CONGESTION RESULTS 2015'!CH31</f>
        <v>0</v>
      </c>
      <c r="AA31" s="375">
        <f>Table9[[#This Row],[offer/non-offer or premia in March 2016 auction? 
'[only considering GYs and M-4-16']]]</f>
        <v>0</v>
      </c>
      <c r="AB31" s="375">
        <f>Table9[[#This Row],[Further TSO remarks on congestion / data / proposed changes to IP list etc.]]</f>
        <v>0</v>
      </c>
      <c r="AC31" s="375" t="str">
        <f>Table9[[#This Row],[Revised evaluation of congestion after TSO / NRA comments]]</f>
        <v>no</v>
      </c>
      <c r="AD31" s="375">
        <f>Table9[[#This Row],[ACER comments / 
justification]]</f>
        <v>0</v>
      </c>
    </row>
    <row r="32" spans="1:30" ht="22.2" hidden="1" x14ac:dyDescent="0.45">
      <c r="A32" s="375" t="str">
        <f>'CONGESTION RESULTS 2015'!A32</f>
        <v>cross-border</v>
      </c>
      <c r="B32" s="375" t="str">
        <f>'CONGESTION RESULTS 2015'!B32</f>
        <v>no</v>
      </c>
      <c r="C32" s="375">
        <f>'CONGESTION RESULTS 2015'!C32</f>
        <v>0</v>
      </c>
      <c r="D32" s="375" t="str">
        <f>'CONGESTION RESULTS 2015'!E32</f>
        <v>yes</v>
      </c>
      <c r="E32" s="375" t="str">
        <f>'CONGESTION RESULTS 2015'!F32</f>
        <v>PRISMA</v>
      </c>
      <c r="F32" s="375" t="str">
        <f>'CONGESTION RESULTS 2015'!G32</f>
        <v>Bunde (DE) / Oude Statenzijl (H) (NL) (GUD)</v>
      </c>
      <c r="G32" s="375" t="str">
        <f>'CONGESTION RESULTS 2015'!H32</f>
        <v>Exit</v>
      </c>
      <c r="H32" s="375" t="str">
        <f>'CONGESTION RESULTS 2015'!I32</f>
        <v>21Z000000000076M</v>
      </c>
      <c r="I32" s="375" t="str">
        <f>'CONGESTION RESULTS 2015'!J32</f>
        <v>Gasunie Transport Services</v>
      </c>
      <c r="J32" s="375" t="str">
        <f>'CONGESTION RESULTS 2015'!K32</f>
        <v>21X-NL-A-A0A0A-Z</v>
      </c>
      <c r="K32" s="375" t="str">
        <f>'CONGESTION RESULTS 2015'!L32</f>
        <v>NL</v>
      </c>
      <c r="L32" s="375" t="str">
        <f>'CONGESTION RESULTS 2015'!M32</f>
        <v>to</v>
      </c>
      <c r="M32" s="375" t="str">
        <f>'CONGESTION RESULTS 2015'!N32</f>
        <v>Gasunie Deutschland Transport Services</v>
      </c>
      <c r="N32" s="375" t="str">
        <f>'CONGESTION RESULTS 2015'!O32</f>
        <v>21X-DE-D-A0A0A-K</v>
      </c>
      <c r="O32" s="375" t="str">
        <f>'CONGESTION RESULTS 2015'!P32</f>
        <v>DE</v>
      </c>
      <c r="P32" s="375">
        <f>'CONGESTION RESULTS 2015'!Q32</f>
        <v>0</v>
      </c>
      <c r="Q32" s="375" t="str">
        <f>'CONGESTION RESULTS 2015'!BC32</f>
        <v>yes</v>
      </c>
      <c r="R32" s="7"/>
      <c r="S32" s="375" t="str">
        <f>'CONGESTION RESULTS 2015'!BJ32</f>
        <v>no</v>
      </c>
      <c r="T32" s="375">
        <f>'CONGESTION RESULTS 2015'!BX32</f>
        <v>0</v>
      </c>
      <c r="U32" s="375" t="str">
        <f>IF(ISBLANK('CONGESTION RESULTS 2015'!BK32), "no", "yes")</f>
        <v>no</v>
      </c>
      <c r="V32" s="357">
        <f>'CONGESTION RESULTS 2015'!CE32</f>
        <v>0</v>
      </c>
      <c r="W32" s="375">
        <f>'CONGESTION RESULTS 2015'!CF32</f>
        <v>0</v>
      </c>
      <c r="X32" s="375">
        <f>'CONGESTION RESULTS 2015'!CG32</f>
        <v>0</v>
      </c>
      <c r="Y32" s="375">
        <f>'CONGESTION RESULTS 2015'!CH32</f>
        <v>0</v>
      </c>
      <c r="AA32" s="375">
        <f>Table9[[#This Row],[offer/non-offer or premia in March 2016 auction? 
'[only considering GYs and M-4-16']]]</f>
        <v>0</v>
      </c>
      <c r="AB32" s="375">
        <f>Table9[[#This Row],[Further TSO remarks on congestion / data / proposed changes to IP list etc.]]</f>
        <v>0</v>
      </c>
      <c r="AC32" s="375" t="str">
        <f>Table9[[#This Row],[Revised evaluation of congestion after TSO / NRA comments]]</f>
        <v>no</v>
      </c>
      <c r="AD32" s="375">
        <f>Table9[[#This Row],[ACER comments / 
justification]]</f>
        <v>0</v>
      </c>
    </row>
    <row r="33" spans="1:31" ht="22.2" hidden="1" x14ac:dyDescent="0.45">
      <c r="A33" s="375" t="str">
        <f>'CONGESTION RESULTS 2015'!A33</f>
        <v>cross-border</v>
      </c>
      <c r="B33" s="375" t="str">
        <f>'CONGESTION RESULTS 2015'!B33</f>
        <v>no</v>
      </c>
      <c r="C33" s="375">
        <f>'CONGESTION RESULTS 2015'!C33</f>
        <v>0</v>
      </c>
      <c r="D33" s="375" t="str">
        <f>'CONGESTION RESULTS 2015'!E33</f>
        <v>yes</v>
      </c>
      <c r="E33" s="375" t="str">
        <f>'CONGESTION RESULTS 2015'!F33</f>
        <v>PRISMA</v>
      </c>
      <c r="F33" s="375" t="str">
        <f>'CONGESTION RESULTS 2015'!G33</f>
        <v>Bunde (DE) / Oude Statenzijl (L) (NL) (GTG Nord)</v>
      </c>
      <c r="G33" s="375" t="str">
        <f>'CONGESTION RESULTS 2015'!H33</f>
        <v>Exit</v>
      </c>
      <c r="H33" s="375" t="str">
        <f>'CONGESTION RESULTS 2015'!I33</f>
        <v>21Z000000000079G</v>
      </c>
      <c r="I33" s="375" t="str">
        <f>'CONGESTION RESULTS 2015'!J33</f>
        <v>Gasunie Transport Services</v>
      </c>
      <c r="J33" s="375" t="str">
        <f>'CONGESTION RESULTS 2015'!K33</f>
        <v>21X-NL-A-A0A0A-Z</v>
      </c>
      <c r="K33" s="375" t="str">
        <f>'CONGESTION RESULTS 2015'!L33</f>
        <v>NL</v>
      </c>
      <c r="L33" s="375" t="str">
        <f>'CONGESTION RESULTS 2015'!M33</f>
        <v>to</v>
      </c>
      <c r="M33" s="375" t="str">
        <f>'CONGESTION RESULTS 2015'!N33</f>
        <v>Gastransport Nord</v>
      </c>
      <c r="N33" s="375" t="str">
        <f>'CONGESTION RESULTS 2015'!O33</f>
        <v>21X000000001132O</v>
      </c>
      <c r="O33" s="375" t="str">
        <f>'CONGESTION RESULTS 2015'!P33</f>
        <v>DE</v>
      </c>
      <c r="P33" s="375">
        <f>'CONGESTION RESULTS 2015'!Q33</f>
        <v>0</v>
      </c>
      <c r="Q33" s="375" t="str">
        <f>'CONGESTION RESULTS 2015'!BC33</f>
        <v>yes</v>
      </c>
      <c r="R33" s="7"/>
      <c r="S33" s="375" t="str">
        <f>'CONGESTION RESULTS 2015'!BJ33</f>
        <v>no</v>
      </c>
      <c r="T33" s="375">
        <f>'CONGESTION RESULTS 2015'!BX33</f>
        <v>0</v>
      </c>
      <c r="U33" s="375" t="str">
        <f>IF(ISBLANK('CONGESTION RESULTS 2015'!BK33), "no", "yes")</f>
        <v>no</v>
      </c>
      <c r="V33" s="357">
        <f>'CONGESTION RESULTS 2015'!CE33</f>
        <v>0</v>
      </c>
      <c r="W33" s="375">
        <f>'CONGESTION RESULTS 2015'!CF33</f>
        <v>0</v>
      </c>
      <c r="X33" s="375">
        <f>'CONGESTION RESULTS 2015'!CG33</f>
        <v>0</v>
      </c>
      <c r="Y33" s="375">
        <f>'CONGESTION RESULTS 2015'!CH33</f>
        <v>0</v>
      </c>
      <c r="AA33" s="375">
        <f>Table9[[#This Row],[offer/non-offer or premia in March 2016 auction? 
'[only considering GYs and M-4-16']]]</f>
        <v>0</v>
      </c>
      <c r="AB33" s="375">
        <f>Table9[[#This Row],[Further TSO remarks on congestion / data / proposed changes to IP list etc.]]</f>
        <v>0</v>
      </c>
      <c r="AC33" s="375" t="str">
        <f>Table9[[#This Row],[Revised evaluation of congestion after TSO / NRA comments]]</f>
        <v>no</v>
      </c>
      <c r="AD33" s="375">
        <f>Table9[[#This Row],[ACER comments / 
justification]]</f>
        <v>0</v>
      </c>
    </row>
    <row r="34" spans="1:31" ht="22.2" hidden="1" x14ac:dyDescent="0.45">
      <c r="A34" s="375" t="str">
        <f>'CONGESTION RESULTS 2015'!A34</f>
        <v>VR</v>
      </c>
      <c r="B34" s="375">
        <f>'CONGESTION RESULTS 2015'!B34</f>
        <v>0</v>
      </c>
      <c r="C34" s="375">
        <f>'CONGESTION RESULTS 2015'!C34</f>
        <v>0</v>
      </c>
      <c r="D34" s="375" t="str">
        <f>'CONGESTION RESULTS 2015'!E34</f>
        <v>no</v>
      </c>
      <c r="E34" s="375" t="str">
        <f>'CONGESTION RESULTS 2015'!F34</f>
        <v>PRISMA</v>
      </c>
      <c r="F34" s="375" t="str">
        <f>'CONGESTION RESULTS 2015'!G34</f>
        <v>Bunde (DE) / Oude Statenzijl (L) (NL) (GTG Nord)</v>
      </c>
      <c r="G34" s="375" t="str">
        <f>'CONGESTION RESULTS 2015'!H34</f>
        <v>Exit</v>
      </c>
      <c r="H34" s="375" t="str">
        <f>'CONGESTION RESULTS 2015'!I34</f>
        <v>21Z000000000079G</v>
      </c>
      <c r="I34" s="375" t="str">
        <f>'CONGESTION RESULTS 2015'!J34</f>
        <v>Gastransport Nord</v>
      </c>
      <c r="J34" s="375" t="str">
        <f>'CONGESTION RESULTS 2015'!K34</f>
        <v>21X000000001132O</v>
      </c>
      <c r="K34" s="375" t="str">
        <f>'CONGESTION RESULTS 2015'!L34</f>
        <v>DE</v>
      </c>
      <c r="L34" s="375" t="str">
        <f>'CONGESTION RESULTS 2015'!M34</f>
        <v>to</v>
      </c>
      <c r="M34" s="375" t="str">
        <f>'CONGESTION RESULTS 2015'!N34</f>
        <v>Gasunie Transport Services</v>
      </c>
      <c r="N34" s="375" t="str">
        <f>'CONGESTION RESULTS 2015'!O34</f>
        <v>21X-NL-A-A0A0A-Z</v>
      </c>
      <c r="O34" s="375" t="str">
        <f>'CONGESTION RESULTS 2015'!P34</f>
        <v>NL</v>
      </c>
      <c r="P34" s="375" t="str">
        <f>'CONGESTION RESULTS 2015'!Q34</f>
        <v>no firm technical</v>
      </c>
      <c r="Q34" s="375" t="str">
        <f>'CONGESTION RESULTS 2015'!BC34</f>
        <v>yes</v>
      </c>
      <c r="R34" s="7"/>
      <c r="S34" s="375" t="str">
        <f>'CONGESTION RESULTS 2015'!BJ34</f>
        <v>yes (1 d in Feb, 2 days in April)</v>
      </c>
      <c r="T34" s="375">
        <f>'CONGESTION RESULTS 2015'!BX34</f>
        <v>0</v>
      </c>
      <c r="U34" s="375" t="str">
        <f>IF(ISBLANK('CONGESTION RESULTS 2015'!BK34), "no", "yes")</f>
        <v>no</v>
      </c>
      <c r="V34" s="357">
        <f>'CONGESTION RESULTS 2015'!CE34</f>
        <v>0</v>
      </c>
      <c r="W34" s="375">
        <f>'CONGESTION RESULTS 2015'!CF34</f>
        <v>0</v>
      </c>
      <c r="X34" s="375">
        <f>'CONGESTION RESULTS 2015'!CG34</f>
        <v>0</v>
      </c>
      <c r="Y34" s="375">
        <f>'CONGESTION RESULTS 2015'!CH34</f>
        <v>0</v>
      </c>
      <c r="AA34" s="375">
        <f>Table9[[#This Row],[offer/non-offer or premia in March 2016 auction? 
'[only considering GYs and M-4-16']]]</f>
        <v>0</v>
      </c>
      <c r="AB34" s="375">
        <f>Table9[[#This Row],[Further TSO remarks on congestion / data / proposed changes to IP list etc.]]</f>
        <v>0</v>
      </c>
      <c r="AC34" s="375">
        <f>Table9[[#This Row],[Revised evaluation of congestion after TSO / NRA comments]]</f>
        <v>0</v>
      </c>
      <c r="AD34" s="375">
        <f>Table9[[#This Row],[ACER comments / 
justification]]</f>
        <v>0</v>
      </c>
    </row>
    <row r="35" spans="1:31" ht="22.2" hidden="1" x14ac:dyDescent="0.45">
      <c r="A35" s="375" t="str">
        <f>'CONGESTION RESULTS 2015'!A35</f>
        <v>cross-border</v>
      </c>
      <c r="B35" s="375" t="str">
        <f>'CONGESTION RESULTS 2015'!B35</f>
        <v>no</v>
      </c>
      <c r="C35" s="375">
        <f>'CONGESTION RESULTS 2015'!C35</f>
        <v>0</v>
      </c>
      <c r="D35" s="375" t="str">
        <f>'CONGESTION RESULTS 2015'!E35</f>
        <v>yes</v>
      </c>
      <c r="E35" s="375" t="str">
        <f>'CONGESTION RESULTS 2015'!F35</f>
        <v>PRISMA</v>
      </c>
      <c r="F35" s="375" t="str">
        <f>'CONGESTION RESULTS 2015'!G35</f>
        <v>Bunde (DE) / Oude Statenzijl (L) (NL) (GUD)</v>
      </c>
      <c r="G35" s="375" t="str">
        <f>'CONGESTION RESULTS 2015'!H35</f>
        <v>Exit</v>
      </c>
      <c r="H35" s="375" t="str">
        <f>'CONGESTION RESULTS 2015'!I35</f>
        <v>21Z000000000078I</v>
      </c>
      <c r="I35" s="375" t="str">
        <f>'CONGESTION RESULTS 2015'!J35</f>
        <v>Gasunie Transport Services</v>
      </c>
      <c r="J35" s="375" t="str">
        <f>'CONGESTION RESULTS 2015'!K35</f>
        <v>21X-NL-A-A0A0A-Z</v>
      </c>
      <c r="K35" s="375" t="str">
        <f>'CONGESTION RESULTS 2015'!L35</f>
        <v>NL</v>
      </c>
      <c r="L35" s="375" t="str">
        <f>'CONGESTION RESULTS 2015'!M35</f>
        <v>to</v>
      </c>
      <c r="M35" s="375" t="str">
        <f>'CONGESTION RESULTS 2015'!N35</f>
        <v>Gasunie Deutschland Transport Services</v>
      </c>
      <c r="N35" s="375" t="str">
        <f>'CONGESTION RESULTS 2015'!O35</f>
        <v>21X-DE-D-A0A0A-K</v>
      </c>
      <c r="O35" s="375" t="str">
        <f>'CONGESTION RESULTS 2015'!P35</f>
        <v>DE</v>
      </c>
      <c r="P35" s="375">
        <f>'CONGESTION RESULTS 2015'!Q35</f>
        <v>0</v>
      </c>
      <c r="Q35" s="375" t="str">
        <f>'CONGESTION RESULTS 2015'!BC35</f>
        <v>yes</v>
      </c>
      <c r="R35" s="7"/>
      <c r="S35" s="375" t="str">
        <f>'CONGESTION RESULTS 2015'!BJ35</f>
        <v>no</v>
      </c>
      <c r="T35" s="375">
        <f>'CONGESTION RESULTS 2015'!BX35</f>
        <v>0</v>
      </c>
      <c r="U35" s="375" t="str">
        <f>IF(ISBLANK('CONGESTION RESULTS 2015'!BK35), "no", "yes")</f>
        <v>no</v>
      </c>
      <c r="V35" s="357">
        <f>'CONGESTION RESULTS 2015'!CE35</f>
        <v>0</v>
      </c>
      <c r="W35" s="375">
        <f>'CONGESTION RESULTS 2015'!CF35</f>
        <v>0</v>
      </c>
      <c r="X35" s="375">
        <f>'CONGESTION RESULTS 2015'!CG35</f>
        <v>0</v>
      </c>
      <c r="Y35" s="375">
        <f>'CONGESTION RESULTS 2015'!CH35</f>
        <v>0</v>
      </c>
      <c r="AA35" s="375">
        <f>Table9[[#This Row],[offer/non-offer or premia in March 2016 auction? 
'[only considering GYs and M-4-16']]]</f>
        <v>0</v>
      </c>
      <c r="AB35" s="375">
        <f>Table9[[#This Row],[Further TSO remarks on congestion / data / proposed changes to IP list etc.]]</f>
        <v>0</v>
      </c>
      <c r="AC35" s="375" t="str">
        <f>Table9[[#This Row],[Revised evaluation of congestion after TSO / NRA comments]]</f>
        <v>no</v>
      </c>
      <c r="AD35" s="375">
        <f>Table9[[#This Row],[ACER comments / 
justification]]</f>
        <v>0</v>
      </c>
    </row>
    <row r="36" spans="1:31" ht="22.2" hidden="1" x14ac:dyDescent="0.45">
      <c r="A36" s="375" t="str">
        <f>'CONGESTION RESULTS 2015'!A36</f>
        <v>in-country</v>
      </c>
      <c r="B36" s="375" t="str">
        <f>'CONGESTION RESULTS 2015'!B36</f>
        <v>no</v>
      </c>
      <c r="C36" s="375">
        <f>'CONGESTION RESULTS 2015'!C36</f>
        <v>0</v>
      </c>
      <c r="D36" s="375" t="str">
        <f>'CONGESTION RESULTS 2015'!E36</f>
        <v>yes</v>
      </c>
      <c r="E36" s="375" t="str">
        <f>'CONGESTION RESULTS 2015'!F36</f>
        <v>PRISMA</v>
      </c>
      <c r="F36" s="375" t="str">
        <f>'CONGESTION RESULTS 2015'!G36</f>
        <v>Bunder-Tief</v>
      </c>
      <c r="G36" s="375" t="str">
        <f>'CONGESTION RESULTS 2015'!H36</f>
        <v>Exit</v>
      </c>
      <c r="H36" s="375" t="str">
        <f>'CONGESTION RESULTS 2015'!I36</f>
        <v>37Z000000005000Z</v>
      </c>
      <c r="I36" s="375" t="str">
        <f>'CONGESTION RESULTS 2015'!J36</f>
        <v>Gasunie Deutschland Transport Services</v>
      </c>
      <c r="J36" s="375" t="str">
        <f>'CONGESTION RESULTS 2015'!K36</f>
        <v>21X-DE-D-A0A0A-K</v>
      </c>
      <c r="K36" s="375" t="str">
        <f>'CONGESTION RESULTS 2015'!L36</f>
        <v>DE</v>
      </c>
      <c r="L36" s="375" t="str">
        <f>'CONGESTION RESULTS 2015'!M36</f>
        <v>to</v>
      </c>
      <c r="M36" s="375" t="str">
        <f>'CONGESTION RESULTS 2015'!N36</f>
        <v>Open Grid Europe</v>
      </c>
      <c r="N36" s="375" t="str">
        <f>'CONGESTION RESULTS 2015'!O36</f>
        <v>21X-DE-C-A0A0A-T</v>
      </c>
      <c r="O36" s="375" t="str">
        <f>'CONGESTION RESULTS 2015'!P36</f>
        <v>DE</v>
      </c>
      <c r="P36" s="375">
        <f>'CONGESTION RESULTS 2015'!Q36</f>
        <v>0</v>
      </c>
      <c r="Q36" s="375">
        <f>'CONGESTION RESULTS 2015'!BC36</f>
        <v>0</v>
      </c>
      <c r="R36" s="7"/>
      <c r="S36" s="375">
        <f>'CONGESTION RESULTS 2015'!BJ36</f>
        <v>0</v>
      </c>
      <c r="T36" s="375">
        <f>'CONGESTION RESULTS 2015'!BX36</f>
        <v>0</v>
      </c>
      <c r="U36" s="375" t="str">
        <f>IF(ISBLANK('CONGESTION RESULTS 2015'!BK36), "no", "yes")</f>
        <v>no</v>
      </c>
      <c r="V36" s="357">
        <f>'CONGESTION RESULTS 2015'!CE36</f>
        <v>0</v>
      </c>
      <c r="W36" s="375">
        <f>'CONGESTION RESULTS 2015'!CF36</f>
        <v>0</v>
      </c>
      <c r="X36" s="375">
        <f>'CONGESTION RESULTS 2015'!CG36</f>
        <v>0</v>
      </c>
      <c r="Y36" s="375">
        <f>'CONGESTION RESULTS 2015'!CH36</f>
        <v>0</v>
      </c>
      <c r="AA36" s="375">
        <f>Table9[[#This Row],[offer/non-offer or premia in March 2016 auction? 
'[only considering GYs and M-4-16']]]</f>
        <v>0</v>
      </c>
      <c r="AB36" s="375">
        <f>Table9[[#This Row],[Further TSO remarks on congestion / data / proposed changes to IP list etc.]]</f>
        <v>0</v>
      </c>
      <c r="AC36" s="375" t="str">
        <f>Table9[[#This Row],[Revised evaluation of congestion after TSO / NRA comments]]</f>
        <v>no</v>
      </c>
      <c r="AD36" s="375">
        <f>Table9[[#This Row],[ACER comments / 
justification]]</f>
        <v>0</v>
      </c>
    </row>
    <row r="37" spans="1:31" ht="22.2" hidden="1" x14ac:dyDescent="0.45">
      <c r="A37" s="375" t="str">
        <f>'CONGESTION RESULTS 2015'!A37</f>
        <v>in-country</v>
      </c>
      <c r="B37" s="375" t="str">
        <f>'CONGESTION RESULTS 2015'!B37</f>
        <v>likely not</v>
      </c>
      <c r="C37" s="375" t="str">
        <f>'CONGESTION RESULTS 2015'!C37</f>
        <v>non-offer of any GY / Q</v>
      </c>
      <c r="D37" s="375" t="str">
        <f>'CONGESTION RESULTS 2015'!E37</f>
        <v>yes</v>
      </c>
      <c r="E37" s="375" t="str">
        <f>'CONGESTION RESULTS 2015'!F37</f>
        <v>PRISMA</v>
      </c>
      <c r="F37" s="375" t="str">
        <f>'CONGESTION RESULTS 2015'!G37</f>
        <v>Bunder-Tief</v>
      </c>
      <c r="G37" s="375" t="str">
        <f>'CONGESTION RESULTS 2015'!H37</f>
        <v>Exit</v>
      </c>
      <c r="H37" s="375" t="str">
        <f>'CONGESTION RESULTS 2015'!I37</f>
        <v>37Z000000005000Z</v>
      </c>
      <c r="I37" s="375" t="str">
        <f>'CONGESTION RESULTS 2015'!J37</f>
        <v>Open Grid Europe</v>
      </c>
      <c r="J37" s="375" t="str">
        <f>'CONGESTION RESULTS 2015'!K37</f>
        <v>21X-DE-C-A0A0A-T</v>
      </c>
      <c r="K37" s="375" t="str">
        <f>'CONGESTION RESULTS 2015'!L37</f>
        <v>DE</v>
      </c>
      <c r="L37" s="375" t="str">
        <f>'CONGESTION RESULTS 2015'!M37</f>
        <v>to</v>
      </c>
      <c r="M37" s="375" t="str">
        <f>'CONGESTION RESULTS 2015'!N37</f>
        <v>Gasunie Deutschland Transport Services</v>
      </c>
      <c r="N37" s="375" t="str">
        <f>'CONGESTION RESULTS 2015'!O37</f>
        <v>21X-DE-D-A0A0A-K</v>
      </c>
      <c r="O37" s="375" t="str">
        <f>'CONGESTION RESULTS 2015'!P37</f>
        <v>DE</v>
      </c>
      <c r="P37" s="375" t="str">
        <f>'CONGESTION RESULTS 2015'!Q37</f>
        <v>EIC in TP is: 37Z000000006390S; technical firm is partially 0; no bookings</v>
      </c>
      <c r="Q37" s="375" t="str">
        <f>'CONGESTION RESULTS 2015'!BC37</f>
        <v>yes</v>
      </c>
      <c r="R37" s="7"/>
      <c r="S37" s="375" t="str">
        <f>'CONGESTION RESULTS 2015'!BJ37</f>
        <v>no</v>
      </c>
      <c r="T37" s="375">
        <f>'CONGESTION RESULTS 2015'!BX37</f>
        <v>0</v>
      </c>
      <c r="V37" s="357">
        <f>'CONGESTION RESULTS 2015'!CE37</f>
        <v>0</v>
      </c>
      <c r="W37" s="375">
        <f>'CONGESTION RESULTS 2015'!CF37</f>
        <v>0</v>
      </c>
      <c r="X37" s="375" t="str">
        <f>'CONGESTION RESULTS 2015'!CG37</f>
        <v>no</v>
      </c>
      <c r="Y37" s="375" t="str">
        <f>'CONGESTION RESULTS 2015'!CH37</f>
        <v>yes</v>
      </c>
      <c r="AA37" s="375">
        <f>Table9[[#This Row],[offer/non-offer or premia in March 2016 auction? 
'[only considering GYs and M-4-16']]]</f>
        <v>0</v>
      </c>
      <c r="AB37" s="375">
        <f>Table9[[#This Row],[Further TSO remarks on congestion / data / proposed changes to IP list etc.]]</f>
        <v>0</v>
      </c>
      <c r="AC37" s="375">
        <f>Table9[[#This Row],[Revised evaluation of congestion after TSO / NRA comments]]</f>
        <v>0</v>
      </c>
      <c r="AD37" s="375">
        <f>Table9[[#This Row],[ACER comments / 
justification]]</f>
        <v>0</v>
      </c>
    </row>
    <row r="38" spans="1:31" s="361" customFormat="1" ht="30" customHeight="1" x14ac:dyDescent="0.45">
      <c r="A38" s="357" t="str">
        <f>'CONGESTION RESULTS 2015'!A38</f>
        <v>cross-border</v>
      </c>
      <c r="B38" s="324" t="str">
        <f>'CONGESTION RESULTS 2015'!B38</f>
        <v>yes</v>
      </c>
      <c r="C38" s="475" t="str">
        <f>'CONGESTION RESULTS 2015'!C38</f>
        <v>non-offer of GYs &amp; Qs</v>
      </c>
      <c r="D38" s="357" t="str">
        <f>'CONGESTION RESULTS 2015'!E38</f>
        <v>yes</v>
      </c>
      <c r="E38" s="357" t="str">
        <f>'CONGESTION RESULTS 2015'!F38</f>
        <v>GSA</v>
      </c>
      <c r="F38" s="476" t="str">
        <f>'CONGESTION RESULTS 2015'!G38</f>
        <v>Cieszyn (PL) / Český Těšín (CZ)</v>
      </c>
      <c r="G38" s="475" t="str">
        <f>'CONGESTION RESULTS 2015'!H38</f>
        <v>Exit</v>
      </c>
      <c r="H38" s="358" t="str">
        <f>'CONGESTION RESULTS 2015'!I38</f>
        <v>21Z000000000239K</v>
      </c>
      <c r="I38" s="475" t="str">
        <f>'CONGESTION RESULTS 2015'!J38</f>
        <v>NET4GAS</v>
      </c>
      <c r="J38" s="329" t="str">
        <f>'CONGESTION RESULTS 2015'!K38</f>
        <v>21X000000001304L</v>
      </c>
      <c r="K38" s="475" t="str">
        <f>'CONGESTION RESULTS 2015'!L38</f>
        <v>CZ</v>
      </c>
      <c r="L38" s="477" t="str">
        <f>'CONGESTION RESULTS 2015'!M38</f>
        <v>to</v>
      </c>
      <c r="M38" s="477" t="str">
        <f>'CONGESTION RESULTS 2015'!N38</f>
        <v>GAZ-SYSTEM</v>
      </c>
      <c r="N38" s="329" t="str">
        <f>'CONGESTION RESULTS 2015'!O38</f>
        <v>21X-PL-A-A0A0A-B</v>
      </c>
      <c r="O38" s="330" t="str">
        <f>'CONGESTION RESULTS 2015'!P38</f>
        <v>PL</v>
      </c>
      <c r="P38" s="375" t="str">
        <f>'CONGESTION RESULTS 2015'!Q38</f>
        <v>firm technical existent for exit, but ENTRY = VR  (CMP data on unavailable products there)
only interruptible offer (for Cieszyn rewers)</v>
      </c>
      <c r="Q38" s="357" t="str">
        <f>'CONGESTION RESULTS 2015'!BC38</f>
        <v>yes</v>
      </c>
      <c r="R38" s="360" t="s">
        <v>103</v>
      </c>
      <c r="S38" s="360" t="str">
        <f>'CONGESTION RESULTS 2015'!BJ38</f>
        <v>no</v>
      </c>
      <c r="T38" s="357" t="str">
        <f>'CONGESTION RESULTS 2015'!BX38</f>
        <v>no</v>
      </c>
      <c r="U38" s="357" t="str">
        <f>IF(ISBLANK('CONGESTION RESULTS 2015'!BK38), "no", "yes")</f>
        <v>yes</v>
      </c>
      <c r="V38" s="357" t="str">
        <f>Table9[[#This Row],[Number of concluded trades (T) and offers (O) on secondary markets in 2015 '[&gt;= 1 month']]]</f>
        <v>no</v>
      </c>
      <c r="W38" s="357" t="str">
        <f>'CONGESTION RESULTS 2015'!CF38</f>
        <v>no</v>
      </c>
      <c r="X38" s="357" t="str">
        <f>'CONGESTION RESULTS 2015'!CG38</f>
        <v>yes</v>
      </c>
      <c r="Y38" s="357">
        <f>'CONGESTION RESULTS 2015'!CH38</f>
        <v>0</v>
      </c>
      <c r="Z38" s="357" t="s">
        <v>100</v>
      </c>
      <c r="AA38" s="375" t="str">
        <f>Table9[[#This Row],[offer/non-offer or premia in March 2016 auction? 
'[only considering GYs and M-4-16']]]</f>
        <v>no offer of GY16/17 + 17/18 +18/19, no M-4</v>
      </c>
      <c r="AB38" s="375" t="str">
        <f>Table9[[#This Row],[Further TSO remarks on congestion / data / proposed changes to IP list etc.]]</f>
        <v>FCFS until 31.8.15, standard cap. of 1 to 60 months or LT cap. of &gt;=5yrs (offered in Jan. 15 at all CZ IP sides), auctions at PRISMA &amp; GSA from 1.11.15 on</v>
      </c>
      <c r="AC38" s="375" t="str">
        <f>Table9[[#This Row],[Revised evaluation of congestion after TSO / NRA comments]]</f>
        <v>yes</v>
      </c>
      <c r="AD38" s="375" t="str">
        <f>Table9[[#This Row],[ACER comments / 
justification]]</f>
        <v>still congested in 3/16</v>
      </c>
      <c r="AE38" s="474" t="s">
        <v>1646</v>
      </c>
    </row>
    <row r="39" spans="1:31" ht="22.2" hidden="1" x14ac:dyDescent="0.45">
      <c r="A39" s="375" t="str">
        <f>'CONGESTION RESULTS 2015'!A39</f>
        <v>cross-border</v>
      </c>
      <c r="B39" s="375" t="str">
        <f>'CONGESTION RESULTS 2015'!B39</f>
        <v>no</v>
      </c>
      <c r="C39" s="375">
        <f>'CONGESTION RESULTS 2015'!C39</f>
        <v>0</v>
      </c>
      <c r="D39" s="375" t="str">
        <f>'CONGESTION RESULTS 2015'!E39</f>
        <v>yes</v>
      </c>
      <c r="E39" s="375" t="str">
        <f>'CONGESTION RESULTS 2015'!F39</f>
        <v>RBP</v>
      </c>
      <c r="F39" s="375" t="str">
        <f>'CONGESTION RESULTS 2015'!G39</f>
        <v>Csanadpalota</v>
      </c>
      <c r="G39" s="375" t="str">
        <f>'CONGESTION RESULTS 2015'!H39</f>
        <v>Exit</v>
      </c>
      <c r="H39" s="375" t="str">
        <f>'CONGESTION RESULTS 2015'!I39</f>
        <v>21Z000000000236Q</v>
      </c>
      <c r="I39" s="375" t="str">
        <f>'CONGESTION RESULTS 2015'!J39</f>
        <v>FGSZ</v>
      </c>
      <c r="J39" s="375" t="str">
        <f>'CONGESTION RESULTS 2015'!K39</f>
        <v>21X-HU-A-A0A0A-8</v>
      </c>
      <c r="K39" s="375" t="str">
        <f>'CONGESTION RESULTS 2015'!L39</f>
        <v>HU</v>
      </c>
      <c r="L39" s="375" t="str">
        <f>'CONGESTION RESULTS 2015'!M39</f>
        <v>to</v>
      </c>
      <c r="M39" s="375" t="str">
        <f>'CONGESTION RESULTS 2015'!N39</f>
        <v>Transgaz</v>
      </c>
      <c r="N39" s="375" t="str">
        <f>'CONGESTION RESULTS 2015'!O39</f>
        <v>21X-RO-A-A0A0A-S</v>
      </c>
      <c r="O39" s="375" t="str">
        <f>'CONGESTION RESULTS 2015'!P39</f>
        <v>RO</v>
      </c>
      <c r="P39" s="375">
        <f>'CONGESTION RESULTS 2015'!Q39</f>
        <v>0</v>
      </c>
      <c r="Q39" s="375" t="str">
        <f>'CONGESTION RESULTS 2015'!BC39</f>
        <v>no</v>
      </c>
      <c r="S39" s="360">
        <f>'CONGESTION RESULTS 2015'!BJ39</f>
        <v>0</v>
      </c>
      <c r="T39" s="375">
        <f>'CONGESTION RESULTS 2015'!BX39</f>
        <v>0</v>
      </c>
      <c r="U39" s="375" t="str">
        <f>IF(ISBLANK('CONGESTION RESULTS 2015'!BK39), "no", "yes")</f>
        <v>no</v>
      </c>
      <c r="V39" s="357">
        <f>'CONGESTION RESULTS 2015'!CE39</f>
        <v>0</v>
      </c>
      <c r="W39" s="375">
        <f>'CONGESTION RESULTS 2015'!CF39</f>
        <v>0</v>
      </c>
      <c r="X39" s="375">
        <f>'CONGESTION RESULTS 2015'!CG39</f>
        <v>0</v>
      </c>
      <c r="Y39" s="375">
        <f>'CONGESTION RESULTS 2015'!CH39</f>
        <v>0</v>
      </c>
      <c r="AA39" s="375">
        <f>Table9[[#This Row],[offer/non-offer or premia in March 2016 auction? 
'[only considering GYs and M-4-16']]]</f>
        <v>0</v>
      </c>
      <c r="AB39" s="375">
        <f>Table9[[#This Row],[Further TSO remarks on congestion / data / proposed changes to IP list etc.]]</f>
        <v>0</v>
      </c>
      <c r="AC39" s="375" t="str">
        <f>Table9[[#This Row],[Revised evaluation of congestion after TSO / NRA comments]]</f>
        <v>no</v>
      </c>
      <c r="AD39" s="375">
        <f>Table9[[#This Row],[ACER comments / 
justification]]</f>
        <v>0</v>
      </c>
    </row>
    <row r="40" spans="1:31" ht="22.2" hidden="1" x14ac:dyDescent="0.45">
      <c r="A40" s="375" t="str">
        <f>'CONGESTION RESULTS 2015'!A40</f>
        <v>cross-border</v>
      </c>
      <c r="B40" s="375" t="str">
        <f>'CONGESTION RESULTS 2015'!B40</f>
        <v>no</v>
      </c>
      <c r="C40" s="375">
        <f>'CONGESTION RESULTS 2015'!C40</f>
        <v>0</v>
      </c>
      <c r="D40" s="375" t="str">
        <f>'CONGESTION RESULTS 2015'!E40</f>
        <v>yes</v>
      </c>
      <c r="E40" s="375" t="str">
        <f>'CONGESTION RESULTS 2015'!F40</f>
        <v>RBP</v>
      </c>
      <c r="F40" s="375" t="str">
        <f>'CONGESTION RESULTS 2015'!G40</f>
        <v>Csanadpalota</v>
      </c>
      <c r="G40" s="375" t="str">
        <f>'CONGESTION RESULTS 2015'!H40</f>
        <v>Exit</v>
      </c>
      <c r="H40" s="375" t="str">
        <f>'CONGESTION RESULTS 2015'!I40</f>
        <v>21Z000000000236Q</v>
      </c>
      <c r="I40" s="375" t="str">
        <f>'CONGESTION RESULTS 2015'!J40</f>
        <v>Transgaz</v>
      </c>
      <c r="J40" s="375" t="str">
        <f>'CONGESTION RESULTS 2015'!K40</f>
        <v>21X-RO-A-A0A0A-S</v>
      </c>
      <c r="K40" s="375" t="str">
        <f>'CONGESTION RESULTS 2015'!L40</f>
        <v>RO</v>
      </c>
      <c r="L40" s="375" t="str">
        <f>'CONGESTION RESULTS 2015'!M40</f>
        <v>to</v>
      </c>
      <c r="M40" s="375" t="str">
        <f>'CONGESTION RESULTS 2015'!N40</f>
        <v>FGSZ</v>
      </c>
      <c r="N40" s="375" t="str">
        <f>'CONGESTION RESULTS 2015'!O40</f>
        <v>21X-HU-A-A0A0A-8</v>
      </c>
      <c r="O40" s="375" t="str">
        <f>'CONGESTION RESULTS 2015'!P40</f>
        <v>HU</v>
      </c>
      <c r="P40" s="375">
        <f>'CONGESTION RESULTS 2015'!Q40</f>
        <v>0</v>
      </c>
      <c r="Q40" s="375" t="str">
        <f>'CONGESTION RESULTS 2015'!BC40</f>
        <v>yes</v>
      </c>
      <c r="S40" s="360">
        <f>'CONGESTION RESULTS 2015'!BJ40</f>
        <v>0</v>
      </c>
      <c r="T40" s="375">
        <f>'CONGESTION RESULTS 2015'!BX40</f>
        <v>0</v>
      </c>
      <c r="U40" s="375" t="str">
        <f>IF(ISBLANK('CONGESTION RESULTS 2015'!BK40), "no", "yes")</f>
        <v>no</v>
      </c>
      <c r="V40" s="357" t="str">
        <f>'CONGESTION RESULTS 2015'!CE40</f>
        <v>no</v>
      </c>
      <c r="W40" s="375">
        <f>'CONGESTION RESULTS 2015'!CF40</f>
        <v>0</v>
      </c>
      <c r="X40" s="375">
        <f>'CONGESTION RESULTS 2015'!CG40</f>
        <v>0</v>
      </c>
      <c r="Y40" s="375">
        <f>'CONGESTION RESULTS 2015'!CH40</f>
        <v>0</v>
      </c>
      <c r="AA40" s="375" t="str">
        <f>Table9[[#This Row],[offer/non-offer or premia in March 2016 auction? 
'[only considering GYs and M-4-16']]]</f>
        <v>no auction for Transgaz in RBP report</v>
      </c>
      <c r="AB40" s="375" t="str">
        <f>Table9[[#This Row],[Further TSO remarks on congestion / data / proposed changes to IP list etc.]]</f>
        <v xml:space="preserve">After reviewing the file, we confirm that our data were completed  according to those we have submitted. </v>
      </c>
      <c r="AC40" s="375" t="str">
        <f>Table9[[#This Row],[Revised evaluation of congestion after TSO / NRA comments]]</f>
        <v>no</v>
      </c>
      <c r="AD40" s="375">
        <f>Table9[[#This Row],[ACER comments / 
justification]]</f>
        <v>0</v>
      </c>
    </row>
    <row r="41" spans="1:31" ht="22.2" hidden="1" x14ac:dyDescent="0.45">
      <c r="A41" s="375" t="str">
        <f>'CONGESTION RESULTS 2015'!A41</f>
        <v>VR</v>
      </c>
      <c r="B41" s="375">
        <f>'CONGESTION RESULTS 2015'!B41</f>
        <v>0</v>
      </c>
      <c r="C41" s="375">
        <f>'CONGESTION RESULTS 2015'!C41</f>
        <v>0</v>
      </c>
      <c r="D41" s="375" t="str">
        <f>'CONGESTION RESULTS 2015'!E41</f>
        <v>no</v>
      </c>
      <c r="E41" s="375" t="str">
        <f>'CONGESTION RESULTS 2015'!F41</f>
        <v>PRISMA</v>
      </c>
      <c r="F41" s="375" t="str">
        <f>'CONGESTION RESULTS 2015'!G41</f>
        <v>Dornum</v>
      </c>
      <c r="G41" s="375" t="str">
        <f>'CONGESTION RESULTS 2015'!H41</f>
        <v>Exit</v>
      </c>
      <c r="H41" s="375" t="str">
        <f>'CONGESTION RESULTS 2015'!I41</f>
        <v>21Z000000000053Y</v>
      </c>
      <c r="I41" s="375" t="str">
        <f>'CONGESTION RESULTS 2015'!J41</f>
        <v>Open Grid Europe</v>
      </c>
      <c r="J41" s="375" t="str">
        <f>'CONGESTION RESULTS 2015'!K41</f>
        <v>21X-DE-C-A0A0A-T</v>
      </c>
      <c r="K41" s="375" t="str">
        <f>'CONGESTION RESULTS 2015'!L41</f>
        <v>DE</v>
      </c>
      <c r="L41" s="375" t="str">
        <f>'CONGESTION RESULTS 2015'!M41</f>
        <v>to</v>
      </c>
      <c r="M41" s="375" t="str">
        <f>'CONGESTION RESULTS 2015'!N41</f>
        <v>Gassco</v>
      </c>
      <c r="N41" s="375" t="str">
        <f>'CONGESTION RESULTS 2015'!O41</f>
        <v>21X-NO-A-A0A0A-2</v>
      </c>
      <c r="O41" s="375" t="str">
        <f>'CONGESTION RESULTS 2015'!P41</f>
        <v>NO</v>
      </c>
      <c r="P41" s="375" t="str">
        <f>'CONGESTION RESULTS 2015'!Q41</f>
        <v>no firm technical</v>
      </c>
      <c r="Q41" s="375" t="str">
        <f>'CONGESTION RESULTS 2015'!BC41</f>
        <v>no</v>
      </c>
      <c r="S41" s="360">
        <f>'CONGESTION RESULTS 2015'!BJ41</f>
        <v>0</v>
      </c>
      <c r="T41" s="375">
        <f>'CONGESTION RESULTS 2015'!BX41</f>
        <v>0</v>
      </c>
      <c r="U41" s="375" t="str">
        <f>IF(ISBLANK('CONGESTION RESULTS 2015'!BK41), "no", "yes")</f>
        <v>no</v>
      </c>
      <c r="V41" s="357">
        <f>'CONGESTION RESULTS 2015'!CE41</f>
        <v>0</v>
      </c>
      <c r="W41" s="375">
        <f>'CONGESTION RESULTS 2015'!CF41</f>
        <v>0</v>
      </c>
      <c r="X41" s="375">
        <f>'CONGESTION RESULTS 2015'!CG41</f>
        <v>0</v>
      </c>
      <c r="Y41" s="375">
        <f>'CONGESTION RESULTS 2015'!CH41</f>
        <v>0</v>
      </c>
      <c r="AA41" s="375">
        <f>Table9[[#This Row],[offer/non-offer or premia in March 2016 auction? 
'[only considering GYs and M-4-16']]]</f>
        <v>0</v>
      </c>
      <c r="AB41" s="375">
        <f>Table9[[#This Row],[Further TSO remarks on congestion / data / proposed changes to IP list etc.]]</f>
        <v>0</v>
      </c>
      <c r="AC41" s="375">
        <f>Table9[[#This Row],[Revised evaluation of congestion after TSO / NRA comments]]</f>
        <v>0</v>
      </c>
      <c r="AD41" s="375">
        <f>Table9[[#This Row],[ACER comments / 
justification]]</f>
        <v>0</v>
      </c>
    </row>
    <row r="42" spans="1:31" ht="22.2" hidden="1" x14ac:dyDescent="0.45">
      <c r="A42" s="375" t="str">
        <f>'CONGESTION RESULTS 2015'!A42</f>
        <v>cross-border</v>
      </c>
      <c r="B42" s="375" t="str">
        <f>'CONGESTION RESULTS 2015'!B42</f>
        <v>no</v>
      </c>
      <c r="C42" s="375">
        <f>'CONGESTION RESULTS 2015'!C42</f>
        <v>0</v>
      </c>
      <c r="D42" s="375" t="str">
        <f>'CONGESTION RESULTS 2015'!E42</f>
        <v>yes</v>
      </c>
      <c r="E42" s="375" t="str">
        <f>'CONGESTION RESULTS 2015'!F42</f>
        <v>PRISMA</v>
      </c>
      <c r="F42" s="375" t="str">
        <f>'CONGESTION RESULTS 2015'!G42</f>
        <v>Dragør</v>
      </c>
      <c r="G42" s="375" t="str">
        <f>'CONGESTION RESULTS 2015'!H42</f>
        <v>Exit</v>
      </c>
      <c r="H42" s="375" t="str">
        <f>'CONGESTION RESULTS 2015'!I42</f>
        <v>21Z000000000027Z</v>
      </c>
      <c r="I42" s="375" t="str">
        <f>'CONGESTION RESULTS 2015'!J42</f>
        <v>Energinet.dk</v>
      </c>
      <c r="J42" s="375" t="str">
        <f>'CONGESTION RESULTS 2015'!K42</f>
        <v>10X1001A1001A248</v>
      </c>
      <c r="K42" s="375" t="str">
        <f>'CONGESTION RESULTS 2015'!L42</f>
        <v>DK</v>
      </c>
      <c r="L42" s="375" t="str">
        <f>'CONGESTION RESULTS 2015'!M42</f>
        <v>to</v>
      </c>
      <c r="M42" s="375" t="str">
        <f>'CONGESTION RESULTS 2015'!N42</f>
        <v>Swedegas AB</v>
      </c>
      <c r="N42" s="375" t="str">
        <f>'CONGESTION RESULTS 2015'!O42</f>
        <v>21X-SE-A-A0A0A-F</v>
      </c>
      <c r="O42" s="375" t="str">
        <f>'CONGESTION RESULTS 2015'!P42</f>
        <v>SE</v>
      </c>
      <c r="P42" s="375">
        <f>'CONGESTION RESULTS 2015'!Q42</f>
        <v>0</v>
      </c>
      <c r="Q42" s="375" t="str">
        <f>'CONGESTION RESULTS 2015'!BC42</f>
        <v>yes</v>
      </c>
      <c r="S42" s="360" t="str">
        <f>'CONGESTION RESULTS 2015'!BJ42</f>
        <v>no</v>
      </c>
      <c r="T42" s="375">
        <f>'CONGESTION RESULTS 2015'!BX42</f>
        <v>0</v>
      </c>
      <c r="U42" s="375" t="str">
        <f>IF(ISBLANK('CONGESTION RESULTS 2015'!BK42), "no", "yes")</f>
        <v>no</v>
      </c>
      <c r="V42" s="357">
        <f>'CONGESTION RESULTS 2015'!CE42</f>
        <v>0</v>
      </c>
      <c r="W42" s="375">
        <f>'CONGESTION RESULTS 2015'!CF42</f>
        <v>0</v>
      </c>
      <c r="X42" s="375">
        <f>'CONGESTION RESULTS 2015'!CG42</f>
        <v>0</v>
      </c>
      <c r="Y42" s="375">
        <f>'CONGESTION RESULTS 2015'!CH42</f>
        <v>0</v>
      </c>
      <c r="AA42" s="375">
        <f>Table9[[#This Row],[offer/non-offer or premia in March 2016 auction? 
'[only considering GYs and M-4-16']]]</f>
        <v>0</v>
      </c>
      <c r="AB42" s="375">
        <f>Table9[[#This Row],[Further TSO remarks on congestion / data / proposed changes to IP list etc.]]</f>
        <v>0</v>
      </c>
      <c r="AC42" s="375" t="str">
        <f>Table9[[#This Row],[Revised evaluation of congestion after TSO / NRA comments]]</f>
        <v>no</v>
      </c>
      <c r="AD42" s="375">
        <f>Table9[[#This Row],[ACER comments / 
justification]]</f>
        <v>0</v>
      </c>
    </row>
    <row r="43" spans="1:31" ht="22.2" hidden="1" x14ac:dyDescent="0.45">
      <c r="A43" s="375" t="str">
        <f>'CONGESTION RESULTS 2015'!A43</f>
        <v>cross-border</v>
      </c>
      <c r="B43" s="375" t="str">
        <f>'CONGESTION RESULTS 2015'!B43</f>
        <v>no</v>
      </c>
      <c r="C43" s="375">
        <f>'CONGESTION RESULTS 2015'!C43</f>
        <v>0</v>
      </c>
      <c r="D43" s="375" t="str">
        <f>'CONGESTION RESULTS 2015'!E43</f>
        <v>yes</v>
      </c>
      <c r="E43" s="375" t="str">
        <f>'CONGESTION RESULTS 2015'!F43</f>
        <v>RBP</v>
      </c>
      <c r="F43" s="375" t="str">
        <f>'CONGESTION RESULTS 2015'!G43</f>
        <v>Dravaszerdahely</v>
      </c>
      <c r="G43" s="375" t="str">
        <f>'CONGESTION RESULTS 2015'!H43</f>
        <v>Exit</v>
      </c>
      <c r="H43" s="375" t="str">
        <f>'CONGESTION RESULTS 2015'!I43</f>
        <v>21Z000000000249H</v>
      </c>
      <c r="I43" s="375" t="str">
        <f>'CONGESTION RESULTS 2015'!J43</f>
        <v>FGSZ</v>
      </c>
      <c r="J43" s="375" t="str">
        <f>'CONGESTION RESULTS 2015'!K43</f>
        <v>21X-HU-A-A0A0A-8</v>
      </c>
      <c r="K43" s="375" t="str">
        <f>'CONGESTION RESULTS 2015'!L43</f>
        <v>HU</v>
      </c>
      <c r="L43" s="375" t="str">
        <f>'CONGESTION RESULTS 2015'!M43</f>
        <v>to</v>
      </c>
      <c r="M43" s="375" t="str">
        <f>'CONGESTION RESULTS 2015'!N43</f>
        <v>Plinacro</v>
      </c>
      <c r="N43" s="375" t="str">
        <f>'CONGESTION RESULTS 2015'!O43</f>
        <v>21X-HR-A-A0A0A-4</v>
      </c>
      <c r="O43" s="375" t="str">
        <f>'CONGESTION RESULTS 2015'!P43</f>
        <v>HR</v>
      </c>
      <c r="P43" s="375">
        <f>'CONGESTION RESULTS 2015'!Q43</f>
        <v>0</v>
      </c>
      <c r="Q43" s="375">
        <f>'CONGESTION RESULTS 2015'!BC43</f>
        <v>0</v>
      </c>
      <c r="S43" s="360">
        <f>'CONGESTION RESULTS 2015'!BJ43</f>
        <v>0</v>
      </c>
      <c r="T43" s="375">
        <f>'CONGESTION RESULTS 2015'!BX43</f>
        <v>0</v>
      </c>
      <c r="U43" s="375" t="str">
        <f>IF(ISBLANK('CONGESTION RESULTS 2015'!BK43), "no", "yes")</f>
        <v>no</v>
      </c>
      <c r="V43" s="357">
        <f>'CONGESTION RESULTS 2015'!CE43</f>
        <v>0</v>
      </c>
      <c r="W43" s="375">
        <f>'CONGESTION RESULTS 2015'!CF43</f>
        <v>0</v>
      </c>
      <c r="X43" s="375">
        <f>'CONGESTION RESULTS 2015'!CG43</f>
        <v>0</v>
      </c>
      <c r="Y43" s="375">
        <f>'CONGESTION RESULTS 2015'!CH43</f>
        <v>0</v>
      </c>
      <c r="AA43" s="375">
        <f>Table9[[#This Row],[offer/non-offer or premia in March 2016 auction? 
'[only considering GYs and M-4-16']]]</f>
        <v>0</v>
      </c>
      <c r="AB43" s="375">
        <f>Table9[[#This Row],[Further TSO remarks on congestion / data / proposed changes to IP list etc.]]</f>
        <v>0</v>
      </c>
      <c r="AC43" s="375" t="str">
        <f>Table9[[#This Row],[Revised evaluation of congestion after TSO / NRA comments]]</f>
        <v>no</v>
      </c>
      <c r="AD43" s="375">
        <f>Table9[[#This Row],[ACER comments / 
justification]]</f>
        <v>0</v>
      </c>
    </row>
    <row r="44" spans="1:31" s="361" customFormat="1" ht="30" hidden="1" customHeight="1" x14ac:dyDescent="0.45">
      <c r="A44" s="357" t="str">
        <f>'CONGESTION RESULTS 2015'!A44</f>
        <v>cross-border</v>
      </c>
      <c r="B44" s="324" t="str">
        <f>'CONGESTION RESULTS 2015'!B44</f>
        <v>yes</v>
      </c>
      <c r="C44" s="357" t="str">
        <f>'CONGESTION RESULTS 2015'!C44</f>
        <v>non-offer of GYs 15-18</v>
      </c>
      <c r="D44" s="357" t="str">
        <f>'CONGESTION RESULTS 2015'!E44</f>
        <v>yes</v>
      </c>
      <c r="E44" s="357" t="str">
        <f>'CONGESTION RESULTS 2015'!F44</f>
        <v>PRISMA</v>
      </c>
      <c r="F44" s="368" t="str">
        <f>'CONGESTION RESULTS 2015'!G44</f>
        <v>Ellund</v>
      </c>
      <c r="G44" s="357" t="str">
        <f>'CONGESTION RESULTS 2015'!H44</f>
        <v>Exit</v>
      </c>
      <c r="H44" s="358" t="str">
        <f>'CONGESTION RESULTS 2015'!I44</f>
        <v>21Z000000000144V</v>
      </c>
      <c r="I44" s="357" t="str">
        <f>'CONGESTION RESULTS 2015'!J44</f>
        <v>Gasunie Deutschland Transport Services</v>
      </c>
      <c r="J44" s="329" t="str">
        <f>'CONGESTION RESULTS 2015'!K44</f>
        <v>21X-DE-D-A0A0A-K</v>
      </c>
      <c r="K44" s="357" t="str">
        <f>'CONGESTION RESULTS 2015'!L44</f>
        <v>DE</v>
      </c>
      <c r="L44" s="359" t="str">
        <f>'CONGESTION RESULTS 2015'!M44</f>
        <v>to</v>
      </c>
      <c r="M44" s="359" t="str">
        <f>'CONGESTION RESULTS 2015'!N44</f>
        <v>Energinet.dk</v>
      </c>
      <c r="N44" s="329" t="str">
        <f>'CONGESTION RESULTS 2015'!O44</f>
        <v>10X1001A1001A248</v>
      </c>
      <c r="O44" s="322" t="str">
        <f>'CONGESTION RESULTS 2015'!P44</f>
        <v>DK</v>
      </c>
      <c r="P44" s="375">
        <f>'CONGESTION RESULTS 2015'!Q44</f>
        <v>0</v>
      </c>
      <c r="Q44" s="357" t="str">
        <f>'CONGESTION RESULTS 2015'!BC44</f>
        <v>yes</v>
      </c>
      <c r="R44" s="357" t="s">
        <v>103</v>
      </c>
      <c r="S44" s="360" t="str">
        <f>'CONGESTION RESULTS 2015'!BJ44</f>
        <v>no</v>
      </c>
      <c r="T44" s="357" t="str">
        <f>'CONGESTION RESULTS 2015'!BX44</f>
        <v>yes</v>
      </c>
      <c r="U44" s="357" t="str">
        <f>IF(ISBLANK('CONGESTION RESULTS 2015'!BK44), "no", "yes")</f>
        <v>no</v>
      </c>
      <c r="V44" s="450" t="str">
        <f>Table9[[#This Row],[Number of concluded trades (T) and offers (O) on secondary markets in 2015 '[&gt;= 1 month']]]</f>
        <v>2 T</v>
      </c>
      <c r="W44" s="357" t="str">
        <f>'CONGESTION RESULTS 2015'!CF44</f>
        <v>yes</v>
      </c>
      <c r="X44" s="357" t="str">
        <f>'CONGESTION RESULTS 2015'!CG44</f>
        <v>no</v>
      </c>
      <c r="Y44" s="357" t="str">
        <f>'CONGESTION RESULTS 2015'!CH44</f>
        <v>yes</v>
      </c>
      <c r="Z44" s="357" t="s">
        <v>100</v>
      </c>
      <c r="AA44" s="375" t="str">
        <f>Table9[[#This Row],[offer/non-offer or premia in March 2016 auction? 
'[only considering GYs and M-4-16']]]</f>
        <v>only M-4-16 offered as interruptible unbundled</v>
      </c>
      <c r="AB44" s="375" t="str">
        <f>Table9[[#This Row],[Further TSO remarks on congestion / data / proposed changes to IP list etc.]]</f>
        <v>STUIOLI is already implemented</v>
      </c>
      <c r="AC44" s="375" t="str">
        <f>Table9[[#This Row],[Revised evaluation of congestion after TSO / NRA comments]]</f>
        <v>yes</v>
      </c>
      <c r="AD44" s="375" t="str">
        <f>Table9[[#This Row],[ACER comments / 
justification]]</f>
        <v>still congested in 3/16</v>
      </c>
    </row>
    <row r="45" spans="1:31" ht="22.2" hidden="1" x14ac:dyDescent="0.45">
      <c r="A45" s="329" t="str">
        <f>'CONGESTION RESULTS 2015'!A45</f>
        <v>VR</v>
      </c>
      <c r="B45" s="375">
        <f>'CONGESTION RESULTS 2015'!B45</f>
        <v>0</v>
      </c>
      <c r="C45" s="375">
        <f>'CONGESTION RESULTS 2015'!C45</f>
        <v>0</v>
      </c>
      <c r="D45" s="375" t="str">
        <f>'CONGESTION RESULTS 2015'!E45</f>
        <v>no</v>
      </c>
      <c r="E45" s="375" t="str">
        <f>'CONGESTION RESULTS 2015'!F45</f>
        <v>PRISMA</v>
      </c>
      <c r="F45" s="375" t="str">
        <f>'CONGESTION RESULTS 2015'!G45</f>
        <v>Ellund</v>
      </c>
      <c r="G45" s="375" t="str">
        <f>'CONGESTION RESULTS 2015'!H45</f>
        <v>Exit</v>
      </c>
      <c r="H45" s="375" t="str">
        <f>'CONGESTION RESULTS 2015'!I45</f>
        <v>21Z0000000000260</v>
      </c>
      <c r="I45" s="375" t="str">
        <f>'CONGESTION RESULTS 2015'!J45</f>
        <v>Open Grid Europe</v>
      </c>
      <c r="J45" s="375" t="str">
        <f>'CONGESTION RESULTS 2015'!K45</f>
        <v>21X-DE-C-A0A0A-T</v>
      </c>
      <c r="K45" s="375" t="str">
        <f>'CONGESTION RESULTS 2015'!L45</f>
        <v>DE</v>
      </c>
      <c r="L45" s="375" t="str">
        <f>'CONGESTION RESULTS 2015'!M45</f>
        <v>to</v>
      </c>
      <c r="M45" s="375" t="str">
        <f>'CONGESTION RESULTS 2015'!N45</f>
        <v>Energinet.dk</v>
      </c>
      <c r="N45" s="375" t="str">
        <f>'CONGESTION RESULTS 2015'!O45</f>
        <v>10X1001A1001A248</v>
      </c>
      <c r="O45" s="375" t="str">
        <f>'CONGESTION RESULTS 2015'!P45</f>
        <v>DK</v>
      </c>
      <c r="P45" s="375" t="str">
        <f>'CONGESTION RESULTS 2015'!Q45</f>
        <v>no firm technical</v>
      </c>
      <c r="Q45" s="375" t="str">
        <f>'CONGESTION RESULTS 2015'!BC45</f>
        <v>yes</v>
      </c>
      <c r="S45" s="360" t="str">
        <f>'CONGESTION RESULTS 2015'!BJ45</f>
        <v>no</v>
      </c>
      <c r="T45" s="375">
        <f>'CONGESTION RESULTS 2015'!BX45</f>
        <v>0</v>
      </c>
      <c r="U45" s="375" t="str">
        <f>IF(ISBLANK('CONGESTION RESULTS 2015'!BK45), "no", "yes")</f>
        <v>no</v>
      </c>
      <c r="V45" s="357">
        <f>'CONGESTION RESULTS 2015'!CE45</f>
        <v>0</v>
      </c>
      <c r="W45" s="375">
        <f>'CONGESTION RESULTS 2015'!CF45</f>
        <v>0</v>
      </c>
      <c r="X45" s="375">
        <f>'CONGESTION RESULTS 2015'!CG45</f>
        <v>0</v>
      </c>
      <c r="Y45" s="375">
        <f>'CONGESTION RESULTS 2015'!CH45</f>
        <v>0</v>
      </c>
      <c r="AA45" s="375">
        <f>Table9[[#This Row],[offer/non-offer or premia in March 2016 auction? 
'[only considering GYs and M-4-16']]]</f>
        <v>0</v>
      </c>
      <c r="AB45" s="375">
        <f>Table9[[#This Row],[Further TSO remarks on congestion / data / proposed changes to IP list etc.]]</f>
        <v>0</v>
      </c>
      <c r="AC45" s="375">
        <f>Table9[[#This Row],[Revised evaluation of congestion after TSO / NRA comments]]</f>
        <v>0</v>
      </c>
      <c r="AD45" s="375">
        <f>Table9[[#This Row],[ACER comments / 
justification]]</f>
        <v>0</v>
      </c>
    </row>
    <row r="46" spans="1:31" ht="22.2" hidden="1" x14ac:dyDescent="0.45">
      <c r="A46" s="329" t="str">
        <f>'CONGESTION RESULTS 2015'!A46</f>
        <v>cross-border</v>
      </c>
      <c r="B46" s="375" t="str">
        <f>'CONGESTION RESULTS 2015'!B46</f>
        <v>no (but only 1 GY ahead is offered)</v>
      </c>
      <c r="C46" s="375" t="str">
        <f>'CONGESTION RESULTS 2015'!C46</f>
        <v>non-offer of GY 16/17</v>
      </c>
      <c r="D46" s="375" t="str">
        <f>'CONGESTION RESULTS 2015'!E46</f>
        <v>yes</v>
      </c>
      <c r="E46" s="375" t="str">
        <f>'CONGESTION RESULTS 2015'!F46</f>
        <v>PRISMA</v>
      </c>
      <c r="F46" s="375" t="str">
        <f>'CONGESTION RESULTS 2015'!G46</f>
        <v>Ellund</v>
      </c>
      <c r="G46" s="375" t="str">
        <f>'CONGESTION RESULTS 2015'!H46</f>
        <v>Exit</v>
      </c>
      <c r="H46" s="375" t="str">
        <f>'CONGESTION RESULTS 2015'!I46</f>
        <v>21Z000000000144V</v>
      </c>
      <c r="I46" s="375" t="str">
        <f>'CONGESTION RESULTS 2015'!J46</f>
        <v>Energinet.dk</v>
      </c>
      <c r="J46" s="375" t="str">
        <f>'CONGESTION RESULTS 2015'!K46</f>
        <v>10X1001A1001A248</v>
      </c>
      <c r="K46" s="375" t="str">
        <f>'CONGESTION RESULTS 2015'!L46</f>
        <v>DK</v>
      </c>
      <c r="L46" s="375" t="str">
        <f>'CONGESTION RESULTS 2015'!M46</f>
        <v>to</v>
      </c>
      <c r="M46" s="375" t="str">
        <f>'CONGESTION RESULTS 2015'!N46</f>
        <v>Gasunie Deutschland Transport Services</v>
      </c>
      <c r="N46" s="375" t="str">
        <f>'CONGESTION RESULTS 2015'!O46</f>
        <v>21X-DE-D-A0A0A-K</v>
      </c>
      <c r="O46" s="375" t="str">
        <f>'CONGESTION RESULTS 2015'!P46</f>
        <v>DE</v>
      </c>
      <c r="P46" s="375" t="str">
        <f>'CONGESTION RESULTS 2015'!Q46</f>
        <v>EDK only offers 1 year ahead, as there is no demand for longer term auctions in Denmark / GY 16/17 offered in 3/16</v>
      </c>
      <c r="Q46" s="375">
        <f>'CONGESTION RESULTS 2015'!BC46</f>
        <v>0</v>
      </c>
      <c r="S46" s="360">
        <f>'CONGESTION RESULTS 2015'!BJ46</f>
        <v>0</v>
      </c>
      <c r="T46" s="375">
        <f>'CONGESTION RESULTS 2015'!BX46</f>
        <v>0</v>
      </c>
      <c r="U46" s="375" t="str">
        <f>IF(ISBLANK('CONGESTION RESULTS 2015'!BK46), "no", "yes")</f>
        <v>no</v>
      </c>
      <c r="V46" s="357">
        <f>'CONGESTION RESULTS 2015'!CE46</f>
        <v>0</v>
      </c>
      <c r="W46" s="375">
        <f>'CONGESTION RESULTS 2015'!CF46</f>
        <v>0</v>
      </c>
      <c r="X46" s="375">
        <f>'CONGESTION RESULTS 2015'!CG46</f>
        <v>0</v>
      </c>
      <c r="Y46" s="375">
        <f>'CONGESTION RESULTS 2015'!CH46</f>
        <v>0</v>
      </c>
      <c r="AA46" s="375">
        <f>Table9[[#This Row],[offer/non-offer or premia in March 2016 auction? 
'[only considering GYs and M-4-16']]]</f>
        <v>0</v>
      </c>
      <c r="AB46" s="375" t="str">
        <f>Table9[[#This Row],[Further TSO remarks on congestion / data / proposed changes to IP list etc.]]</f>
        <v>GY 16/17 was offered in March 2016. We only offer capacity 1 year ahead, as there is no demand for longer term auctions in Denmark.</v>
      </c>
      <c r="AC46" s="375" t="str">
        <f>Table9[[#This Row],[Revised evaluation of congestion after TSO / NRA comments]]</f>
        <v>no (but only 1 GY ahead is offered)</v>
      </c>
      <c r="AD46" s="375">
        <f>Table9[[#This Row],[ACER comments / 
justification]]</f>
        <v>0</v>
      </c>
    </row>
    <row r="47" spans="1:31" ht="22.2" hidden="1" x14ac:dyDescent="0.45">
      <c r="A47" s="329" t="str">
        <f>'CONGESTION RESULTS 2015'!A47</f>
        <v>cross-border</v>
      </c>
      <c r="B47" s="375" t="str">
        <f>'CONGESTION RESULTS 2015'!B47</f>
        <v>no (but only 1 GY ahead is offered)</v>
      </c>
      <c r="C47" s="375" t="str">
        <f>'CONGESTION RESULTS 2015'!C47</f>
        <v>non-offer of GY 16/17</v>
      </c>
      <c r="D47" s="375" t="str">
        <f>'CONGESTION RESULTS 2015'!E47</f>
        <v>yes</v>
      </c>
      <c r="E47" s="375" t="str">
        <f>'CONGESTION RESULTS 2015'!F47</f>
        <v>PRISMA</v>
      </c>
      <c r="F47" s="375" t="str">
        <f>'CONGESTION RESULTS 2015'!G47</f>
        <v>Ellund</v>
      </c>
      <c r="G47" s="375" t="str">
        <f>'CONGESTION RESULTS 2015'!H47</f>
        <v>Exit</v>
      </c>
      <c r="H47" s="375" t="str">
        <f>'CONGESTION RESULTS 2015'!I47</f>
        <v>21Z0000000000260</v>
      </c>
      <c r="I47" s="375" t="str">
        <f>'CONGESTION RESULTS 2015'!J47</f>
        <v>Energinet.dk</v>
      </c>
      <c r="J47" s="375" t="str">
        <f>'CONGESTION RESULTS 2015'!K47</f>
        <v>10X1001A1001A248</v>
      </c>
      <c r="K47" s="375" t="str">
        <f>'CONGESTION RESULTS 2015'!L47</f>
        <v>DK</v>
      </c>
      <c r="L47" s="375" t="str">
        <f>'CONGESTION RESULTS 2015'!M47</f>
        <v>to</v>
      </c>
      <c r="M47" s="375" t="str">
        <f>'CONGESTION RESULTS 2015'!N47</f>
        <v>Open Grid Europe</v>
      </c>
      <c r="N47" s="375" t="str">
        <f>'CONGESTION RESULTS 2015'!O47</f>
        <v>21X-DE-C-A0A0A-T</v>
      </c>
      <c r="O47" s="375" t="str">
        <f>'CONGESTION RESULTS 2015'!P47</f>
        <v>DE</v>
      </c>
      <c r="P47" s="375" t="str">
        <f>'CONGESTION RESULTS 2015'!Q47</f>
        <v>EDK only offers 1 year ahead, as there is no demand for longer term auctions in Denmark / GY 16/17 offered in 3/16</v>
      </c>
      <c r="Q47" s="375">
        <f>'CONGESTION RESULTS 2015'!BC47</f>
        <v>0</v>
      </c>
      <c r="S47" s="360">
        <f>'CONGESTION RESULTS 2015'!BJ47</f>
        <v>0</v>
      </c>
      <c r="T47" s="375">
        <f>'CONGESTION RESULTS 2015'!BX47</f>
        <v>0</v>
      </c>
      <c r="U47" s="375" t="str">
        <f>IF(ISBLANK('CONGESTION RESULTS 2015'!BK47), "no", "yes")</f>
        <v>no</v>
      </c>
      <c r="V47" s="357">
        <f>'CONGESTION RESULTS 2015'!CE47</f>
        <v>0</v>
      </c>
      <c r="W47" s="375">
        <f>'CONGESTION RESULTS 2015'!CF47</f>
        <v>0</v>
      </c>
      <c r="X47" s="375">
        <f>'CONGESTION RESULTS 2015'!CG47</f>
        <v>0</v>
      </c>
      <c r="Y47" s="375">
        <f>'CONGESTION RESULTS 2015'!CH47</f>
        <v>0</v>
      </c>
      <c r="AA47" s="375">
        <f>Table9[[#This Row],[offer/non-offer or premia in March 2016 auction? 
'[only considering GYs and M-4-16']]]</f>
        <v>0</v>
      </c>
      <c r="AB47" s="375" t="str">
        <f>Table9[[#This Row],[Further TSO remarks on congestion / data / proposed changes to IP list etc.]]</f>
        <v>GY 16/17 was offered in March 2016. We only offer capacity 1 year ahead, as there is no demand for longer term auctions in Denmark.</v>
      </c>
      <c r="AC47" s="375" t="str">
        <f>Table9[[#This Row],[Revised evaluation of congestion after TSO / NRA comments]]</f>
        <v>no (but only 1 GY ahead is offered)</v>
      </c>
      <c r="AD47" s="375">
        <f>Table9[[#This Row],[ACER comments / 
justification]]</f>
        <v>0</v>
      </c>
    </row>
    <row r="48" spans="1:31" ht="22.2" hidden="1" x14ac:dyDescent="0.45">
      <c r="A48" s="329" t="str">
        <f>'CONGESTION RESULTS 2015'!A48</f>
        <v>VR</v>
      </c>
      <c r="B48" s="375">
        <f>'CONGESTION RESULTS 2015'!B48</f>
        <v>0</v>
      </c>
      <c r="C48" s="375">
        <f>'CONGESTION RESULTS 2015'!C48</f>
        <v>0</v>
      </c>
      <c r="D48" s="375" t="str">
        <f>'CONGESTION RESULTS 2015'!E48</f>
        <v>no</v>
      </c>
      <c r="E48" s="375" t="str">
        <f>'CONGESTION RESULTS 2015'!F48</f>
        <v>PRISMA</v>
      </c>
      <c r="F48" s="375" t="str">
        <f>'CONGESTION RESULTS 2015'!G48</f>
        <v>Emden (EPT1)</v>
      </c>
      <c r="G48" s="375" t="str">
        <f>'CONGESTION RESULTS 2015'!H48</f>
        <v>Exit</v>
      </c>
      <c r="H48" s="375" t="str">
        <f>'CONGESTION RESULTS 2015'!I48</f>
        <v>21Z0000000000503</v>
      </c>
      <c r="I48" s="375" t="str">
        <f>'CONGESTION RESULTS 2015'!J48</f>
        <v>Open Grid Europe</v>
      </c>
      <c r="J48" s="375" t="str">
        <f>'CONGESTION RESULTS 2015'!K48</f>
        <v>21X-DE-C-A0A0A-T</v>
      </c>
      <c r="K48" s="375" t="str">
        <f>'CONGESTION RESULTS 2015'!L48</f>
        <v>DE</v>
      </c>
      <c r="L48" s="375" t="str">
        <f>'CONGESTION RESULTS 2015'!M48</f>
        <v>to</v>
      </c>
      <c r="M48" s="375" t="str">
        <f>'CONGESTION RESULTS 2015'!N48</f>
        <v>Gassco</v>
      </c>
      <c r="N48" s="375" t="str">
        <f>'CONGESTION RESULTS 2015'!O48</f>
        <v>21X-NO-A-A0A0A-2</v>
      </c>
      <c r="O48" s="375" t="str">
        <f>'CONGESTION RESULTS 2015'!P48</f>
        <v>NO</v>
      </c>
      <c r="P48" s="375" t="str">
        <f>'CONGESTION RESULTS 2015'!Q48</f>
        <v>no firm technical</v>
      </c>
      <c r="Q48" s="375" t="str">
        <f>'CONGESTION RESULTS 2015'!BC48</f>
        <v>no</v>
      </c>
      <c r="S48" s="360">
        <f>'CONGESTION RESULTS 2015'!BJ48</f>
        <v>0</v>
      </c>
      <c r="T48" s="375">
        <f>'CONGESTION RESULTS 2015'!BX48</f>
        <v>0</v>
      </c>
      <c r="U48" s="375" t="str">
        <f>IF(ISBLANK('CONGESTION RESULTS 2015'!BK48), "no", "yes")</f>
        <v>no</v>
      </c>
      <c r="V48" s="357">
        <f>'CONGESTION RESULTS 2015'!CE48</f>
        <v>0</v>
      </c>
      <c r="W48" s="375">
        <f>'CONGESTION RESULTS 2015'!CF48</f>
        <v>0</v>
      </c>
      <c r="X48" s="375">
        <f>'CONGESTION RESULTS 2015'!CG48</f>
        <v>0</v>
      </c>
      <c r="Y48" s="375">
        <f>'CONGESTION RESULTS 2015'!CH48</f>
        <v>0</v>
      </c>
      <c r="AA48" s="375">
        <f>Table9[[#This Row],[offer/non-offer or premia in March 2016 auction? 
'[only considering GYs and M-4-16']]]</f>
        <v>0</v>
      </c>
      <c r="AB48" s="375">
        <f>Table9[[#This Row],[Further TSO remarks on congestion / data / proposed changes to IP list etc.]]</f>
        <v>0</v>
      </c>
      <c r="AC48" s="375">
        <f>Table9[[#This Row],[Revised evaluation of congestion after TSO / NRA comments]]</f>
        <v>0</v>
      </c>
      <c r="AD48" s="375">
        <f>Table9[[#This Row],[ACER comments / 
justification]]</f>
        <v>0</v>
      </c>
    </row>
    <row r="49" spans="1:30" ht="22.2" hidden="1" x14ac:dyDescent="0.45">
      <c r="A49" s="329" t="str">
        <f>'CONGESTION RESULTS 2015'!A49</f>
        <v>VR</v>
      </c>
      <c r="B49" s="375">
        <f>'CONGESTION RESULTS 2015'!B49</f>
        <v>0</v>
      </c>
      <c r="C49" s="375">
        <f>'CONGESTION RESULTS 2015'!C49</f>
        <v>0</v>
      </c>
      <c r="D49" s="375" t="str">
        <f>'CONGESTION RESULTS 2015'!E49</f>
        <v>no</v>
      </c>
      <c r="E49" s="375" t="str">
        <f>'CONGESTION RESULTS 2015'!F49</f>
        <v>PRISMA</v>
      </c>
      <c r="F49" s="375" t="str">
        <f>'CONGESTION RESULTS 2015'!G49</f>
        <v>Emden (EPT1)</v>
      </c>
      <c r="G49" s="375" t="str">
        <f>'CONGESTION RESULTS 2015'!H49</f>
        <v>Exit</v>
      </c>
      <c r="H49" s="375" t="str">
        <f>'CONGESTION RESULTS 2015'!I49</f>
        <v>21Z000000000055U</v>
      </c>
      <c r="I49" s="375" t="str">
        <f>'CONGESTION RESULTS 2015'!J49</f>
        <v>Gasunie Transport Services</v>
      </c>
      <c r="J49" s="375" t="str">
        <f>'CONGESTION RESULTS 2015'!K49</f>
        <v>21X-NL-A-A0A0A-Z</v>
      </c>
      <c r="K49" s="375" t="str">
        <f>'CONGESTION RESULTS 2015'!L49</f>
        <v>NL</v>
      </c>
      <c r="L49" s="375" t="str">
        <f>'CONGESTION RESULTS 2015'!M49</f>
        <v>to</v>
      </c>
      <c r="M49" s="375" t="str">
        <f>'CONGESTION RESULTS 2015'!N49</f>
        <v>Gassco</v>
      </c>
      <c r="N49" s="375" t="str">
        <f>'CONGESTION RESULTS 2015'!O49</f>
        <v>21X-NO-A-A0A0A-2</v>
      </c>
      <c r="O49" s="375" t="str">
        <f>'CONGESTION RESULTS 2015'!P49</f>
        <v>NO</v>
      </c>
      <c r="P49" s="375" t="str">
        <f>'CONGESTION RESULTS 2015'!Q49</f>
        <v>no technical firm</v>
      </c>
      <c r="Q49" s="375">
        <f>'CONGESTION RESULTS 2015'!BC49</f>
        <v>0</v>
      </c>
      <c r="S49" s="360">
        <f>'CONGESTION RESULTS 2015'!BJ49</f>
        <v>0</v>
      </c>
      <c r="T49" s="375">
        <f>'CONGESTION RESULTS 2015'!BX49</f>
        <v>0</v>
      </c>
      <c r="U49" s="375" t="str">
        <f>IF(ISBLANK('CONGESTION RESULTS 2015'!BK49), "no", "yes")</f>
        <v>no</v>
      </c>
      <c r="V49" s="357">
        <f>'CONGESTION RESULTS 2015'!CE49</f>
        <v>0</v>
      </c>
      <c r="W49" s="375">
        <f>'CONGESTION RESULTS 2015'!CF49</f>
        <v>0</v>
      </c>
      <c r="X49" s="375">
        <f>'CONGESTION RESULTS 2015'!CG49</f>
        <v>0</v>
      </c>
      <c r="Y49" s="375">
        <f>'CONGESTION RESULTS 2015'!CH49</f>
        <v>0</v>
      </c>
      <c r="AA49" s="375">
        <f>Table9[[#This Row],[offer/non-offer or premia in March 2016 auction? 
'[only considering GYs and M-4-16']]]</f>
        <v>0</v>
      </c>
      <c r="AB49" s="375">
        <f>Table9[[#This Row],[Further TSO remarks on congestion / data / proposed changes to IP list etc.]]</f>
        <v>0</v>
      </c>
      <c r="AC49" s="375">
        <f>Table9[[#This Row],[Revised evaluation of congestion after TSO / NRA comments]]</f>
        <v>0</v>
      </c>
      <c r="AD49" s="375">
        <f>Table9[[#This Row],[ACER comments / 
justification]]</f>
        <v>0</v>
      </c>
    </row>
    <row r="50" spans="1:30" ht="22.2" hidden="1" x14ac:dyDescent="0.45">
      <c r="A50" s="329" t="str">
        <f>'CONGESTION RESULTS 2015'!A50</f>
        <v>VR</v>
      </c>
      <c r="B50" s="375">
        <f>'CONGESTION RESULTS 2015'!B50</f>
        <v>0</v>
      </c>
      <c r="C50" s="375">
        <f>'CONGESTION RESULTS 2015'!C50</f>
        <v>0</v>
      </c>
      <c r="D50" s="375" t="str">
        <f>'CONGESTION RESULTS 2015'!E50</f>
        <v>no</v>
      </c>
      <c r="E50" s="375" t="str">
        <f>'CONGESTION RESULTS 2015'!F50</f>
        <v>PRISMA</v>
      </c>
      <c r="F50" s="375" t="str">
        <f>'CONGESTION RESULTS 2015'!G50</f>
        <v>Emden (NPT)</v>
      </c>
      <c r="G50" s="375" t="str">
        <f>'CONGESTION RESULTS 2015'!H50</f>
        <v>Exit</v>
      </c>
      <c r="H50" s="375" t="str">
        <f>'CONGESTION RESULTS 2015'!I50</f>
        <v>21Z000000000048R</v>
      </c>
      <c r="I50" s="375" t="str">
        <f>'CONGESTION RESULTS 2015'!J50</f>
        <v>Open Grid Europe</v>
      </c>
      <c r="J50" s="375" t="str">
        <f>'CONGESTION RESULTS 2015'!K50</f>
        <v>21X-DE-C-A0A0A-T</v>
      </c>
      <c r="K50" s="375" t="str">
        <f>'CONGESTION RESULTS 2015'!L50</f>
        <v>DE</v>
      </c>
      <c r="L50" s="375" t="str">
        <f>'CONGESTION RESULTS 2015'!M50</f>
        <v>to</v>
      </c>
      <c r="M50" s="375" t="str">
        <f>'CONGESTION RESULTS 2015'!N50</f>
        <v>Gassco</v>
      </c>
      <c r="N50" s="375" t="str">
        <f>'CONGESTION RESULTS 2015'!O50</f>
        <v>21X-NO-A-A0A0A-2</v>
      </c>
      <c r="O50" s="375" t="str">
        <f>'CONGESTION RESULTS 2015'!P50</f>
        <v>NO</v>
      </c>
      <c r="P50" s="375" t="str">
        <f>'CONGESTION RESULTS 2015'!Q50</f>
        <v>no firm technical</v>
      </c>
      <c r="Q50" s="375" t="str">
        <f>'CONGESTION RESULTS 2015'!BC50</f>
        <v>no data</v>
      </c>
      <c r="S50" s="360" t="str">
        <f>'CONGESTION RESULTS 2015'!BJ50</f>
        <v>no</v>
      </c>
      <c r="T50" s="375">
        <f>'CONGESTION RESULTS 2015'!BX50</f>
        <v>0</v>
      </c>
      <c r="U50" s="375" t="str">
        <f>IF(ISBLANK('CONGESTION RESULTS 2015'!BK50), "no", "yes")</f>
        <v>no</v>
      </c>
      <c r="V50" s="357">
        <f>'CONGESTION RESULTS 2015'!CE50</f>
        <v>0</v>
      </c>
      <c r="W50" s="375">
        <f>'CONGESTION RESULTS 2015'!CF50</f>
        <v>0</v>
      </c>
      <c r="X50" s="375">
        <f>'CONGESTION RESULTS 2015'!CG50</f>
        <v>0</v>
      </c>
      <c r="Y50" s="375">
        <f>'CONGESTION RESULTS 2015'!CH50</f>
        <v>0</v>
      </c>
      <c r="AA50" s="375">
        <f>Table9[[#This Row],[offer/non-offer or premia in March 2016 auction? 
'[only considering GYs and M-4-16']]]</f>
        <v>0</v>
      </c>
      <c r="AB50" s="375">
        <f>Table9[[#This Row],[Further TSO remarks on congestion / data / proposed changes to IP list etc.]]</f>
        <v>0</v>
      </c>
      <c r="AC50" s="375">
        <f>Table9[[#This Row],[Revised evaluation of congestion after TSO / NRA comments]]</f>
        <v>0</v>
      </c>
      <c r="AD50" s="375">
        <f>Table9[[#This Row],[ACER comments / 
justification]]</f>
        <v>0</v>
      </c>
    </row>
    <row r="51" spans="1:30" s="361" customFormat="1" ht="30" hidden="1" customHeight="1" x14ac:dyDescent="0.45">
      <c r="A51" s="357" t="str">
        <f>'CONGESTION RESULTS 2015'!A51</f>
        <v>in-country</v>
      </c>
      <c r="B51" s="324" t="str">
        <f>'CONGESTION RESULTS 2015'!B51</f>
        <v>yes</v>
      </c>
      <c r="C51" s="357" t="str">
        <f>'CONGESTION RESULTS 2015'!C51</f>
        <v>non-offer of any firm products at BP</v>
      </c>
      <c r="D51" s="357" t="str">
        <f>'CONGESTION RESULTS 2015'!E51</f>
        <v>yes</v>
      </c>
      <c r="E51" s="357" t="str">
        <f>'CONGESTION RESULTS 2015'!F51</f>
        <v>PRISMA</v>
      </c>
      <c r="F51" s="368" t="str">
        <f>'CONGESTION RESULTS 2015'!G51</f>
        <v>Emsbüren-Berge</v>
      </c>
      <c r="G51" s="357" t="str">
        <f>'CONGESTION RESULTS 2015'!H51</f>
        <v>Exit</v>
      </c>
      <c r="H51" s="358" t="str">
        <f>'CONGESTION RESULTS 2015'!I51</f>
        <v>37Z000000004972G</v>
      </c>
      <c r="I51" s="357" t="str">
        <f>'CONGESTION RESULTS 2015'!J51</f>
        <v>Gasunie Deutschland Transport Services</v>
      </c>
      <c r="J51" s="329" t="str">
        <f>'CONGESTION RESULTS 2015'!K51</f>
        <v>21X-DE-D-A0A0A-K</v>
      </c>
      <c r="K51" s="357" t="str">
        <f>'CONGESTION RESULTS 2015'!L51</f>
        <v>DE</v>
      </c>
      <c r="L51" s="359" t="str">
        <f>'CONGESTION RESULTS 2015'!M51</f>
        <v>to</v>
      </c>
      <c r="M51" s="359" t="str">
        <f>'CONGESTION RESULTS 2015'!N51</f>
        <v>Thyssengas</v>
      </c>
      <c r="N51" s="329" t="str">
        <f>'CONGESTION RESULTS 2015'!O51</f>
        <v>21X-DE-G-A0A0A-U</v>
      </c>
      <c r="O51" s="322" t="str">
        <f>'CONGESTION RESULTS 2015'!P51</f>
        <v>DE</v>
      </c>
      <c r="P51" s="375">
        <f>'CONGESTION RESULTS 2015'!Q51</f>
        <v>0</v>
      </c>
      <c r="Q51" s="357" t="str">
        <f>'CONGESTION RESULTS 2015'!BC51</f>
        <v>yes</v>
      </c>
      <c r="R51" s="357" t="s">
        <v>103</v>
      </c>
      <c r="S51" s="360" t="str">
        <f>'CONGESTION RESULTS 2015'!BJ51</f>
        <v>no</v>
      </c>
      <c r="T51" s="357" t="str">
        <f>'CONGESTION RESULTS 2015'!BX51</f>
        <v>yes</v>
      </c>
      <c r="U51" s="357" t="str">
        <f>IF(ISBLANK('CONGESTION RESULTS 2015'!BK51), "no", "yes")</f>
        <v>no</v>
      </c>
      <c r="V51" s="357" t="str">
        <f>Table9[[#This Row],[Number of concluded trades (T) and offers (O) on secondary markets in 2015 '[&gt;= 1 month']]]</f>
        <v>no</v>
      </c>
      <c r="W51" s="357" t="str">
        <f>'CONGESTION RESULTS 2015'!CF51</f>
        <v>yes</v>
      </c>
      <c r="X51" s="357" t="str">
        <f>'CONGESTION RESULTS 2015'!CG51</f>
        <v>yes</v>
      </c>
      <c r="Y51" s="357" t="str">
        <f>'CONGESTION RESULTS 2015'!CH51</f>
        <v>yes</v>
      </c>
      <c r="Z51" s="360" t="s">
        <v>101</v>
      </c>
      <c r="AA51" s="375" t="str">
        <f>Table9[[#This Row],[offer/non-offer or premia in March 2016 auction? 
'[only considering GYs and M-4-16']]]</f>
        <v>GYs 16-19 + 24-31 offered as bundeled, M-4-16 offered</v>
      </c>
      <c r="AB51" s="375" t="str">
        <f>Table9[[#This Row],[Further TSO remarks on congestion / data / proposed changes to IP list etc.]]</f>
        <v>Firm capacity was increased in 02/2016, longterm bookings are possible. Due to this there is no congestion anymore.</v>
      </c>
      <c r="AC51" s="375" t="str">
        <f>Table9[[#This Row],[Revised evaluation of congestion after TSO / NRA comments]]</f>
        <v>yes, but congestion resolved by cap. increase</v>
      </c>
      <c r="AD51" s="375" t="str">
        <f>Table9[[#This Row],[ACER comments / 
justification]]</f>
        <v>yes, but congestion resolved by cap. Increase</v>
      </c>
    </row>
    <row r="52" spans="1:30" ht="22.2" hidden="1" x14ac:dyDescent="0.45">
      <c r="A52" s="329" t="str">
        <f>'CONGESTION RESULTS 2015'!A52</f>
        <v>VR</v>
      </c>
      <c r="B52" s="375">
        <f>'CONGESTION RESULTS 2015'!B52</f>
        <v>0</v>
      </c>
      <c r="C52" s="375">
        <f>'CONGESTION RESULTS 2015'!C52</f>
        <v>0</v>
      </c>
      <c r="D52" s="375" t="str">
        <f>'CONGESTION RESULTS 2015'!E52</f>
        <v>no</v>
      </c>
      <c r="E52" s="375" t="str">
        <f>'CONGESTION RESULTS 2015'!F52</f>
        <v>PRISMA</v>
      </c>
      <c r="F52" s="375" t="str">
        <f>'CONGESTION RESULTS 2015'!G52</f>
        <v>Emsbüren-Berge</v>
      </c>
      <c r="G52" s="375" t="str">
        <f>'CONGESTION RESULTS 2015'!H52</f>
        <v>Exit</v>
      </c>
      <c r="H52" s="375" t="str">
        <f>'CONGESTION RESULTS 2015'!I52</f>
        <v>37Z000000004972G</v>
      </c>
      <c r="I52" s="375" t="str">
        <f>'CONGESTION RESULTS 2015'!J52</f>
        <v>Thyssengas</v>
      </c>
      <c r="J52" s="375" t="str">
        <f>'CONGESTION RESULTS 2015'!K52</f>
        <v>21X-DE-G-A0A0A-U</v>
      </c>
      <c r="K52" s="375" t="str">
        <f>'CONGESTION RESULTS 2015'!L52</f>
        <v>DE</v>
      </c>
      <c r="L52" s="375" t="str">
        <f>'CONGESTION RESULTS 2015'!M52</f>
        <v>to</v>
      </c>
      <c r="M52" s="375" t="str">
        <f>'CONGESTION RESULTS 2015'!N52</f>
        <v>Gasunie Deutschland Transport Services</v>
      </c>
      <c r="N52" s="375" t="str">
        <f>'CONGESTION RESULTS 2015'!O52</f>
        <v>21X-DE-D-A0A0A-K</v>
      </c>
      <c r="O52" s="375" t="str">
        <f>'CONGESTION RESULTS 2015'!P52</f>
        <v>DE</v>
      </c>
      <c r="P52" s="375" t="str">
        <f>'CONGESTION RESULTS 2015'!Q52</f>
        <v>no firm technical</v>
      </c>
      <c r="Q52" s="375" t="str">
        <f>'CONGESTION RESULTS 2015'!BC52</f>
        <v>yes</v>
      </c>
      <c r="S52" s="360" t="str">
        <f>'CONGESTION RESULTS 2015'!BJ52</f>
        <v>no</v>
      </c>
      <c r="T52" s="375">
        <f>'CONGESTION RESULTS 2015'!BX52</f>
        <v>0</v>
      </c>
      <c r="U52" s="375" t="str">
        <f>IF(ISBLANK('CONGESTION RESULTS 2015'!BK52), "no", "yes")</f>
        <v>no</v>
      </c>
      <c r="V52" s="357">
        <f>'CONGESTION RESULTS 2015'!CE52</f>
        <v>0</v>
      </c>
      <c r="W52" s="375">
        <f>'CONGESTION RESULTS 2015'!CF52</f>
        <v>0</v>
      </c>
      <c r="X52" s="375">
        <f>'CONGESTION RESULTS 2015'!CG52</f>
        <v>0</v>
      </c>
      <c r="Y52" s="375">
        <f>'CONGESTION RESULTS 2015'!CH52</f>
        <v>0</v>
      </c>
      <c r="AA52" s="375">
        <f>Table9[[#This Row],[offer/non-offer or premia in March 2016 auction? 
'[only considering GYs and M-4-16']]]</f>
        <v>0</v>
      </c>
      <c r="AB52" s="375">
        <f>Table9[[#This Row],[Further TSO remarks on congestion / data / proposed changes to IP list etc.]]</f>
        <v>0</v>
      </c>
      <c r="AC52" s="375">
        <f>Table9[[#This Row],[Revised evaluation of congestion after TSO / NRA comments]]</f>
        <v>0</v>
      </c>
      <c r="AD52" s="375">
        <f>Table9[[#This Row],[ACER comments / 
justification]]</f>
        <v>0</v>
      </c>
    </row>
    <row r="53" spans="1:30" ht="22.2" hidden="1" x14ac:dyDescent="0.45">
      <c r="A53" s="329" t="str">
        <f>'CONGESTION RESULTS 2015'!A53</f>
        <v>VR</v>
      </c>
      <c r="B53" s="375">
        <f>'CONGESTION RESULTS 2015'!B53</f>
        <v>0</v>
      </c>
      <c r="C53" s="375">
        <f>'CONGESTION RESULTS 2015'!C53</f>
        <v>0</v>
      </c>
      <c r="D53" s="375" t="str">
        <f>'CONGESTION RESULTS 2015'!E53</f>
        <v>no</v>
      </c>
      <c r="E53" s="375" t="str">
        <f>'CONGESTION RESULTS 2015'!F53</f>
        <v>PRISMA</v>
      </c>
      <c r="F53" s="375" t="str">
        <f>'CONGESTION RESULTS 2015'!G53</f>
        <v>Etzel</v>
      </c>
      <c r="G53" s="375" t="str">
        <f>'CONGESTION RESULTS 2015'!H53</f>
        <v>Exit</v>
      </c>
      <c r="H53" s="375" t="str">
        <f>'CONGESTION RESULTS 2015'!I53</f>
        <v>37Z000000006559E</v>
      </c>
      <c r="I53" s="375" t="str">
        <f>'CONGESTION RESULTS 2015'!J53</f>
        <v>Open Grid Europe</v>
      </c>
      <c r="J53" s="375" t="str">
        <f>'CONGESTION RESULTS 2015'!K53</f>
        <v>21X-DE-C-A0A0A-T</v>
      </c>
      <c r="K53" s="375" t="str">
        <f>'CONGESTION RESULTS 2015'!L53</f>
        <v>DE</v>
      </c>
      <c r="L53" s="375" t="str">
        <f>'CONGESTION RESULTS 2015'!M53</f>
        <v>to</v>
      </c>
      <c r="M53" s="375" t="str">
        <f>'CONGESTION RESULTS 2015'!N53</f>
        <v>jordgas Transport</v>
      </c>
      <c r="N53" s="375" t="str">
        <f>'CONGESTION RESULTS 2015'!O53</f>
        <v>21X000000001189W</v>
      </c>
      <c r="O53" s="375" t="str">
        <f>'CONGESTION RESULTS 2015'!P53</f>
        <v>DE</v>
      </c>
      <c r="P53" s="375" t="str">
        <f>'CONGESTION RESULTS 2015'!Q53</f>
        <v>no firm technical</v>
      </c>
      <c r="Q53" s="375" t="str">
        <f>'CONGESTION RESULTS 2015'!BC53</f>
        <v>yes</v>
      </c>
      <c r="S53" s="360" t="str">
        <f>'CONGESTION RESULTS 2015'!BJ53</f>
        <v>no</v>
      </c>
      <c r="T53" s="375">
        <f>'CONGESTION RESULTS 2015'!BX53</f>
        <v>0</v>
      </c>
      <c r="U53" s="375" t="str">
        <f>IF(ISBLANK('CONGESTION RESULTS 2015'!BK53), "no", "yes")</f>
        <v>no</v>
      </c>
      <c r="V53" s="357">
        <f>'CONGESTION RESULTS 2015'!CE53</f>
        <v>0</v>
      </c>
      <c r="W53" s="375">
        <f>'CONGESTION RESULTS 2015'!CF53</f>
        <v>0</v>
      </c>
      <c r="X53" s="375">
        <f>'CONGESTION RESULTS 2015'!CG53</f>
        <v>0</v>
      </c>
      <c r="Y53" s="375">
        <f>'CONGESTION RESULTS 2015'!CH53</f>
        <v>0</v>
      </c>
      <c r="AA53" s="375">
        <f>Table9[[#This Row],[offer/non-offer or premia in March 2016 auction? 
'[only considering GYs and M-4-16']]]</f>
        <v>0</v>
      </c>
      <c r="AB53" s="375">
        <f>Table9[[#This Row],[Further TSO remarks on congestion / data / proposed changes to IP list etc.]]</f>
        <v>0</v>
      </c>
      <c r="AC53" s="375">
        <f>Table9[[#This Row],[Revised evaluation of congestion after TSO / NRA comments]]</f>
        <v>0</v>
      </c>
      <c r="AD53" s="375">
        <f>Table9[[#This Row],[ACER comments / 
justification]]</f>
        <v>0</v>
      </c>
    </row>
    <row r="54" spans="1:30" ht="22.2" hidden="1" x14ac:dyDescent="0.45">
      <c r="A54" s="329" t="str">
        <f>'CONGESTION RESULTS 2015'!A54</f>
        <v>VR</v>
      </c>
      <c r="B54" s="375">
        <f>'CONGESTION RESULTS 2015'!B54</f>
        <v>0</v>
      </c>
      <c r="C54" s="375">
        <f>'CONGESTION RESULTS 2015'!C54</f>
        <v>0</v>
      </c>
      <c r="D54" s="375" t="str">
        <f>'CONGESTION RESULTS 2015'!E54</f>
        <v>no</v>
      </c>
      <c r="E54" s="375" t="str">
        <f>'CONGESTION RESULTS 2015'!F54</f>
        <v>PRISMA</v>
      </c>
      <c r="F54" s="375" t="str">
        <f>'CONGESTION RESULTS 2015'!G54</f>
        <v>Etzel</v>
      </c>
      <c r="G54" s="375" t="str">
        <f>'CONGESTION RESULTS 2015'!H54</f>
        <v>Exit</v>
      </c>
      <c r="H54" s="375" t="str">
        <f>'CONGESTION RESULTS 2015'!I54</f>
        <v>37Z000000006559E</v>
      </c>
      <c r="I54" s="375" t="str">
        <f>'CONGESTION RESULTS 2015'!J54</f>
        <v>jordgas Transport</v>
      </c>
      <c r="J54" s="375" t="str">
        <f>'CONGESTION RESULTS 2015'!K54</f>
        <v>21X000000001189W</v>
      </c>
      <c r="K54" s="375" t="str">
        <f>'CONGESTION RESULTS 2015'!L54</f>
        <v>DE</v>
      </c>
      <c r="L54" s="375" t="str">
        <f>'CONGESTION RESULTS 2015'!M54</f>
        <v>to</v>
      </c>
      <c r="M54" s="375" t="str">
        <f>'CONGESTION RESULTS 2015'!N54</f>
        <v>Open Grid Europe</v>
      </c>
      <c r="N54" s="375" t="str">
        <f>'CONGESTION RESULTS 2015'!O54</f>
        <v>21X-DE-C-A0A0A-T</v>
      </c>
      <c r="O54" s="375" t="str">
        <f>'CONGESTION RESULTS 2015'!P54</f>
        <v>DE</v>
      </c>
      <c r="P54" s="375" t="str">
        <f>'CONGESTION RESULTS 2015'!Q54</f>
        <v>no firm technical</v>
      </c>
      <c r="Q54" s="375" t="str">
        <f>'CONGESTION RESULTS 2015'!BC54</f>
        <v>yes</v>
      </c>
      <c r="S54" s="360" t="str">
        <f>'CONGESTION RESULTS 2015'!BJ54</f>
        <v>no</v>
      </c>
      <c r="T54" s="375">
        <f>'CONGESTION RESULTS 2015'!BX54</f>
        <v>0</v>
      </c>
      <c r="U54" s="375" t="str">
        <f>IF(ISBLANK('CONGESTION RESULTS 2015'!BK54), "no", "yes")</f>
        <v>no</v>
      </c>
      <c r="V54" s="357">
        <f>'CONGESTION RESULTS 2015'!CE54</f>
        <v>0</v>
      </c>
      <c r="W54" s="375">
        <f>'CONGESTION RESULTS 2015'!CF54</f>
        <v>0</v>
      </c>
      <c r="X54" s="375">
        <f>'CONGESTION RESULTS 2015'!CG54</f>
        <v>0</v>
      </c>
      <c r="Y54" s="375">
        <f>'CONGESTION RESULTS 2015'!CH54</f>
        <v>0</v>
      </c>
      <c r="AA54" s="375">
        <f>Table9[[#This Row],[offer/non-offer or premia in March 2016 auction? 
'[only considering GYs and M-4-16']]]</f>
        <v>0</v>
      </c>
      <c r="AB54" s="375">
        <f>Table9[[#This Row],[Further TSO remarks on congestion / data / proposed changes to IP list etc.]]</f>
        <v>0</v>
      </c>
      <c r="AC54" s="375">
        <f>Table9[[#This Row],[Revised evaluation of congestion after TSO / NRA comments]]</f>
        <v>0</v>
      </c>
      <c r="AD54" s="375">
        <f>Table9[[#This Row],[ACER comments / 
justification]]</f>
        <v>0</v>
      </c>
    </row>
    <row r="55" spans="1:30" ht="22.2" hidden="1" x14ac:dyDescent="0.45">
      <c r="A55" s="329" t="str">
        <f>'CONGESTION RESULTS 2015'!A55</f>
        <v>cross-border</v>
      </c>
      <c r="B55" s="375" t="str">
        <f>'CONGESTION RESULTS 2015'!B55</f>
        <v>close (due to quota)</v>
      </c>
      <c r="C55" s="375">
        <f>'CONGESTION RESULTS 2015'!C55</f>
        <v>0</v>
      </c>
      <c r="D55" s="375" t="str">
        <f>'CONGESTION RESULTS 2015'!E55</f>
        <v>yes</v>
      </c>
      <c r="E55" s="375" t="str">
        <f>'CONGESTION RESULTS 2015'!F55</f>
        <v>PRISMA</v>
      </c>
      <c r="F55" s="375" t="str">
        <f>'CONGESTION RESULTS 2015'!G55</f>
        <v>Eynatten 1 (BE) // Lichtenbusch / Raeren (DE)</v>
      </c>
      <c r="G55" s="375" t="str">
        <f>'CONGESTION RESULTS 2015'!H55</f>
        <v>Exit</v>
      </c>
      <c r="H55" s="375" t="str">
        <f>'CONGESTION RESULTS 2015'!I55</f>
        <v>21Z0000000000155</v>
      </c>
      <c r="I55" s="375" t="str">
        <f>'CONGESTION RESULTS 2015'!J55</f>
        <v>Fluxys Belgium</v>
      </c>
      <c r="J55" s="375" t="str">
        <f>'CONGESTION RESULTS 2015'!K55</f>
        <v>21X-BE-A-A0A0A-Y</v>
      </c>
      <c r="K55" s="375" t="str">
        <f>'CONGESTION RESULTS 2015'!L55</f>
        <v>BE</v>
      </c>
      <c r="L55" s="375" t="str">
        <f>'CONGESTION RESULTS 2015'!M55</f>
        <v>to</v>
      </c>
      <c r="M55" s="375" t="str">
        <f>'CONGESTION RESULTS 2015'!N55</f>
        <v>GASCADE Gastransport</v>
      </c>
      <c r="N55" s="375" t="str">
        <f>'CONGESTION RESULTS 2015'!O55</f>
        <v>21X-DE-H-A0A0A-L</v>
      </c>
      <c r="O55" s="375" t="str">
        <f>'CONGESTION RESULTS 2015'!P55</f>
        <v>DE</v>
      </c>
      <c r="P55" s="375">
        <f>'CONGESTION RESULTS 2015'!Q55</f>
        <v>0</v>
      </c>
      <c r="Q55" s="375">
        <f>'CONGESTION RESULTS 2015'!BC55</f>
        <v>0</v>
      </c>
      <c r="S55" s="360">
        <f>'CONGESTION RESULTS 2015'!BJ55</f>
        <v>0</v>
      </c>
      <c r="T55" s="375">
        <f>'CONGESTION RESULTS 2015'!BX55</f>
        <v>0</v>
      </c>
      <c r="U55" s="375" t="str">
        <f>IF(ISBLANK('CONGESTION RESULTS 2015'!BK55), "no", "yes")</f>
        <v>no</v>
      </c>
      <c r="V55" s="357">
        <f>'CONGESTION RESULTS 2015'!CE55</f>
        <v>0</v>
      </c>
      <c r="W55" s="375">
        <f>'CONGESTION RESULTS 2015'!CF55</f>
        <v>0</v>
      </c>
      <c r="X55" s="375">
        <f>'CONGESTION RESULTS 2015'!CG55</f>
        <v>0</v>
      </c>
      <c r="Y55" s="375">
        <f>'CONGESTION RESULTS 2015'!CH55</f>
        <v>0</v>
      </c>
      <c r="AA55" s="375">
        <f>Table9[[#This Row],[offer/non-offer or premia in March 2016 auction? 
'[only considering GYs and M-4-16']]]</f>
        <v>0</v>
      </c>
      <c r="AB55" s="375">
        <f>Table9[[#This Row],[Further TSO remarks on congestion / data / proposed changes to IP list etc.]]</f>
        <v>0</v>
      </c>
      <c r="AC55" s="375" t="str">
        <f>Table9[[#This Row],[Revised evaluation of congestion after TSO / NRA comments]]</f>
        <v>close (due to quota)</v>
      </c>
      <c r="AD55" s="375">
        <f>Table9[[#This Row],[ACER comments / 
justification]]</f>
        <v>0</v>
      </c>
    </row>
    <row r="56" spans="1:30" ht="22.2" hidden="1" x14ac:dyDescent="0.45">
      <c r="A56" s="329" t="str">
        <f>'CONGESTION RESULTS 2015'!A56</f>
        <v>cross-border</v>
      </c>
      <c r="B56" s="375" t="str">
        <f>'CONGESTION RESULTS 2015'!B56</f>
        <v>no</v>
      </c>
      <c r="C56" s="375">
        <f>'CONGESTION RESULTS 2015'!C56</f>
        <v>0</v>
      </c>
      <c r="D56" s="375" t="str">
        <f>'CONGESTION RESULTS 2015'!E56</f>
        <v>yes</v>
      </c>
      <c r="E56" s="375" t="str">
        <f>'CONGESTION RESULTS 2015'!F56</f>
        <v>PRISMA</v>
      </c>
      <c r="F56" s="375" t="str">
        <f>'CONGESTION RESULTS 2015'!G56</f>
        <v>Eynatten 1 (BE) // Lichtenbusch / Raeren (DE)</v>
      </c>
      <c r="G56" s="375" t="str">
        <f>'CONGESTION RESULTS 2015'!H56</f>
        <v>Exit</v>
      </c>
      <c r="H56" s="375" t="str">
        <f>'CONGESTION RESULTS 2015'!I56</f>
        <v>21Z0000000000155</v>
      </c>
      <c r="I56" s="375" t="str">
        <f>'CONGESTION RESULTS 2015'!J56</f>
        <v>GASCADE Gastransport</v>
      </c>
      <c r="J56" s="375" t="str">
        <f>'CONGESTION RESULTS 2015'!K56</f>
        <v>21X-DE-H-A0A0A-L</v>
      </c>
      <c r="K56" s="375" t="str">
        <f>'CONGESTION RESULTS 2015'!L56</f>
        <v>DE</v>
      </c>
      <c r="L56" s="375" t="str">
        <f>'CONGESTION RESULTS 2015'!M56</f>
        <v>to</v>
      </c>
      <c r="M56" s="375" t="str">
        <f>'CONGESTION RESULTS 2015'!N56</f>
        <v>Fluxys Belgium</v>
      </c>
      <c r="N56" s="375" t="str">
        <f>'CONGESTION RESULTS 2015'!O56</f>
        <v>21X-BE-A-A0A0A-Y</v>
      </c>
      <c r="O56" s="375" t="str">
        <f>'CONGESTION RESULTS 2015'!P56</f>
        <v>BE</v>
      </c>
      <c r="P56" s="375">
        <f>'CONGESTION RESULTS 2015'!Q56</f>
        <v>0</v>
      </c>
      <c r="Q56" s="375">
        <f>'CONGESTION RESULTS 2015'!BC56</f>
        <v>0</v>
      </c>
      <c r="S56" s="360">
        <f>'CONGESTION RESULTS 2015'!BJ56</f>
        <v>0</v>
      </c>
      <c r="T56" s="375">
        <f>'CONGESTION RESULTS 2015'!BX56</f>
        <v>0</v>
      </c>
      <c r="U56" s="375" t="str">
        <f>IF(ISBLANK('CONGESTION RESULTS 2015'!BK56), "no", "yes")</f>
        <v>no</v>
      </c>
      <c r="V56" s="357">
        <f>'CONGESTION RESULTS 2015'!CE56</f>
        <v>0</v>
      </c>
      <c r="W56" s="375">
        <f>'CONGESTION RESULTS 2015'!CF56</f>
        <v>0</v>
      </c>
      <c r="X56" s="375">
        <f>'CONGESTION RESULTS 2015'!CG56</f>
        <v>0</v>
      </c>
      <c r="Y56" s="375">
        <f>'CONGESTION RESULTS 2015'!CH56</f>
        <v>0</v>
      </c>
      <c r="AA56" s="375">
        <f>Table9[[#This Row],[offer/non-offer or premia in March 2016 auction? 
'[only considering GYs and M-4-16']]]</f>
        <v>0</v>
      </c>
      <c r="AB56" s="375">
        <f>Table9[[#This Row],[Further TSO remarks on congestion / data / proposed changes to IP list etc.]]</f>
        <v>0</v>
      </c>
      <c r="AC56" s="375">
        <f>Table9[[#This Row],[Revised evaluation of congestion after TSO / NRA comments]]</f>
        <v>0</v>
      </c>
      <c r="AD56" s="375">
        <f>Table9[[#This Row],[ACER comments / 
justification]]</f>
        <v>0</v>
      </c>
    </row>
    <row r="57" spans="1:30" ht="22.2" hidden="1" x14ac:dyDescent="0.45">
      <c r="A57" s="329" t="str">
        <f>'CONGESTION RESULTS 2015'!A57</f>
        <v>cross-border</v>
      </c>
      <c r="B57" s="375" t="str">
        <f>'CONGESTION RESULTS 2015'!B57</f>
        <v>likely not</v>
      </c>
      <c r="C57" s="375" t="str">
        <f>'CONGESTION RESULTS 2015'!C57</f>
        <v>non-offer of GYs 15/16 + 16/17 + 17/18</v>
      </c>
      <c r="D57" s="375" t="str">
        <f>'CONGESTION RESULTS 2015'!E57</f>
        <v>yes</v>
      </c>
      <c r="E57" s="375" t="str">
        <f>'CONGESTION RESULTS 2015'!F57</f>
        <v>PRISMA</v>
      </c>
      <c r="F57" s="375" t="str">
        <f>'CONGESTION RESULTS 2015'!G57</f>
        <v>Eynatten 2 (BE) // Lichtenbusch / Raeren (DE)</v>
      </c>
      <c r="G57" s="375" t="str">
        <f>'CONGESTION RESULTS 2015'!H57</f>
        <v>Exit</v>
      </c>
      <c r="H57" s="375" t="str">
        <f>'CONGESTION RESULTS 2015'!I57</f>
        <v>21Z000000000174M</v>
      </c>
      <c r="I57" s="375" t="str">
        <f>'CONGESTION RESULTS 2015'!J57</f>
        <v>Fluxys Belgium</v>
      </c>
      <c r="J57" s="375" t="str">
        <f>'CONGESTION RESULTS 2015'!K57</f>
        <v>21X-BE-A-A0A0A-Y</v>
      </c>
      <c r="K57" s="375" t="str">
        <f>'CONGESTION RESULTS 2015'!L57</f>
        <v>BE</v>
      </c>
      <c r="L57" s="375" t="str">
        <f>'CONGESTION RESULTS 2015'!M57</f>
        <v>to</v>
      </c>
      <c r="M57" s="375" t="str">
        <f>'CONGESTION RESULTS 2015'!N57</f>
        <v>Fluxys TENP</v>
      </c>
      <c r="N57" s="375" t="str">
        <f>'CONGESTION RESULTS 2015'!O57</f>
        <v>21X000000001133M</v>
      </c>
      <c r="O57" s="375" t="str">
        <f>'CONGESTION RESULTS 2015'!P57</f>
        <v>DE</v>
      </c>
      <c r="P57" s="375">
        <f>'CONGESTION RESULTS 2015'!Q57</f>
        <v>0</v>
      </c>
      <c r="Q57" s="375" t="str">
        <f>'CONGESTION RESULTS 2015'!BC57</f>
        <v>no</v>
      </c>
      <c r="S57" s="360">
        <f>'CONGESTION RESULTS 2015'!BJ57</f>
        <v>0</v>
      </c>
      <c r="T57" s="375" t="str">
        <f>'CONGESTION RESULTS 2015'!BX57</f>
        <v>no</v>
      </c>
      <c r="U57" s="375" t="str">
        <f>IF(ISBLANK('CONGESTION RESULTS 2015'!BK57), "no", "yes")</f>
        <v>no</v>
      </c>
      <c r="V57" s="357">
        <f>'CONGESTION RESULTS 2015'!CE57</f>
        <v>0</v>
      </c>
      <c r="W57" s="375" t="str">
        <f>'CONGESTION RESULTS 2015'!CF57</f>
        <v>no</v>
      </c>
      <c r="X57" s="375" t="str">
        <f>'CONGESTION RESULTS 2015'!CG57</f>
        <v>no</v>
      </c>
      <c r="Y57" s="375">
        <f>'CONGESTION RESULTS 2015'!CH57</f>
        <v>0</v>
      </c>
      <c r="AA57" s="375" t="str">
        <f>Table9[[#This Row],[offer/non-offer or premia in March 2016 auction? 
'[only considering GYs and M-4-16']]]</f>
        <v>only M-4-16 and GYs from 26/27 offered (bundled)</v>
      </c>
      <c r="AB57" s="375" t="str">
        <f>Table9[[#This Row],[Further TSO remarks on congestion / data / proposed changes to IP list etc.]]</f>
        <v xml:space="preserve">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v>
      </c>
      <c r="AC57" s="375" t="str">
        <f>Table9[[#This Row],[Revised evaluation of congestion after TSO / NRA comments]]</f>
        <v>no- potentially, but no FDA UIOLI required</v>
      </c>
      <c r="AD57" s="375" t="str">
        <f>Table9[[#This Row],[ACER comments / 
justification]]</f>
        <v>non-offer of GYs 15-18. although &gt;20% available cap.;
CREG: 4.5.16: competing auctions, capacity on Fluxys side for bundling offered; Fluxys will clarify</v>
      </c>
    </row>
    <row r="58" spans="1:30" ht="22.2" hidden="1" x14ac:dyDescent="0.45">
      <c r="A58" s="329" t="str">
        <f>'CONGESTION RESULTS 2015'!A58</f>
        <v>cross-border</v>
      </c>
      <c r="B58" s="375" t="str">
        <f>'CONGESTION RESULTS 2015'!B58</f>
        <v>no</v>
      </c>
      <c r="C58" s="375">
        <f>'CONGESTION RESULTS 2015'!C58</f>
        <v>0</v>
      </c>
      <c r="D58" s="375" t="str">
        <f>'CONGESTION RESULTS 2015'!E58</f>
        <v>yes</v>
      </c>
      <c r="E58" s="375" t="str">
        <f>'CONGESTION RESULTS 2015'!F58</f>
        <v>PRISMA</v>
      </c>
      <c r="F58" s="375" t="str">
        <f>'CONGESTION RESULTS 2015'!G58</f>
        <v>Eynatten 2 (BE) // Lichtenbusch / Raeren (DE)</v>
      </c>
      <c r="G58" s="375" t="str">
        <f>'CONGESTION RESULTS 2015'!H58</f>
        <v>Exit</v>
      </c>
      <c r="H58" s="375" t="str">
        <f>'CONGESTION RESULTS 2015'!I58</f>
        <v>21Z0000000000163</v>
      </c>
      <c r="I58" s="375" t="str">
        <f>'CONGESTION RESULTS 2015'!J58</f>
        <v>Fluxys Belgium</v>
      </c>
      <c r="J58" s="375" t="str">
        <f>'CONGESTION RESULTS 2015'!K58</f>
        <v>21X-BE-A-A0A0A-Y</v>
      </c>
      <c r="K58" s="375" t="str">
        <f>'CONGESTION RESULTS 2015'!L58</f>
        <v>BE</v>
      </c>
      <c r="L58" s="375" t="str">
        <f>'CONGESTION RESULTS 2015'!M58</f>
        <v>to</v>
      </c>
      <c r="M58" s="375" t="str">
        <f>'CONGESTION RESULTS 2015'!N58</f>
        <v>Open Grid Europe</v>
      </c>
      <c r="N58" s="375" t="str">
        <f>'CONGESTION RESULTS 2015'!O58</f>
        <v>21X-DE-C-A0A0A-T</v>
      </c>
      <c r="O58" s="375" t="str">
        <f>'CONGESTION RESULTS 2015'!P58</f>
        <v>DE</v>
      </c>
      <c r="P58" s="375">
        <f>'CONGESTION RESULTS 2015'!Q58</f>
        <v>0</v>
      </c>
      <c r="Q58" s="375">
        <f>'CONGESTION RESULTS 2015'!BC58</f>
        <v>0</v>
      </c>
      <c r="S58" s="360">
        <f>'CONGESTION RESULTS 2015'!BJ58</f>
        <v>0</v>
      </c>
      <c r="T58" s="375">
        <f>'CONGESTION RESULTS 2015'!BX58</f>
        <v>0</v>
      </c>
      <c r="U58" s="375" t="str">
        <f>IF(ISBLANK('CONGESTION RESULTS 2015'!BK58), "no", "yes")</f>
        <v>no</v>
      </c>
      <c r="V58" s="357">
        <f>'CONGESTION RESULTS 2015'!CE58</f>
        <v>0</v>
      </c>
      <c r="W58" s="375">
        <f>'CONGESTION RESULTS 2015'!CF58</f>
        <v>0</v>
      </c>
      <c r="X58" s="375">
        <f>'CONGESTION RESULTS 2015'!CG58</f>
        <v>0</v>
      </c>
      <c r="Y58" s="375">
        <f>'CONGESTION RESULTS 2015'!CH58</f>
        <v>0</v>
      </c>
      <c r="AA58" s="375">
        <f>Table9[[#This Row],[offer/non-offer or premia in March 2016 auction? 
'[only considering GYs and M-4-16']]]</f>
        <v>0</v>
      </c>
      <c r="AB58" s="375">
        <f>Table9[[#This Row],[Further TSO remarks on congestion / data / proposed changes to IP list etc.]]</f>
        <v>0</v>
      </c>
      <c r="AC58" s="375" t="str">
        <f>Table9[[#This Row],[Revised evaluation of congestion after TSO / NRA comments]]</f>
        <v>no</v>
      </c>
      <c r="AD58" s="375">
        <f>Table9[[#This Row],[ACER comments / 
justification]]</f>
        <v>0</v>
      </c>
    </row>
    <row r="59" spans="1:30" ht="22.2" hidden="1" x14ac:dyDescent="0.45">
      <c r="A59" s="329" t="str">
        <f>'CONGESTION RESULTS 2015'!A59</f>
        <v>cross-border</v>
      </c>
      <c r="B59" s="375" t="str">
        <f>'CONGESTION RESULTS 2015'!B59</f>
        <v>no</v>
      </c>
      <c r="C59" s="375">
        <f>'CONGESTION RESULTS 2015'!C59</f>
        <v>0</v>
      </c>
      <c r="D59" s="375" t="str">
        <f>'CONGESTION RESULTS 2015'!E59</f>
        <v>yes</v>
      </c>
      <c r="E59" s="375" t="str">
        <f>'CONGESTION RESULTS 2015'!F59</f>
        <v>PRISMA</v>
      </c>
      <c r="F59" s="375" t="str">
        <f>'CONGESTION RESULTS 2015'!G59</f>
        <v>Eynatten 2 (BE) // Lichtenbusch / Raeren (DE)</v>
      </c>
      <c r="G59" s="375" t="str">
        <f>'CONGESTION RESULTS 2015'!H59</f>
        <v>Exit</v>
      </c>
      <c r="H59" s="375" t="str">
        <f>'CONGESTION RESULTS 2015'!I59</f>
        <v>21Z000000000147P</v>
      </c>
      <c r="I59" s="375" t="str">
        <f>'CONGESTION RESULTS 2015'!J59</f>
        <v>Fluxys Belgium</v>
      </c>
      <c r="J59" s="375" t="str">
        <f>'CONGESTION RESULTS 2015'!K59</f>
        <v>21X-BE-A-A0A0A-Y</v>
      </c>
      <c r="K59" s="375" t="str">
        <f>'CONGESTION RESULTS 2015'!L59</f>
        <v>BE</v>
      </c>
      <c r="L59" s="375" t="str">
        <f>'CONGESTION RESULTS 2015'!M59</f>
        <v>to</v>
      </c>
      <c r="M59" s="375" t="str">
        <f>'CONGESTION RESULTS 2015'!N59</f>
        <v>Thyssengas</v>
      </c>
      <c r="N59" s="375" t="str">
        <f>'CONGESTION RESULTS 2015'!O59</f>
        <v>21X-DE-G-A0A0A-U</v>
      </c>
      <c r="O59" s="375" t="str">
        <f>'CONGESTION RESULTS 2015'!P59</f>
        <v>DE</v>
      </c>
      <c r="P59" s="375">
        <f>'CONGESTION RESULTS 2015'!Q59</f>
        <v>0</v>
      </c>
      <c r="Q59" s="375">
        <f>'CONGESTION RESULTS 2015'!BC59</f>
        <v>0</v>
      </c>
      <c r="S59" s="360">
        <f>'CONGESTION RESULTS 2015'!BJ59</f>
        <v>0</v>
      </c>
      <c r="T59" s="375">
        <f>'CONGESTION RESULTS 2015'!BX59</f>
        <v>0</v>
      </c>
      <c r="U59" s="375" t="str">
        <f>IF(ISBLANK('CONGESTION RESULTS 2015'!BK59), "no", "yes")</f>
        <v>no</v>
      </c>
      <c r="V59" s="357">
        <f>'CONGESTION RESULTS 2015'!CE59</f>
        <v>0</v>
      </c>
      <c r="W59" s="375">
        <f>'CONGESTION RESULTS 2015'!CF59</f>
        <v>0</v>
      </c>
      <c r="X59" s="375">
        <f>'CONGESTION RESULTS 2015'!CG59</f>
        <v>0</v>
      </c>
      <c r="Y59" s="375">
        <f>'CONGESTION RESULTS 2015'!CH59</f>
        <v>0</v>
      </c>
      <c r="AA59" s="375">
        <f>Table9[[#This Row],[offer/non-offer or premia in March 2016 auction? 
'[only considering GYs and M-4-16']]]</f>
        <v>0</v>
      </c>
      <c r="AB59" s="375">
        <f>Table9[[#This Row],[Further TSO remarks on congestion / data / proposed changes to IP list etc.]]</f>
        <v>0</v>
      </c>
      <c r="AC59" s="375" t="str">
        <f>Table9[[#This Row],[Revised evaluation of congestion after TSO / NRA comments]]</f>
        <v>no</v>
      </c>
      <c r="AD59" s="375">
        <f>Table9[[#This Row],[ACER comments / 
justification]]</f>
        <v>0</v>
      </c>
    </row>
    <row r="60" spans="1:30" s="361" customFormat="1" ht="48" hidden="1" customHeight="1" x14ac:dyDescent="0.45">
      <c r="A60" s="357" t="str">
        <f>'CONGESTION RESULTS 2015'!A60</f>
        <v>cross-border</v>
      </c>
      <c r="B60" s="324" t="str">
        <f>'CONGESTION RESULTS 2015'!B60</f>
        <v>yes</v>
      </c>
      <c r="C60" s="357" t="str">
        <f>'CONGESTION RESULTS 2015'!C60</f>
        <v>non-offer of Ms/Qs/GYs 15-18</v>
      </c>
      <c r="D60" s="357" t="str">
        <f>'CONGESTION RESULTS 2015'!E60</f>
        <v>yes</v>
      </c>
      <c r="E60" s="357" t="str">
        <f>'CONGESTION RESULTS 2015'!F60</f>
        <v>PRISMA</v>
      </c>
      <c r="F60" s="469" t="str">
        <f>'CONGESTION RESULTS 2015'!G60</f>
        <v>Eynatten 2 (BE) // Lichtenbusch / Raeren (DE)</v>
      </c>
      <c r="G60" s="357" t="str">
        <f>'CONGESTION RESULTS 2015'!H60</f>
        <v>Exit</v>
      </c>
      <c r="H60" s="358" t="str">
        <f>'CONGESTION RESULTS 2015'!I60</f>
        <v>21Z000000000174M</v>
      </c>
      <c r="I60" s="357" t="str">
        <f>'CONGESTION RESULTS 2015'!J60</f>
        <v>Fluxys TENP</v>
      </c>
      <c r="J60" s="329" t="str">
        <f>'CONGESTION RESULTS 2015'!K60</f>
        <v>21X000000001133M</v>
      </c>
      <c r="K60" s="357" t="str">
        <f>'CONGESTION RESULTS 2015'!L60</f>
        <v>DE</v>
      </c>
      <c r="L60" s="359" t="str">
        <f>'CONGESTION RESULTS 2015'!M60</f>
        <v>to</v>
      </c>
      <c r="M60" s="359" t="str">
        <f>'CONGESTION RESULTS 2015'!N60</f>
        <v>Fluxys Belgium</v>
      </c>
      <c r="N60" s="329" t="str">
        <f>'CONGESTION RESULTS 2015'!O60</f>
        <v>21X-BE-A-A0A0A-Y</v>
      </c>
      <c r="O60" s="322" t="str">
        <f>'CONGESTION RESULTS 2015'!P60</f>
        <v>BE</v>
      </c>
      <c r="P60" s="375">
        <f>'CONGESTION RESULTS 2015'!Q60</f>
        <v>0</v>
      </c>
      <c r="Q60" s="357" t="str">
        <f>'CONGESTION RESULTS 2015'!BC60</f>
        <v>yes</v>
      </c>
      <c r="R60" s="357" t="s">
        <v>103</v>
      </c>
      <c r="S60" s="360" t="str">
        <f>'CONGESTION RESULTS 2015'!BJ60</f>
        <v>no</v>
      </c>
      <c r="T60" s="357" t="str">
        <f>'CONGESTION RESULTS 2015'!BX60</f>
        <v>no</v>
      </c>
      <c r="U60" s="357" t="str">
        <f>IF(ISBLANK('CONGESTION RESULTS 2015'!BK60), "no", "yes")</f>
        <v>no</v>
      </c>
      <c r="V60" s="450" t="str">
        <f>Table9[[#This Row],[Number of concluded trades (T) and offers (O) on secondary markets in 2015 '[&gt;= 1 month']]]</f>
        <v>1 T</v>
      </c>
      <c r="W60" s="357" t="str">
        <f>'CONGESTION RESULTS 2015'!CF60</f>
        <v>yes</v>
      </c>
      <c r="X60" s="357" t="str">
        <f>'CONGESTION RESULTS 2015'!CG60</f>
        <v>no</v>
      </c>
      <c r="Y60" s="357" t="str">
        <f>'CONGESTION RESULTS 2015'!CH60</f>
        <v>yes</v>
      </c>
      <c r="Z60" s="357" t="s">
        <v>100</v>
      </c>
      <c r="AA60" s="375" t="str">
        <f>Table9[[#This Row],[offer/non-offer or premia in March 2016 auction? 
'[only considering GYs and M-4-16']]]</f>
        <v>only M-4-16 offered unbundled, interruptible and GYs 26-31 offered (bundled), no GY 16-18</v>
      </c>
      <c r="AB60" s="375" t="str">
        <f>Table9[[#This Row],[Further TSO remarks on congestion / data / proposed changes to IP list etc.]]</f>
        <v>until (incl.) October 2015 interruptible capacity was offered via FCFS</v>
      </c>
      <c r="AC60" s="375" t="str">
        <f>Table9[[#This Row],[Revised evaluation of congestion after TSO / NRA comments]]</f>
        <v>yes</v>
      </c>
      <c r="AD60" s="375" t="str">
        <f>Table9[[#This Row],[ACER comments / 
justification]]</f>
        <v>still congested in 3/16</v>
      </c>
    </row>
    <row r="61" spans="1:30" ht="22.2" hidden="1" x14ac:dyDescent="0.45">
      <c r="A61" s="329" t="str">
        <f>'CONGESTION RESULTS 2015'!A61</f>
        <v>cross-border</v>
      </c>
      <c r="B61" s="375" t="str">
        <f>'CONGESTION RESULTS 2015'!B61</f>
        <v>no</v>
      </c>
      <c r="C61" s="375">
        <f>'CONGESTION RESULTS 2015'!C61</f>
        <v>0</v>
      </c>
      <c r="D61" s="375" t="str">
        <f>'CONGESTION RESULTS 2015'!E61</f>
        <v>yes</v>
      </c>
      <c r="E61" s="375" t="str">
        <f>'CONGESTION RESULTS 2015'!F61</f>
        <v>PRISMA</v>
      </c>
      <c r="F61" s="375" t="str">
        <f>'CONGESTION RESULTS 2015'!G61</f>
        <v>Eynatten 2 (BE) // Lichtenbusch / Raeren (DE)</v>
      </c>
      <c r="G61" s="375" t="str">
        <f>'CONGESTION RESULTS 2015'!H61</f>
        <v>Exit</v>
      </c>
      <c r="H61" s="375" t="str">
        <f>'CONGESTION RESULTS 2015'!I61</f>
        <v>21Z0000000000163</v>
      </c>
      <c r="I61" s="375" t="str">
        <f>'CONGESTION RESULTS 2015'!J61</f>
        <v>Open Grid Europe</v>
      </c>
      <c r="J61" s="375" t="str">
        <f>'CONGESTION RESULTS 2015'!K61</f>
        <v>21X-DE-C-A0A0A-T</v>
      </c>
      <c r="K61" s="375" t="str">
        <f>'CONGESTION RESULTS 2015'!L61</f>
        <v>DE</v>
      </c>
      <c r="L61" s="375" t="str">
        <f>'CONGESTION RESULTS 2015'!M61</f>
        <v>to</v>
      </c>
      <c r="M61" s="375" t="str">
        <f>'CONGESTION RESULTS 2015'!N61</f>
        <v>Fluxys Belgium</v>
      </c>
      <c r="N61" s="375" t="str">
        <f>'CONGESTION RESULTS 2015'!O61</f>
        <v>21X-BE-A-A0A0A-Y</v>
      </c>
      <c r="O61" s="375" t="str">
        <f>'CONGESTION RESULTS 2015'!P61</f>
        <v>BE</v>
      </c>
      <c r="P61" s="375">
        <f>'CONGESTION RESULTS 2015'!Q61</f>
        <v>0</v>
      </c>
      <c r="Q61" s="375" t="str">
        <f>'CONGESTION RESULTS 2015'!BC61</f>
        <v>yes</v>
      </c>
      <c r="S61" s="360" t="str">
        <f>'CONGESTION RESULTS 2015'!BJ61</f>
        <v>no</v>
      </c>
      <c r="T61" s="375">
        <f>'CONGESTION RESULTS 2015'!BX61</f>
        <v>0</v>
      </c>
      <c r="U61" s="375" t="str">
        <f>IF(ISBLANK('CONGESTION RESULTS 2015'!BK61), "no", "yes")</f>
        <v>yes</v>
      </c>
      <c r="V61" s="357">
        <f>'CONGESTION RESULTS 2015'!CE61</f>
        <v>0</v>
      </c>
      <c r="W61" s="375">
        <f>'CONGESTION RESULTS 2015'!CF61</f>
        <v>0</v>
      </c>
      <c r="X61" s="375">
        <f>'CONGESTION RESULTS 2015'!CG61</f>
        <v>0</v>
      </c>
      <c r="Y61" s="375">
        <f>'CONGESTION RESULTS 2015'!CH61</f>
        <v>0</v>
      </c>
      <c r="AA61" s="375">
        <f>Table9[[#This Row],[offer/non-offer or premia in March 2016 auction? 
'[only considering GYs and M-4-16']]]</f>
        <v>0</v>
      </c>
      <c r="AB61" s="375">
        <f>Table9[[#This Row],[Further TSO remarks on congestion / data / proposed changes to IP list etc.]]</f>
        <v>0</v>
      </c>
      <c r="AC61" s="375">
        <f>Table9[[#This Row],[Revised evaluation of congestion after TSO / NRA comments]]</f>
        <v>0</v>
      </c>
      <c r="AD61" s="375">
        <f>Table9[[#This Row],[ACER comments / 
justification]]</f>
        <v>0</v>
      </c>
    </row>
    <row r="62" spans="1:30" ht="22.2" hidden="1" x14ac:dyDescent="0.45">
      <c r="A62" s="329" t="str">
        <f>'CONGESTION RESULTS 2015'!A62</f>
        <v>VR</v>
      </c>
      <c r="B62" s="375">
        <f>'CONGESTION RESULTS 2015'!B62</f>
        <v>0</v>
      </c>
      <c r="C62" s="375">
        <f>'CONGESTION RESULTS 2015'!C62</f>
        <v>0</v>
      </c>
      <c r="D62" s="375" t="str">
        <f>'CONGESTION RESULTS 2015'!E62</f>
        <v>no</v>
      </c>
      <c r="E62" s="375" t="str">
        <f>'CONGESTION RESULTS 2015'!F62</f>
        <v>PRISMA</v>
      </c>
      <c r="F62" s="375" t="str">
        <f>'CONGESTION RESULTS 2015'!G62</f>
        <v>Eynatten 2 (BE) // Lichtenbusch / Raeren (DE)</v>
      </c>
      <c r="G62" s="375" t="str">
        <f>'CONGESTION RESULTS 2015'!H62</f>
        <v>Exit</v>
      </c>
      <c r="H62" s="375" t="str">
        <f>'CONGESTION RESULTS 2015'!I62</f>
        <v>21Z000000000147P</v>
      </c>
      <c r="I62" s="375" t="str">
        <f>'CONGESTION RESULTS 2015'!J62</f>
        <v>Thyssengas</v>
      </c>
      <c r="J62" s="375" t="str">
        <f>'CONGESTION RESULTS 2015'!K62</f>
        <v>21X-DE-G-A0A0A-U</v>
      </c>
      <c r="K62" s="375" t="str">
        <f>'CONGESTION RESULTS 2015'!L62</f>
        <v>DE</v>
      </c>
      <c r="L62" s="375" t="str">
        <f>'CONGESTION RESULTS 2015'!M62</f>
        <v>to</v>
      </c>
      <c r="M62" s="375" t="str">
        <f>'CONGESTION RESULTS 2015'!N62</f>
        <v>Fluxys Belgium</v>
      </c>
      <c r="N62" s="375" t="str">
        <f>'CONGESTION RESULTS 2015'!O62</f>
        <v>21X-BE-A-A0A0A-Y</v>
      </c>
      <c r="O62" s="375" t="str">
        <f>'CONGESTION RESULTS 2015'!P62</f>
        <v>BE</v>
      </c>
      <c r="P62" s="375" t="str">
        <f>'CONGESTION RESULTS 2015'!Q62</f>
        <v>no firm technical</v>
      </c>
      <c r="Q62" s="375" t="str">
        <f>'CONGESTION RESULTS 2015'!BC62</f>
        <v>yes</v>
      </c>
      <c r="S62" s="360" t="str">
        <f>'CONGESTION RESULTS 2015'!BJ62</f>
        <v>no</v>
      </c>
      <c r="T62" s="375">
        <f>'CONGESTION RESULTS 2015'!BX62</f>
        <v>0</v>
      </c>
      <c r="U62" s="375" t="str">
        <f>IF(ISBLANK('CONGESTION RESULTS 2015'!BK62), "no", "yes")</f>
        <v>no</v>
      </c>
      <c r="V62" s="357">
        <f>'CONGESTION RESULTS 2015'!CE62</f>
        <v>0</v>
      </c>
      <c r="W62" s="375">
        <f>'CONGESTION RESULTS 2015'!CF62</f>
        <v>0</v>
      </c>
      <c r="X62" s="375">
        <f>'CONGESTION RESULTS 2015'!CG62</f>
        <v>0</v>
      </c>
      <c r="Y62" s="375">
        <f>'CONGESTION RESULTS 2015'!CH62</f>
        <v>0</v>
      </c>
      <c r="AA62" s="375">
        <f>Table9[[#This Row],[offer/non-offer or premia in March 2016 auction? 
'[only considering GYs and M-4-16']]]</f>
        <v>0</v>
      </c>
      <c r="AB62" s="375">
        <f>Table9[[#This Row],[Further TSO remarks on congestion / data / proposed changes to IP list etc.]]</f>
        <v>0</v>
      </c>
      <c r="AC62" s="375">
        <f>Table9[[#This Row],[Revised evaluation of congestion after TSO / NRA comments]]</f>
        <v>0</v>
      </c>
      <c r="AD62" s="375">
        <f>Table9[[#This Row],[ACER comments / 
justification]]</f>
        <v>0</v>
      </c>
    </row>
    <row r="63" spans="1:30" ht="22.2" hidden="1" x14ac:dyDescent="0.45">
      <c r="A63" s="329" t="str">
        <f>'CONGESTION RESULTS 2015'!A63</f>
        <v>in-country</v>
      </c>
      <c r="B63" s="375" t="str">
        <f>'CONGESTION RESULTS 2015'!B63</f>
        <v>no</v>
      </c>
      <c r="C63" s="375">
        <f>'CONGESTION RESULTS 2015'!C63</f>
        <v>0</v>
      </c>
      <c r="D63" s="375" t="str">
        <f>'CONGESTION RESULTS 2015'!E63</f>
        <v>yes</v>
      </c>
      <c r="E63" s="375" t="str">
        <f>'CONGESTION RESULTS 2015'!F63</f>
        <v>PRISMA</v>
      </c>
      <c r="F63" s="375" t="str">
        <f>'CONGESTION RESULTS 2015'!G63</f>
        <v>Gernsheim</v>
      </c>
      <c r="G63" s="375" t="str">
        <f>'CONGESTION RESULTS 2015'!H63</f>
        <v>Exit</v>
      </c>
      <c r="H63" s="375" t="str">
        <f>'CONGESTION RESULTS 2015'!I63</f>
        <v>37Z000000006481P</v>
      </c>
      <c r="I63" s="375" t="str">
        <f>'CONGESTION RESULTS 2015'!J63</f>
        <v>GASCADE Gastransport</v>
      </c>
      <c r="J63" s="375" t="str">
        <f>'CONGESTION RESULTS 2015'!K63</f>
        <v>21X-DE-H-A0A0A-L</v>
      </c>
      <c r="K63" s="375" t="str">
        <f>'CONGESTION RESULTS 2015'!L63</f>
        <v>DE</v>
      </c>
      <c r="L63" s="375" t="str">
        <f>'CONGESTION RESULTS 2015'!M63</f>
        <v>to</v>
      </c>
      <c r="M63" s="375" t="str">
        <f>'CONGESTION RESULTS 2015'!N63</f>
        <v>GRTgaz Deutschland</v>
      </c>
      <c r="N63" s="375" t="str">
        <f>'CONGESTION RESULTS 2015'!O63</f>
        <v>21X000000001008P</v>
      </c>
      <c r="O63" s="375" t="str">
        <f>'CONGESTION RESULTS 2015'!P63</f>
        <v>DE</v>
      </c>
      <c r="P63" s="375">
        <f>'CONGESTION RESULTS 2015'!Q63</f>
        <v>0</v>
      </c>
      <c r="Q63" s="375">
        <f>'CONGESTION RESULTS 2015'!BC63</f>
        <v>0</v>
      </c>
      <c r="S63" s="360">
        <f>'CONGESTION RESULTS 2015'!BJ63</f>
        <v>0</v>
      </c>
      <c r="T63" s="375">
        <f>'CONGESTION RESULTS 2015'!BX63</f>
        <v>0</v>
      </c>
      <c r="U63" s="375" t="str">
        <f>IF(ISBLANK('CONGESTION RESULTS 2015'!BK63), "no", "yes")</f>
        <v>no</v>
      </c>
      <c r="V63" s="357">
        <f>'CONGESTION RESULTS 2015'!CE63</f>
        <v>0</v>
      </c>
      <c r="W63" s="375">
        <f>'CONGESTION RESULTS 2015'!CF63</f>
        <v>0</v>
      </c>
      <c r="X63" s="375">
        <f>'CONGESTION RESULTS 2015'!CG63</f>
        <v>0</v>
      </c>
      <c r="Y63" s="375">
        <f>'CONGESTION RESULTS 2015'!CH63</f>
        <v>0</v>
      </c>
      <c r="AA63" s="375">
        <f>Table9[[#This Row],[offer/non-offer or premia in March 2016 auction? 
'[only considering GYs and M-4-16']]]</f>
        <v>0</v>
      </c>
      <c r="AB63" s="375">
        <f>Table9[[#This Row],[Further TSO remarks on congestion / data / proposed changes to IP list etc.]]</f>
        <v>0</v>
      </c>
      <c r="AC63" s="375">
        <f>Table9[[#This Row],[Revised evaluation of congestion after TSO / NRA comments]]</f>
        <v>0</v>
      </c>
      <c r="AD63" s="375">
        <f>Table9[[#This Row],[ACER comments / 
justification]]</f>
        <v>0</v>
      </c>
    </row>
    <row r="64" spans="1:30" ht="22.2" hidden="1" x14ac:dyDescent="0.45">
      <c r="A64" s="329" t="str">
        <f>'CONGESTION RESULTS 2015'!A64</f>
        <v>VR</v>
      </c>
      <c r="B64" s="375">
        <f>'CONGESTION RESULTS 2015'!B64</f>
        <v>0</v>
      </c>
      <c r="C64" s="375">
        <f>'CONGESTION RESULTS 2015'!C64</f>
        <v>0</v>
      </c>
      <c r="D64" s="375" t="str">
        <f>'CONGESTION RESULTS 2015'!E64</f>
        <v>no</v>
      </c>
      <c r="E64" s="375" t="str">
        <f>'CONGESTION RESULTS 2015'!F64</f>
        <v>PRISMA</v>
      </c>
      <c r="F64" s="375" t="str">
        <f>'CONGESTION RESULTS 2015'!G64</f>
        <v>Gernsheim</v>
      </c>
      <c r="G64" s="375" t="str">
        <f>'CONGESTION RESULTS 2015'!H64</f>
        <v>Exit</v>
      </c>
      <c r="H64" s="375" t="str">
        <f>'CONGESTION RESULTS 2015'!I64</f>
        <v>37Z000000006481P</v>
      </c>
      <c r="I64" s="375" t="str">
        <f>'CONGESTION RESULTS 2015'!J64</f>
        <v>GRTgaz Deutschland</v>
      </c>
      <c r="J64" s="375" t="str">
        <f>'CONGESTION RESULTS 2015'!K64</f>
        <v>21X000000001008P</v>
      </c>
      <c r="K64" s="375" t="str">
        <f>'CONGESTION RESULTS 2015'!L64</f>
        <v>DE</v>
      </c>
      <c r="L64" s="375" t="str">
        <f>'CONGESTION RESULTS 2015'!M64</f>
        <v>to</v>
      </c>
      <c r="M64" s="375" t="str">
        <f>'CONGESTION RESULTS 2015'!N64</f>
        <v>GASCADE Gastransport</v>
      </c>
      <c r="N64" s="375" t="str">
        <f>'CONGESTION RESULTS 2015'!O64</f>
        <v>21X-DE-H-A0A0A-L</v>
      </c>
      <c r="O64" s="375" t="str">
        <f>'CONGESTION RESULTS 2015'!P64</f>
        <v>DE</v>
      </c>
      <c r="P64" s="375" t="str">
        <f>'CONGESTION RESULTS 2015'!Q64</f>
        <v>no firm technical</v>
      </c>
      <c r="Q64" s="375" t="str">
        <f>'CONGESTION RESULTS 2015'!BC64</f>
        <v>yes</v>
      </c>
      <c r="S64" s="360" t="str">
        <f>'CONGESTION RESULTS 2015'!BJ64</f>
        <v>no data</v>
      </c>
      <c r="T64" s="375">
        <f>'CONGESTION RESULTS 2015'!BX64</f>
        <v>0</v>
      </c>
      <c r="U64" s="375" t="str">
        <f>IF(ISBLANK('CONGESTION RESULTS 2015'!BK64), "no", "yes")</f>
        <v>no</v>
      </c>
      <c r="V64" s="357">
        <f>'CONGESTION RESULTS 2015'!CE64</f>
        <v>0</v>
      </c>
      <c r="W64" s="375">
        <f>'CONGESTION RESULTS 2015'!CF64</f>
        <v>0</v>
      </c>
      <c r="X64" s="375">
        <f>'CONGESTION RESULTS 2015'!CG64</f>
        <v>0</v>
      </c>
      <c r="Y64" s="375">
        <f>'CONGESTION RESULTS 2015'!CH64</f>
        <v>0</v>
      </c>
      <c r="AA64" s="375">
        <f>Table9[[#This Row],[offer/non-offer or premia in March 2016 auction? 
'[only considering GYs and M-4-16']]]</f>
        <v>0</v>
      </c>
      <c r="AB64" s="375">
        <f>Table9[[#This Row],[Further TSO remarks on congestion / data / proposed changes to IP list etc.]]</f>
        <v>0</v>
      </c>
      <c r="AC64" s="375">
        <f>Table9[[#This Row],[Revised evaluation of congestion after TSO / NRA comments]]</f>
        <v>0</v>
      </c>
      <c r="AD64" s="375">
        <f>Table9[[#This Row],[ACER comments / 
justification]]</f>
        <v>0</v>
      </c>
    </row>
    <row r="65" spans="1:30" ht="22.2" hidden="1" x14ac:dyDescent="0.45">
      <c r="A65" s="329" t="str">
        <f>'CONGESTION RESULTS 2015'!A65</f>
        <v>cross-border</v>
      </c>
      <c r="B65" s="375" t="str">
        <f>'CONGESTION RESULTS 2015'!B65</f>
        <v>no</v>
      </c>
      <c r="C65" s="375">
        <f>'CONGESTION RESULTS 2015'!C65</f>
        <v>0</v>
      </c>
      <c r="D65" s="375" t="str">
        <f>'CONGESTION RESULTS 2015'!E65</f>
        <v>yes</v>
      </c>
      <c r="E65" s="375" t="str">
        <f>'CONGESTION RESULTS 2015'!F65</f>
        <v>PRISMA</v>
      </c>
      <c r="F65" s="375" t="str">
        <f>'CONGESTION RESULTS 2015'!G65</f>
        <v>Gorizia (IT) /Šempeter (SI)</v>
      </c>
      <c r="G65" s="375" t="str">
        <f>'CONGESTION RESULTS 2015'!H65</f>
        <v>Exit</v>
      </c>
      <c r="H65" s="375" t="str">
        <f>'CONGESTION RESULTS 2015'!I65</f>
        <v>21Z000000000044Z</v>
      </c>
      <c r="I65" s="375" t="str">
        <f>'CONGESTION RESULTS 2015'!J65</f>
        <v>Snam Rete Gas</v>
      </c>
      <c r="J65" s="375" t="str">
        <f>'CONGESTION RESULTS 2015'!K65</f>
        <v>21X-IT-A-A0A0A-7</v>
      </c>
      <c r="K65" s="375" t="str">
        <f>'CONGESTION RESULTS 2015'!L65</f>
        <v>IT</v>
      </c>
      <c r="L65" s="375" t="str">
        <f>'CONGESTION RESULTS 2015'!M65</f>
        <v>to</v>
      </c>
      <c r="M65" s="375" t="str">
        <f>'CONGESTION RESULTS 2015'!N65</f>
        <v>Plinovodi</v>
      </c>
      <c r="N65" s="375" t="str">
        <f>'CONGESTION RESULTS 2015'!O65</f>
        <v>21X-SI-A-A0A0A-8</v>
      </c>
      <c r="O65" s="375" t="str">
        <f>'CONGESTION RESULTS 2015'!P65</f>
        <v>SI</v>
      </c>
      <c r="P65" s="375">
        <f>'CONGESTION RESULTS 2015'!Q65</f>
        <v>0</v>
      </c>
      <c r="Q65" s="375">
        <f>'CONGESTION RESULTS 2015'!BC65</f>
        <v>0</v>
      </c>
      <c r="S65" s="360">
        <f>'CONGESTION RESULTS 2015'!BJ65</f>
        <v>0</v>
      </c>
      <c r="T65" s="375">
        <f>'CONGESTION RESULTS 2015'!BX65</f>
        <v>0</v>
      </c>
      <c r="U65" s="375" t="str">
        <f>IF(ISBLANK('CONGESTION RESULTS 2015'!BK65), "no", "yes")</f>
        <v>no</v>
      </c>
      <c r="V65" s="357">
        <f>'CONGESTION RESULTS 2015'!CE65</f>
        <v>0</v>
      </c>
      <c r="W65" s="375">
        <f>'CONGESTION RESULTS 2015'!CF65</f>
        <v>0</v>
      </c>
      <c r="X65" s="375">
        <f>'CONGESTION RESULTS 2015'!CG65</f>
        <v>0</v>
      </c>
      <c r="Y65" s="375">
        <f>'CONGESTION RESULTS 2015'!CH65</f>
        <v>0</v>
      </c>
      <c r="AA65" s="375">
        <f>Table9[[#This Row],[offer/non-offer or premia in March 2016 auction? 
'[only considering GYs and M-4-16']]]</f>
        <v>0</v>
      </c>
      <c r="AB65" s="375">
        <f>Table9[[#This Row],[Further TSO remarks on congestion / data / proposed changes to IP list etc.]]</f>
        <v>0</v>
      </c>
      <c r="AC65" s="375" t="str">
        <f>Table9[[#This Row],[Revised evaluation of congestion after TSO / NRA comments]]</f>
        <v>no</v>
      </c>
      <c r="AD65" s="375">
        <f>Table9[[#This Row],[ACER comments / 
justification]]</f>
        <v>0</v>
      </c>
    </row>
    <row r="66" spans="1:30" ht="22.2" hidden="1" x14ac:dyDescent="0.45">
      <c r="A66" s="329" t="str">
        <f>'CONGESTION RESULTS 2015'!A66</f>
        <v>cross-border</v>
      </c>
      <c r="B66" s="375" t="str">
        <f>'CONGESTION RESULTS 2015'!B66</f>
        <v>no</v>
      </c>
      <c r="C66" s="375">
        <f>'CONGESTION RESULTS 2015'!C66</f>
        <v>0</v>
      </c>
      <c r="D66" s="375" t="str">
        <f>'CONGESTION RESULTS 2015'!E66</f>
        <v>yes</v>
      </c>
      <c r="E66" s="375" t="str">
        <f>'CONGESTION RESULTS 2015'!F66</f>
        <v>PRISMA</v>
      </c>
      <c r="F66" s="375" t="str">
        <f>'CONGESTION RESULTS 2015'!G66</f>
        <v>Gorizia (IT) /Šempeter (SI)</v>
      </c>
      <c r="G66" s="375" t="str">
        <f>'CONGESTION RESULTS 2015'!H66</f>
        <v>Exit</v>
      </c>
      <c r="H66" s="375" t="str">
        <f>'CONGESTION RESULTS 2015'!I66</f>
        <v>21Z000000000044Z</v>
      </c>
      <c r="I66" s="375" t="str">
        <f>'CONGESTION RESULTS 2015'!J66</f>
        <v>Plinovodi</v>
      </c>
      <c r="J66" s="375" t="str">
        <f>'CONGESTION RESULTS 2015'!K66</f>
        <v>21X-SI-A-A0A0A-8</v>
      </c>
      <c r="K66" s="375" t="str">
        <f>'CONGESTION RESULTS 2015'!L66</f>
        <v>SI</v>
      </c>
      <c r="L66" s="375" t="str">
        <f>'CONGESTION RESULTS 2015'!M66</f>
        <v>to</v>
      </c>
      <c r="M66" s="375" t="str">
        <f>'CONGESTION RESULTS 2015'!N66</f>
        <v>Snam Rete Gas</v>
      </c>
      <c r="N66" s="375" t="str">
        <f>'CONGESTION RESULTS 2015'!O66</f>
        <v>21X-IT-A-A0A0A-7</v>
      </c>
      <c r="O66" s="375" t="str">
        <f>'CONGESTION RESULTS 2015'!P66</f>
        <v>IT</v>
      </c>
      <c r="P66" s="375">
        <f>'CONGESTION RESULTS 2015'!Q66</f>
        <v>0</v>
      </c>
      <c r="Q66" s="375" t="str">
        <f>'CONGESTION RESULTS 2015'!BC66</f>
        <v>yes</v>
      </c>
      <c r="S66" s="360" t="str">
        <f>'CONGESTION RESULTS 2015'!BJ66</f>
        <v>no</v>
      </c>
      <c r="T66" s="375">
        <f>'CONGESTION RESULTS 2015'!BX66</f>
        <v>0</v>
      </c>
      <c r="U66" s="375" t="str">
        <f>IF(ISBLANK('CONGESTION RESULTS 2015'!BK66), "no", "yes")</f>
        <v>no</v>
      </c>
      <c r="V66" s="357">
        <f>'CONGESTION RESULTS 2015'!CE66</f>
        <v>0</v>
      </c>
      <c r="W66" s="375">
        <f>'CONGESTION RESULTS 2015'!CF66</f>
        <v>0</v>
      </c>
      <c r="X66" s="375">
        <f>'CONGESTION RESULTS 2015'!CG66</f>
        <v>0</v>
      </c>
      <c r="Y66" s="375">
        <f>'CONGESTION RESULTS 2015'!CH66</f>
        <v>0</v>
      </c>
      <c r="AA66" s="375">
        <f>Table9[[#This Row],[offer/non-offer or premia in March 2016 auction? 
'[only considering GYs and M-4-16']]]</f>
        <v>0</v>
      </c>
      <c r="AB66" s="375">
        <f>Table9[[#This Row],[Further TSO remarks on congestion / data / proposed changes to IP list etc.]]</f>
        <v>0</v>
      </c>
      <c r="AC66" s="375">
        <f>Table9[[#This Row],[Revised evaluation of congestion after TSO / NRA comments]]</f>
        <v>0</v>
      </c>
      <c r="AD66" s="375">
        <f>Table9[[#This Row],[ACER comments / 
justification]]</f>
        <v>0</v>
      </c>
    </row>
    <row r="67" spans="1:30" ht="22.2" hidden="1" x14ac:dyDescent="0.45">
      <c r="A67" s="329" t="str">
        <f>'CONGESTION RESULTS 2015'!A67</f>
        <v>cross-border</v>
      </c>
      <c r="B67" s="375" t="str">
        <f>'CONGESTION RESULTS 2015'!B67</f>
        <v>no</v>
      </c>
      <c r="C67" s="375">
        <f>'CONGESTION RESULTS 2015'!C67</f>
        <v>0</v>
      </c>
      <c r="D67" s="375" t="str">
        <f>'CONGESTION RESULTS 2015'!E67</f>
        <v>yes</v>
      </c>
      <c r="E67" s="375" t="str">
        <f>'CONGESTION RESULTS 2015'!F67</f>
        <v>PRISMA</v>
      </c>
      <c r="F67" s="375" t="str">
        <f>'CONGESTION RESULTS 2015'!G67</f>
        <v>Gubin</v>
      </c>
      <c r="G67" s="375" t="str">
        <f>'CONGESTION RESULTS 2015'!H67</f>
        <v>Exit</v>
      </c>
      <c r="H67" s="375" t="str">
        <f>'CONGESTION RESULTS 2015'!I67</f>
        <v xml:space="preserve"> 21Z000000000089D</v>
      </c>
      <c r="I67" s="375" t="str">
        <f>'CONGESTION RESULTS 2015'!J67</f>
        <v>ONTRAS</v>
      </c>
      <c r="J67" s="375" t="str">
        <f>'CONGESTION RESULTS 2015'!K67</f>
        <v>21X-DE-F-A0A0A-2</v>
      </c>
      <c r="K67" s="375" t="str">
        <f>'CONGESTION RESULTS 2015'!L67</f>
        <v>DE</v>
      </c>
      <c r="L67" s="375" t="str">
        <f>'CONGESTION RESULTS 2015'!M67</f>
        <v>to</v>
      </c>
      <c r="M67" s="375" t="str">
        <f>'CONGESTION RESULTS 2015'!N67</f>
        <v>GAZ-SYSTEM</v>
      </c>
      <c r="N67" s="375" t="str">
        <f>'CONGESTION RESULTS 2015'!O67</f>
        <v>21X-PL-A-A0A0A-B</v>
      </c>
      <c r="O67" s="375" t="str">
        <f>'CONGESTION RESULTS 2015'!P67</f>
        <v>PL</v>
      </c>
      <c r="P67" s="375">
        <f>'CONGESTION RESULTS 2015'!Q67</f>
        <v>0</v>
      </c>
      <c r="Q67" s="375">
        <f>'CONGESTION RESULTS 2015'!BC67</f>
        <v>0</v>
      </c>
      <c r="S67" s="360">
        <f>'CONGESTION RESULTS 2015'!BJ67</f>
        <v>0</v>
      </c>
      <c r="T67" s="375">
        <f>'CONGESTION RESULTS 2015'!BX67</f>
        <v>0</v>
      </c>
      <c r="U67" s="375" t="str">
        <f>IF(ISBLANK('CONGESTION RESULTS 2015'!BK67), "no", "yes")</f>
        <v>no</v>
      </c>
      <c r="V67" s="357">
        <f>'CONGESTION RESULTS 2015'!CE67</f>
        <v>0</v>
      </c>
      <c r="W67" s="375">
        <f>'CONGESTION RESULTS 2015'!CF67</f>
        <v>0</v>
      </c>
      <c r="X67" s="375">
        <f>'CONGESTION RESULTS 2015'!CG67</f>
        <v>0</v>
      </c>
      <c r="Y67" s="375">
        <f>'CONGESTION RESULTS 2015'!CH67</f>
        <v>0</v>
      </c>
      <c r="AA67" s="375">
        <f>Table9[[#This Row],[offer/non-offer or premia in March 2016 auction? 
'[only considering GYs and M-4-16']]]</f>
        <v>0</v>
      </c>
      <c r="AB67" s="375">
        <f>Table9[[#This Row],[Further TSO remarks on congestion / data / proposed changes to IP list etc.]]</f>
        <v>0</v>
      </c>
      <c r="AC67" s="375">
        <f>Table9[[#This Row],[Revised evaluation of congestion after TSO / NRA comments]]</f>
        <v>0</v>
      </c>
      <c r="AD67" s="375">
        <f>Table9[[#This Row],[ACER comments / 
justification]]</f>
        <v>0</v>
      </c>
    </row>
    <row r="68" spans="1:30" ht="22.2" hidden="1" x14ac:dyDescent="0.45">
      <c r="A68" s="329" t="str">
        <f>'CONGESTION RESULTS 2015'!A68</f>
        <v>to be deleted from IP list</v>
      </c>
      <c r="B68" s="375">
        <f>'CONGESTION RESULTS 2015'!B68</f>
        <v>0</v>
      </c>
      <c r="C68" s="375">
        <f>'CONGESTION RESULTS 2015'!C68</f>
        <v>0</v>
      </c>
      <c r="D68" s="375" t="str">
        <f>'CONGESTION RESULTS 2015'!E68</f>
        <v>no</v>
      </c>
      <c r="E68" s="375" t="str">
        <f>'CONGESTION RESULTS 2015'!F68</f>
        <v>PRISMA</v>
      </c>
      <c r="F68" s="375" t="str">
        <f>'CONGESTION RESULTS 2015'!G68</f>
        <v>Haanrade</v>
      </c>
      <c r="G68" s="375" t="str">
        <f>'CONGESTION RESULTS 2015'!H68</f>
        <v>Exit</v>
      </c>
      <c r="H68" s="375" t="str">
        <f>'CONGESTION RESULTS 2015'!I68</f>
        <v>21Z000000000240Z</v>
      </c>
      <c r="I68" s="375" t="str">
        <f>'CONGESTION RESULTS 2015'!J68</f>
        <v>Gasunie Transport Services</v>
      </c>
      <c r="J68" s="375" t="str">
        <f>'CONGESTION RESULTS 2015'!K68</f>
        <v>21X-NL-A-A0A0A-Z</v>
      </c>
      <c r="K68" s="375" t="str">
        <f>'CONGESTION RESULTS 2015'!L68</f>
        <v>NL</v>
      </c>
      <c r="L68" s="375" t="str">
        <f>'CONGESTION RESULTS 2015'!M68</f>
        <v>to</v>
      </c>
      <c r="M68" s="375" t="str">
        <f>'CONGESTION RESULTS 2015'!N68</f>
        <v>Thyssengas</v>
      </c>
      <c r="N68" s="375" t="str">
        <f>'CONGESTION RESULTS 2015'!O68</f>
        <v>21X-DE-G-A0A0A-U</v>
      </c>
      <c r="O68" s="375" t="str">
        <f>'CONGESTION RESULTS 2015'!P68</f>
        <v>DE</v>
      </c>
      <c r="P68" s="375" t="str">
        <f>'CONGESTION RESULTS 2015'!Q68</f>
        <v>To be deleted - This is not an IP, for the connected system in Germany is not an entry-exit system, GTS confirmed</v>
      </c>
      <c r="Q68" s="375" t="str">
        <f>'CONGESTION RESULTS 2015'!BC68</f>
        <v>no</v>
      </c>
      <c r="S68" s="360">
        <f>'CONGESTION RESULTS 2015'!BJ68</f>
        <v>0</v>
      </c>
      <c r="T68" s="375">
        <f>'CONGESTION RESULTS 2015'!BX68</f>
        <v>0</v>
      </c>
      <c r="U68" s="375" t="str">
        <f>IF(ISBLANK('CONGESTION RESULTS 2015'!BK68), "no", "yes")</f>
        <v>no</v>
      </c>
      <c r="V68" s="357">
        <f>'CONGESTION RESULTS 2015'!CE68</f>
        <v>0</v>
      </c>
      <c r="W68" s="375">
        <f>'CONGESTION RESULTS 2015'!CF68</f>
        <v>0</v>
      </c>
      <c r="X68" s="375">
        <f>'CONGESTION RESULTS 2015'!CG68</f>
        <v>0</v>
      </c>
      <c r="Y68" s="375">
        <f>'CONGESTION RESULTS 2015'!CH68</f>
        <v>0</v>
      </c>
      <c r="AA68" s="375">
        <f>Table9[[#This Row],[offer/non-offer or premia in March 2016 auction? 
'[only considering GYs and M-4-16']]]</f>
        <v>0</v>
      </c>
      <c r="AB68" s="375" t="str">
        <f>Table9[[#This Row],[Further TSO remarks on congestion / data / proposed changes to IP list etc.]]</f>
        <v>Please Delete</v>
      </c>
      <c r="AC68" s="375">
        <f>Table9[[#This Row],[Revised evaluation of congestion after TSO / NRA comments]]</f>
        <v>0</v>
      </c>
      <c r="AD68" s="375">
        <f>Table9[[#This Row],[ACER comments / 
justification]]</f>
        <v>0</v>
      </c>
    </row>
    <row r="69" spans="1:30" ht="22.2" hidden="1" x14ac:dyDescent="0.45">
      <c r="A69" s="329" t="str">
        <f>'CONGESTION RESULTS 2015'!A69</f>
        <v>cross-border</v>
      </c>
      <c r="B69" s="375" t="str">
        <f>'CONGESTION RESULTS 2015'!B69</f>
        <v>no</v>
      </c>
      <c r="C69" s="375">
        <f>'CONGESTION RESULTS 2015'!C69</f>
        <v>0</v>
      </c>
      <c r="D69" s="375" t="str">
        <f>'CONGESTION RESULTS 2015'!E69</f>
        <v>yes</v>
      </c>
      <c r="E69" s="375" t="str">
        <f>'CONGESTION RESULTS 2015'!F69</f>
        <v>PRISMA</v>
      </c>
      <c r="F69" s="375" t="str">
        <f>'CONGESTION RESULTS 2015'!G69</f>
        <v>Hilvarenbeek (BE)// Hilvarenbeek/Zandvliet-L (NL)</v>
      </c>
      <c r="G69" s="375" t="str">
        <f>'CONGESTION RESULTS 2015'!H69</f>
        <v>Exit</v>
      </c>
      <c r="H69" s="375" t="str">
        <f>'CONGESTION RESULTS 2015'!I69</f>
        <v>21Z000000000243T</v>
      </c>
      <c r="I69" s="375" t="str">
        <f>'CONGESTION RESULTS 2015'!J69</f>
        <v>Gasunie Transport Services</v>
      </c>
      <c r="J69" s="375" t="str">
        <f>'CONGESTION RESULTS 2015'!K69</f>
        <v>21X-NL-A-A0A0A-Z</v>
      </c>
      <c r="K69" s="375" t="str">
        <f>'CONGESTION RESULTS 2015'!L69</f>
        <v>NL</v>
      </c>
      <c r="L69" s="375" t="str">
        <f>'CONGESTION RESULTS 2015'!M69</f>
        <v>to</v>
      </c>
      <c r="M69" s="375" t="str">
        <f>'CONGESTION RESULTS 2015'!N69</f>
        <v>Fluxys Belgium</v>
      </c>
      <c r="N69" s="375" t="str">
        <f>'CONGESTION RESULTS 2015'!O69</f>
        <v>21X-BE-A-A0A0A-Y</v>
      </c>
      <c r="O69" s="375" t="str">
        <f>'CONGESTION RESULTS 2015'!P69</f>
        <v>BE</v>
      </c>
      <c r="P69" s="375" t="str">
        <f>'CONGESTION RESULTS 2015'!Q69</f>
        <v>name on TP is "Hilvarenbeek"</v>
      </c>
      <c r="Q69" s="375">
        <f>'CONGESTION RESULTS 2015'!BC69</f>
        <v>0</v>
      </c>
      <c r="S69" s="360">
        <f>'CONGESTION RESULTS 2015'!BJ69</f>
        <v>0</v>
      </c>
      <c r="T69" s="375">
        <f>'CONGESTION RESULTS 2015'!BX69</f>
        <v>0</v>
      </c>
      <c r="U69" s="375" t="str">
        <f>IF(ISBLANK('CONGESTION RESULTS 2015'!BK69), "no", "yes")</f>
        <v>no</v>
      </c>
      <c r="V69" s="357">
        <f>'CONGESTION RESULTS 2015'!CE69</f>
        <v>0</v>
      </c>
      <c r="W69" s="375">
        <f>'CONGESTION RESULTS 2015'!CF69</f>
        <v>0</v>
      </c>
      <c r="X69" s="375">
        <f>'CONGESTION RESULTS 2015'!CG69</f>
        <v>0</v>
      </c>
      <c r="Y69" s="375">
        <f>'CONGESTION RESULTS 2015'!CH69</f>
        <v>0</v>
      </c>
      <c r="AA69" s="375">
        <f>Table9[[#This Row],[offer/non-offer or premia in March 2016 auction? 
'[only considering GYs and M-4-16']]]</f>
        <v>0</v>
      </c>
      <c r="AB69" s="375">
        <f>Table9[[#This Row],[Further TSO remarks on congestion / data / proposed changes to IP list etc.]]</f>
        <v>0</v>
      </c>
      <c r="AC69" s="375" t="str">
        <f>Table9[[#This Row],[Revised evaluation of congestion after TSO / NRA comments]]</f>
        <v>no</v>
      </c>
      <c r="AD69" s="375">
        <f>Table9[[#This Row],[ACER comments / 
justification]]</f>
        <v>0</v>
      </c>
    </row>
    <row r="70" spans="1:30" s="361" customFormat="1" ht="30" hidden="1" customHeight="1" x14ac:dyDescent="0.45">
      <c r="A70" s="357" t="str">
        <f>'CONGESTION RESULTS 2015'!A70</f>
        <v>VR</v>
      </c>
      <c r="B70" s="324" t="str">
        <f>'CONGESTION RESULTS 2015'!B70</f>
        <v>yes</v>
      </c>
      <c r="C70" s="357" t="str">
        <f>'CONGESTION RESULTS 2015'!C70</f>
        <v>non-offer of any firm products at BP</v>
      </c>
      <c r="D70" s="357" t="str">
        <f>'CONGESTION RESULTS 2015'!E70</f>
        <v>no</v>
      </c>
      <c r="E70" s="357" t="str">
        <f>'CONGESTION RESULTS 2015'!F70</f>
        <v>PRISMA</v>
      </c>
      <c r="F70" s="368" t="str">
        <f>'CONGESTION RESULTS 2015'!G70</f>
        <v>Hilvarenbeek/Zandvliet-L (NL) [New name: Hilvarenbeek/Zandvliet-L (NL) / Hilvarenbeek (BE)]</v>
      </c>
      <c r="G70" s="357" t="str">
        <f>'CONGESTION RESULTS 2015'!H70</f>
        <v>Exit</v>
      </c>
      <c r="H70" s="358" t="str">
        <f>'CONGESTION RESULTS 2015'!I70</f>
        <v>21Z000000000243T</v>
      </c>
      <c r="I70" s="357" t="str">
        <f>'CONGESTION RESULTS 2015'!J70</f>
        <v>Fluxys Belgium</v>
      </c>
      <c r="J70" s="329" t="str">
        <f>'CONGESTION RESULTS 2015'!K70</f>
        <v>21X-BE-A-A0A0A-Y</v>
      </c>
      <c r="K70" s="357" t="str">
        <f>'CONGESTION RESULTS 2015'!L70</f>
        <v>BE</v>
      </c>
      <c r="L70" s="359" t="str">
        <f>'CONGESTION RESULTS 2015'!M70</f>
        <v>to</v>
      </c>
      <c r="M70" s="359" t="str">
        <f>'CONGESTION RESULTS 2015'!N70</f>
        <v>Gasunie Transport Services</v>
      </c>
      <c r="N70" s="329" t="str">
        <f>'CONGESTION RESULTS 2015'!O70</f>
        <v>21X-NL-A-A0A0A-Z</v>
      </c>
      <c r="O70" s="330" t="str">
        <f>'CONGESTION RESULTS 2015'!P70</f>
        <v>NL</v>
      </c>
      <c r="P70" s="375" t="str">
        <f>'CONGESTION RESULTS 2015'!Q70</f>
        <v xml:space="preserve">Change name to "Hilvarenbeek/Zandvliet-L (NL) / Hilvarenbeek (BE)" </v>
      </c>
      <c r="Q70" s="357" t="str">
        <f>'CONGESTION RESULTS 2015'!BC70</f>
        <v>no</v>
      </c>
      <c r="R70" s="357" t="s">
        <v>358</v>
      </c>
      <c r="S70" s="360">
        <f>'CONGESTION RESULTS 2015'!BJ70</f>
        <v>0</v>
      </c>
      <c r="T70" s="357" t="str">
        <f>'CONGESTION RESULTS 2015'!BX70</f>
        <v>no</v>
      </c>
      <c r="U70" s="357" t="str">
        <f>IF(ISBLANK('CONGESTION RESULTS 2015'!BK70), "no", "yes")</f>
        <v>no</v>
      </c>
      <c r="V70" s="366">
        <f>'CONGESTION RESULTS 2015'!CA70</f>
        <v>0</v>
      </c>
      <c r="W70" s="357" t="str">
        <f>'CONGESTION RESULTS 2015'!CF70</f>
        <v>no</v>
      </c>
      <c r="X70" s="357" t="str">
        <f>'CONGESTION RESULTS 2015'!CG70</f>
        <v>no</v>
      </c>
      <c r="Y70" s="357">
        <f>'CONGESTION RESULTS 2015'!CH70</f>
        <v>0</v>
      </c>
      <c r="Z70" s="366" t="str">
        <f>Table9[[#This Row],[offer/non-offer or premia in March 2016 auction? 
'[only considering GYs and M-4-16']]]</f>
        <v>M-4-16 offered bundled/unbundled, GY16/17 offered unbundled AS BACKHAUL</v>
      </c>
      <c r="AA70" s="375" t="str">
        <f>Table9[[#This Row],[offer/non-offer or premia in March 2016 auction? 
'[only considering GYs and M-4-16']]]</f>
        <v>M-4-16 offered bundled/unbundled, GY16/17 offered unbundled AS BACKHAUL</v>
      </c>
      <c r="AB70" s="375" t="str">
        <f>Table9[[#This Row],[Further TSO remarks on congestion / data / proposed changes to IP list etc.]]</f>
        <v xml:space="preserve">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v>
      </c>
      <c r="AC70" s="375" t="str">
        <f>Table9[[#This Row],[Revised evaluation of congestion after TSO / NRA comments]]</f>
        <v>n/a</v>
      </c>
      <c r="AD70" s="375" t="str">
        <f>Table9[[#This Row],[ACER comments / 
justification]]</f>
        <v>Fluxys/CREG 4.5.16: Virtual Reverse IP side, but firm technical on TP (on TP as "Poppel (BE) // Hilvarenbeek/Zandvliet-L (NL)", in PRISMA only as "Hilvarenbeek")</v>
      </c>
    </row>
    <row r="71" spans="1:30" ht="22.2" hidden="1" x14ac:dyDescent="0.45">
      <c r="A71" s="329" t="str">
        <f>'CONGESTION RESULTS 2015'!A71</f>
        <v>cross-border</v>
      </c>
      <c r="B71" s="375" t="str">
        <f>'CONGESTION RESULTS 2015'!B71</f>
        <v>likely not</v>
      </c>
      <c r="C71" s="375" t="str">
        <f>'CONGESTION RESULTS 2015'!C71</f>
        <v>non-offer of GYs 15/16 + 16/17</v>
      </c>
      <c r="D71" s="375" t="str">
        <f>'CONGESTION RESULTS 2015'!E71</f>
        <v>yes</v>
      </c>
      <c r="E71" s="375" t="str">
        <f>'CONGESTION RESULTS 2015'!F71</f>
        <v>PRISMA</v>
      </c>
      <c r="F71" s="375" t="str">
        <f>'CONGESTION RESULTS 2015'!G71</f>
        <v>Hora Svaté Kateřiny (CZ) / Deutschneudorf (Sayda) (DE)</v>
      </c>
      <c r="G71" s="375" t="str">
        <f>'CONGESTION RESULTS 2015'!H71</f>
        <v>Exit</v>
      </c>
      <c r="H71" s="375" t="str">
        <f>'CONGESTION RESULTS 2015'!I71</f>
        <v>21Z0000000000228</v>
      </c>
      <c r="I71" s="375" t="str">
        <f>'CONGESTION RESULTS 2015'!J71</f>
        <v>NET4GAS</v>
      </c>
      <c r="J71" s="375" t="str">
        <f>'CONGESTION RESULTS 2015'!K71</f>
        <v>21X000000001304L</v>
      </c>
      <c r="K71" s="375" t="str">
        <f>'CONGESTION RESULTS 2015'!L71</f>
        <v>CZ</v>
      </c>
      <c r="L71" s="375" t="str">
        <f>'CONGESTION RESULTS 2015'!M71</f>
        <v>to</v>
      </c>
      <c r="M71" s="375" t="str">
        <f>'CONGESTION RESULTS 2015'!N71</f>
        <v>ONTRAS</v>
      </c>
      <c r="N71" s="375" t="str">
        <f>'CONGESTION RESULTS 2015'!O71</f>
        <v>21X-DE-F-A0A0A-2</v>
      </c>
      <c r="O71" s="375" t="str">
        <f>'CONGESTION RESULTS 2015'!P71</f>
        <v>DE</v>
      </c>
      <c r="P71" s="375">
        <f>'CONGESTION RESULTS 2015'!Q71</f>
        <v>0</v>
      </c>
      <c r="Q71" s="375" t="str">
        <f>'CONGESTION RESULTS 2015'!BC71</f>
        <v>yes</v>
      </c>
      <c r="S71" s="360" t="str">
        <f>'CONGESTION RESULTS 2015'!BJ71</f>
        <v>no</v>
      </c>
      <c r="T71" s="375" t="str">
        <f>'CONGESTION RESULTS 2015'!BX71</f>
        <v>no</v>
      </c>
      <c r="U71" s="375" t="str">
        <f>IF(ISBLANK('CONGESTION RESULTS 2015'!BK71), "no", "yes")</f>
        <v>no</v>
      </c>
      <c r="V71" s="357" t="str">
        <f>'CONGESTION RESULTS 2015'!CE71</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71" s="375" t="str">
        <f>'CONGESTION RESULTS 2015'!CF71</f>
        <v>no</v>
      </c>
      <c r="X71" s="375" t="str">
        <f>'CONGESTION RESULTS 2015'!CG71</f>
        <v>no</v>
      </c>
      <c r="Y71" s="375">
        <f>'CONGESTION RESULTS 2015'!CH71</f>
        <v>0</v>
      </c>
      <c r="AA71" s="375" t="str">
        <f>Table9[[#This Row],[offer/non-offer or premia in March 2016 auction? 
'[only considering GYs and M-4-16']]]</f>
        <v>yes- all offered</v>
      </c>
      <c r="AB71" s="375" t="str">
        <f>Table9[[#This Row],[Further TSO remarks on congestion / data / proposed changes to IP list etc.]]</f>
        <v>FCFS until 31.8.15, standard cap. of 1 to 60 months or LT cap. of &gt;=5yrs (offered in Jan. 15 at all CZ IP sides), auctions at PRISMA &amp; GSA from 1.11.15 on</v>
      </c>
      <c r="AC71" s="375" t="str">
        <f>Table9[[#This Row],[Revised evaluation of congestion after TSO / NRA comments]]</f>
        <v>no</v>
      </c>
      <c r="AD71" s="375">
        <f>Table9[[#This Row],[ACER comments / 
justification]]</f>
        <v>0</v>
      </c>
    </row>
    <row r="72" spans="1:30" s="361" customFormat="1" ht="30" hidden="1" customHeight="1" x14ac:dyDescent="0.45">
      <c r="A72" s="357" t="str">
        <f>'CONGESTION RESULTS 2015'!A72</f>
        <v>cross-border</v>
      </c>
      <c r="B72" s="324" t="str">
        <f>'CONGESTION RESULTS 2015'!B72</f>
        <v>yes</v>
      </c>
      <c r="C72" s="357" t="str">
        <f>'CONGESTION RESULTS 2015'!C72</f>
        <v>auction premia (a) [&gt;2 M] and non-offer of GYs + Qs</v>
      </c>
      <c r="D72" s="357" t="str">
        <f>'CONGESTION RESULTS 2015'!E72</f>
        <v>yes</v>
      </c>
      <c r="E72" s="357" t="str">
        <f>'CONGESTION RESULTS 2015'!F72</f>
        <v>PRISMA</v>
      </c>
      <c r="F72" s="368" t="str">
        <f>'CONGESTION RESULTS 2015'!G72</f>
        <v>Hora Svaté Kateřiny (CZ) / Deutschneudorf (Sayda) (DE)</v>
      </c>
      <c r="G72" s="357" t="str">
        <f>'CONGESTION RESULTS 2015'!H72</f>
        <v>Exit</v>
      </c>
      <c r="H72" s="358" t="str">
        <f>'CONGESTION RESULTS 2015'!I72</f>
        <v>21Z0000000000228</v>
      </c>
      <c r="I72" s="357" t="str">
        <f>'CONGESTION RESULTS 2015'!J72</f>
        <v>ONTRAS</v>
      </c>
      <c r="J72" s="329" t="str">
        <f>'CONGESTION RESULTS 2015'!K72</f>
        <v>21X-DE-F-A0A0A-2</v>
      </c>
      <c r="K72" s="357" t="str">
        <f>'CONGESTION RESULTS 2015'!L72</f>
        <v>DE</v>
      </c>
      <c r="L72" s="359" t="str">
        <f>'CONGESTION RESULTS 2015'!M72</f>
        <v>to</v>
      </c>
      <c r="M72" s="359" t="str">
        <f>'CONGESTION RESULTS 2015'!N72</f>
        <v>NET4GAS</v>
      </c>
      <c r="N72" s="329" t="str">
        <f>'CONGESTION RESULTS 2015'!O72</f>
        <v>21X000000001304L</v>
      </c>
      <c r="O72" s="322" t="str">
        <f>'CONGESTION RESULTS 2015'!P72</f>
        <v>CZ</v>
      </c>
      <c r="P72" s="375">
        <f>'CONGESTION RESULTS 2015'!Q72</f>
        <v>0</v>
      </c>
      <c r="Q72" s="357" t="str">
        <f>'CONGESTION RESULTS 2015'!BC72</f>
        <v>yes</v>
      </c>
      <c r="R72" s="360" t="s">
        <v>103</v>
      </c>
      <c r="S72" s="447" t="str">
        <f>'CONGESTION RESULTS 2015'!BJ72</f>
        <v>yes (1 day, 7.8.15)</v>
      </c>
      <c r="T72" s="357" t="str">
        <f>'CONGESTION RESULTS 2015'!BX72</f>
        <v>yes</v>
      </c>
      <c r="U72" s="357" t="str">
        <f>IF(ISBLANK('CONGESTION RESULTS 2015'!BK72), "no", "yes")</f>
        <v>yes</v>
      </c>
      <c r="V72" s="450" t="str">
        <f>Table9[[#This Row],[Number of concluded trades (T) and offers (O) on secondary markets in 2015 '[&gt;= 1 month']]]</f>
        <v>3 T</v>
      </c>
      <c r="W72" s="357" t="str">
        <f>'CONGESTION RESULTS 2015'!CF72</f>
        <v>no</v>
      </c>
      <c r="X72" s="357" t="str">
        <f>'CONGESTION RESULTS 2015'!CG72</f>
        <v>yes</v>
      </c>
      <c r="Y72" s="357" t="str">
        <f>'CONGESTION RESULTS 2015'!CH72</f>
        <v>yes</v>
      </c>
      <c r="Z72" s="360" t="s">
        <v>101</v>
      </c>
      <c r="AA72" s="375" t="str">
        <f>Table9[[#This Row],[offer/non-offer or premia in March 2016 auction? 
'[only considering GYs and M-4-16']]]</f>
        <v>GYs 16-30 offered (bundled), M-4-16 offered (bundled)</v>
      </c>
      <c r="AB72" s="375" t="str">
        <f>Table9[[#This Row],[Further TSO remarks on congestion / data / proposed changes to IP list etc.]]</f>
        <v xml:space="preserve">All Quarterly products were offered on 1.06.2015 (for the upcoming 4 quarters) and all yearly products (for the upcoming 15 GBYs) on 2.03.2016 unbundled. </v>
      </c>
      <c r="AC72" s="375" t="str">
        <f>Table9[[#This Row],[Revised evaluation of congestion after TSO / NRA comments]]</f>
        <v>yes, but congestion no longer existent</v>
      </c>
      <c r="AD72" s="375">
        <f>Table9[[#This Row],[ACER comments / 
justification]]</f>
        <v>0</v>
      </c>
    </row>
    <row r="73" spans="1:30" ht="22.2" hidden="1" x14ac:dyDescent="0.45">
      <c r="A73" s="329" t="str">
        <f>'CONGESTION RESULTS 2015'!A73</f>
        <v>in-country (IC)</v>
      </c>
      <c r="B73" s="375" t="str">
        <f>'CONGESTION RESULTS 2015'!B73</f>
        <v>no</v>
      </c>
      <c r="C73" s="375">
        <f>'CONGESTION RESULTS 2015'!C73</f>
        <v>0</v>
      </c>
      <c r="D73" s="375" t="str">
        <f>'CONGESTION RESULTS 2015'!E73</f>
        <v>yes</v>
      </c>
      <c r="E73" s="375" t="str">
        <f>'CONGESTION RESULTS 2015'!F73</f>
        <v>PRISMA</v>
      </c>
      <c r="F73" s="375" t="str">
        <f>'CONGESTION RESULTS 2015'!G73</f>
        <v>Julianadorp (GTS) /Balgzand (BBL)</v>
      </c>
      <c r="G73" s="375" t="str">
        <f>'CONGESTION RESULTS 2015'!H73</f>
        <v>Exit</v>
      </c>
      <c r="H73" s="375" t="str">
        <f>'CONGESTION RESULTS 2015'!I73</f>
        <v>21Z000000000087H</v>
      </c>
      <c r="I73" s="375" t="str">
        <f>'CONGESTION RESULTS 2015'!J73</f>
        <v>Gasunie Transport Services</v>
      </c>
      <c r="J73" s="375" t="str">
        <f>'CONGESTION RESULTS 2015'!K73</f>
        <v>21X-NL-A-A0A0A-Z</v>
      </c>
      <c r="K73" s="375" t="str">
        <f>'CONGESTION RESULTS 2015'!L73</f>
        <v>NL</v>
      </c>
      <c r="L73" s="375" t="str">
        <f>'CONGESTION RESULTS 2015'!M73</f>
        <v>to</v>
      </c>
      <c r="M73" s="375" t="str">
        <f>'CONGESTION RESULTS 2015'!N73</f>
        <v>BBL company</v>
      </c>
      <c r="N73" s="375" t="str">
        <f>'CONGESTION RESULTS 2015'!O73</f>
        <v>21X-NL-B-A0A0A-Q</v>
      </c>
      <c r="O73" s="375" t="str">
        <f>'CONGESTION RESULTS 2015'!P73</f>
        <v>NL</v>
      </c>
      <c r="P73" s="375">
        <f>'CONGESTION RESULTS 2015'!Q73</f>
        <v>0</v>
      </c>
      <c r="Q73" s="375">
        <f>'CONGESTION RESULTS 2015'!BC73</f>
        <v>0</v>
      </c>
      <c r="S73" s="360" t="str">
        <f>'CONGESTION RESULTS 2015'!BJ73</f>
        <v>no</v>
      </c>
      <c r="T73" s="375">
        <f>'CONGESTION RESULTS 2015'!BX73</f>
        <v>0</v>
      </c>
      <c r="U73" s="375" t="str">
        <f>IF(ISBLANK('CONGESTION RESULTS 2015'!BK73), "no", "yes")</f>
        <v>no</v>
      </c>
      <c r="V73" s="357">
        <f>'CONGESTION RESULTS 2015'!CE73</f>
        <v>0</v>
      </c>
      <c r="W73" s="375">
        <f>'CONGESTION RESULTS 2015'!CF73</f>
        <v>0</v>
      </c>
      <c r="X73" s="375">
        <f>'CONGESTION RESULTS 2015'!CG73</f>
        <v>0</v>
      </c>
      <c r="Y73" s="375">
        <f>'CONGESTION RESULTS 2015'!CH73</f>
        <v>0</v>
      </c>
      <c r="AA73" s="375">
        <f>Table9[[#This Row],[offer/non-offer or premia in March 2016 auction? 
'[only considering GYs and M-4-16']]]</f>
        <v>0</v>
      </c>
      <c r="AB73" s="375">
        <f>Table9[[#This Row],[Further TSO remarks on congestion / data / proposed changes to IP list etc.]]</f>
        <v>0</v>
      </c>
      <c r="AC73" s="375" t="str">
        <f>Table9[[#This Row],[Revised evaluation of congestion after TSO / NRA comments]]</f>
        <v>no</v>
      </c>
      <c r="AD73" s="375">
        <f>Table9[[#This Row],[ACER comments / 
justification]]</f>
        <v>0</v>
      </c>
    </row>
    <row r="74" spans="1:30" ht="22.2" hidden="1" x14ac:dyDescent="0.45">
      <c r="A74" s="329" t="str">
        <f>'CONGESTION RESULTS 2015'!A74</f>
        <v>VR</v>
      </c>
      <c r="B74" s="375">
        <f>'CONGESTION RESULTS 2015'!B74</f>
        <v>0</v>
      </c>
      <c r="C74" s="375">
        <f>'CONGESTION RESULTS 2015'!C74</f>
        <v>0</v>
      </c>
      <c r="D74" s="375" t="str">
        <f>'CONGESTION RESULTS 2015'!E74</f>
        <v>no</v>
      </c>
      <c r="E74" s="375" t="str">
        <f>'CONGESTION RESULTS 2015'!F74</f>
        <v>PRISMA</v>
      </c>
      <c r="F74" s="375" t="str">
        <f>'CONGESTION RESULTS 2015'!G74</f>
        <v>Julianadorp (GTS) /Balgzand (BBL)</v>
      </c>
      <c r="G74" s="375" t="str">
        <f>'CONGESTION RESULTS 2015'!H74</f>
        <v>Exit</v>
      </c>
      <c r="H74" s="375" t="str">
        <f>'CONGESTION RESULTS 2015'!I74</f>
        <v>21Z000000000087H</v>
      </c>
      <c r="I74" s="375" t="str">
        <f>'CONGESTION RESULTS 2015'!J74</f>
        <v>BBL company</v>
      </c>
      <c r="J74" s="375" t="str">
        <f>'CONGESTION RESULTS 2015'!K74</f>
        <v>21X-NL-B-A0A0A-Q</v>
      </c>
      <c r="K74" s="375" t="str">
        <f>'CONGESTION RESULTS 2015'!L74</f>
        <v>NL</v>
      </c>
      <c r="L74" s="375" t="str">
        <f>'CONGESTION RESULTS 2015'!M74</f>
        <v>to</v>
      </c>
      <c r="M74" s="375" t="str">
        <f>'CONGESTION RESULTS 2015'!N74</f>
        <v>Gasunie Transport Services</v>
      </c>
      <c r="N74" s="375" t="str">
        <f>'CONGESTION RESULTS 2015'!O74</f>
        <v>21X-NL-A-A0A0A-Z</v>
      </c>
      <c r="O74" s="375" t="str">
        <f>'CONGESTION RESULTS 2015'!P74</f>
        <v>NL</v>
      </c>
      <c r="P74" s="375" t="str">
        <f>'CONGESTION RESULTS 2015'!Q74</f>
        <v>not on TP</v>
      </c>
      <c r="Q74" s="375">
        <f>'CONGESTION RESULTS 2015'!BC74</f>
        <v>0</v>
      </c>
      <c r="S74" s="360">
        <f>'CONGESTION RESULTS 2015'!BJ74</f>
        <v>0</v>
      </c>
      <c r="T74" s="375">
        <f>'CONGESTION RESULTS 2015'!BX74</f>
        <v>0</v>
      </c>
      <c r="U74" s="375" t="str">
        <f>IF(ISBLANK('CONGESTION RESULTS 2015'!BK74), "no", "yes")</f>
        <v>no</v>
      </c>
      <c r="V74" s="357">
        <f>'CONGESTION RESULTS 2015'!CE74</f>
        <v>0</v>
      </c>
      <c r="W74" s="375">
        <f>'CONGESTION RESULTS 2015'!CF74</f>
        <v>0</v>
      </c>
      <c r="X74" s="375">
        <f>'CONGESTION RESULTS 2015'!CG74</f>
        <v>0</v>
      </c>
      <c r="Y74" s="375">
        <f>'CONGESTION RESULTS 2015'!CH74</f>
        <v>0</v>
      </c>
      <c r="AA74" s="375">
        <f>Table9[[#This Row],[offer/non-offer or premia in March 2016 auction? 
'[only considering GYs and M-4-16']]]</f>
        <v>0</v>
      </c>
      <c r="AB74" s="375">
        <f>Table9[[#This Row],[Further TSO remarks on congestion / data / proposed changes to IP list etc.]]</f>
        <v>0</v>
      </c>
      <c r="AC74" s="375">
        <f>Table9[[#This Row],[Revised evaluation of congestion after TSO / NRA comments]]</f>
        <v>0</v>
      </c>
      <c r="AD74" s="375">
        <f>Table9[[#This Row],[ACER comments / 
justification]]</f>
        <v>0</v>
      </c>
    </row>
    <row r="75" spans="1:30" s="361" customFormat="1" ht="30" hidden="1" customHeight="1" x14ac:dyDescent="0.45">
      <c r="A75" s="357" t="str">
        <f>'CONGESTION RESULTS 2015'!A75</f>
        <v>3rd country</v>
      </c>
      <c r="B75" s="324" t="str">
        <f>'CONGESTION RESULTS 2015'!B75</f>
        <v>yes</v>
      </c>
      <c r="C75" s="357" t="str">
        <f>'CONGESTION RESULTS 2015'!C75</f>
        <v>non-offer</v>
      </c>
      <c r="D75" s="357" t="str">
        <f>'CONGESTION RESULTS 2015'!E75</f>
        <v>na</v>
      </c>
      <c r="E75" s="357" t="str">
        <f>'CONGESTION RESULTS 2015'!F75</f>
        <v>PRISMA</v>
      </c>
      <c r="F75" s="357" t="str">
        <f>'CONGESTION RESULTS 2015'!G75</f>
        <v>Jura</v>
      </c>
      <c r="G75" s="357" t="str">
        <f>'CONGESTION RESULTS 2015'!H75</f>
        <v>Exit</v>
      </c>
      <c r="H75" s="358" t="str">
        <f>'CONGESTION RESULTS 2015'!I75</f>
        <v>21Z0000000000031</v>
      </c>
      <c r="I75" s="357" t="str">
        <f>'CONGESTION RESULTS 2015'!J75</f>
        <v>GRTgaz</v>
      </c>
      <c r="J75" s="329" t="str">
        <f>'CONGESTION RESULTS 2015'!K75</f>
        <v>21X-FR-A-A0A0A-S</v>
      </c>
      <c r="K75" s="357" t="str">
        <f>'CONGESTION RESULTS 2015'!L75</f>
        <v>FR</v>
      </c>
      <c r="L75" s="359" t="str">
        <f>'CONGESTION RESULTS 2015'!M75</f>
        <v>to</v>
      </c>
      <c r="M75" s="359" t="str">
        <f>'CONGESTION RESULTS 2015'!N75</f>
        <v>Gaznat</v>
      </c>
      <c r="N75" s="329" t="str">
        <f>'CONGESTION RESULTS 2015'!O75</f>
        <v>21X000000001230O</v>
      </c>
      <c r="O75" s="322" t="str">
        <f>'CONGESTION RESULTS 2015'!P75</f>
        <v>CH</v>
      </c>
      <c r="P75" s="375" t="str">
        <f>'CONGESTION RESULTS 2015'!Q75</f>
        <v>IP with 3rd country</v>
      </c>
      <c r="Q75" s="357" t="str">
        <f>'CONGESTION RESULTS 2015'!BC75</f>
        <v>no</v>
      </c>
      <c r="R75" s="360" t="s">
        <v>358</v>
      </c>
      <c r="S75" s="360">
        <f>'CONGESTION RESULTS 2015'!BJ75</f>
        <v>0</v>
      </c>
      <c r="T75" s="357" t="str">
        <f>'CONGESTION RESULTS 2015'!BX75</f>
        <v>no</v>
      </c>
      <c r="U75" s="357" t="str">
        <f>IF(ISBLANK('CONGESTION RESULTS 2015'!BK75), "no", "yes")</f>
        <v>no</v>
      </c>
      <c r="V75" s="357">
        <f>'CONGESTION RESULTS 2015'!CE75</f>
        <v>0</v>
      </c>
      <c r="W75" s="357" t="str">
        <f>'CONGESTION RESULTS 2015'!CF75</f>
        <v>no</v>
      </c>
      <c r="X75" s="357" t="str">
        <f>'CONGESTION RESULTS 2015'!CG75</f>
        <v>yes</v>
      </c>
      <c r="Y75" s="357">
        <f>'CONGESTION RESULTS 2015'!CH75</f>
        <v>0</v>
      </c>
      <c r="Z75" s="357" t="str">
        <f>Table9[[#This Row],[offer/non-offer or premia in March 2016 auction? 
'[only considering GYs and M-4-16']]]</f>
        <v>no auction information for the IP on PRISMA March-16</v>
      </c>
      <c r="AA75" s="375" t="str">
        <f>Table9[[#This Row],[offer/non-offer or premia in March 2016 auction? 
'[only considering GYs and M-4-16']]]</f>
        <v>no auction information for the IP on PRISMA March-16</v>
      </c>
      <c r="AB75" s="375">
        <f>Table9[[#This Row],[Further TSO remarks on congestion / data / proposed changes to IP list etc.]]</f>
        <v>0</v>
      </c>
      <c r="AC75" s="375" t="str">
        <f>Table9[[#This Row],[Revised evaluation of congestion after TSO / NRA comments]]</f>
        <v>potentially (no data)</v>
      </c>
      <c r="AD75" s="375" t="str">
        <f>Table9[[#This Row],[ACER comments / 
justification]]</f>
        <v>out of scope of CMP (also out of scope of CAM?) NRA has not decided to apply CMP at this IP side</v>
      </c>
    </row>
    <row r="76" spans="1:30" ht="22.2" hidden="1" x14ac:dyDescent="0.45">
      <c r="A76" s="329" t="str">
        <f>'CONGESTION RESULTS 2015'!A76</f>
        <v>cross-border</v>
      </c>
      <c r="B76" s="375" t="str">
        <f>'CONGESTION RESULTS 2015'!B76</f>
        <v>no</v>
      </c>
      <c r="C76" s="375">
        <f>'CONGESTION RESULTS 2015'!C76</f>
        <v>0</v>
      </c>
      <c r="D76" s="375" t="str">
        <f>'CONGESTION RESULTS 2015'!E76</f>
        <v>yes</v>
      </c>
      <c r="E76" s="375" t="str">
        <f>'CONGESTION RESULTS 2015'!F76</f>
        <v>GSA</v>
      </c>
      <c r="F76" s="375" t="str">
        <f>'CONGESTION RESULTS 2015'!G76</f>
        <v>Kamminke</v>
      </c>
      <c r="G76" s="375" t="str">
        <f>'CONGESTION RESULTS 2015'!H76</f>
        <v>Exit</v>
      </c>
      <c r="H76" s="375" t="str">
        <f>'CONGESTION RESULTS 2015'!I76</f>
        <v xml:space="preserve">21Z000000000090S </v>
      </c>
      <c r="I76" s="375" t="str">
        <f>'CONGESTION RESULTS 2015'!J76</f>
        <v>GAZ-SYSTEM</v>
      </c>
      <c r="J76" s="375" t="str">
        <f>'CONGESTION RESULTS 2015'!K76</f>
        <v>21X-PL-A-A0A0A-B</v>
      </c>
      <c r="K76" s="375" t="str">
        <f>'CONGESTION RESULTS 2015'!L76</f>
        <v>PL</v>
      </c>
      <c r="L76" s="375" t="str">
        <f>'CONGESTION RESULTS 2015'!M76</f>
        <v>to</v>
      </c>
      <c r="M76" s="375" t="str">
        <f>'CONGESTION RESULTS 2015'!N76</f>
        <v>ONTRAS</v>
      </c>
      <c r="N76" s="375" t="str">
        <f>'CONGESTION RESULTS 2015'!O76</f>
        <v>21X-DE-F-A0A0A-2</v>
      </c>
      <c r="O76" s="375" t="str">
        <f>'CONGESTION RESULTS 2015'!P76</f>
        <v>DE</v>
      </c>
      <c r="P76" s="375" t="str">
        <f>'CONGESTION RESULTS 2015'!Q76</f>
        <v>Comment from GazSystem im CAM IM survey: Grid Connection Point GAZ-SYSTEM/ONTRAS (GCP GAZ-SYSTEM/ONTRAS ) EIC 21Z000000000456C, joined Gubin, Kamminke and Lasów IP is being planned to established from 1 April 2016.</v>
      </c>
      <c r="Q76" s="375" t="str">
        <f>'CONGESTION RESULTS 2015'!BC76</f>
        <v>no</v>
      </c>
      <c r="S76" s="360">
        <f>'CONGESTION RESULTS 2015'!BJ76</f>
        <v>0</v>
      </c>
      <c r="T76" s="375">
        <f>'CONGESTION RESULTS 2015'!BX76</f>
        <v>0</v>
      </c>
      <c r="U76" s="375" t="str">
        <f>IF(ISBLANK('CONGESTION RESULTS 2015'!BK76), "no", "yes")</f>
        <v>no</v>
      </c>
      <c r="V76" s="357">
        <f>'CONGESTION RESULTS 2015'!CE76</f>
        <v>0</v>
      </c>
      <c r="W76" s="375">
        <f>'CONGESTION RESULTS 2015'!CF76</f>
        <v>0</v>
      </c>
      <c r="X76" s="375">
        <f>'CONGESTION RESULTS 2015'!CG76</f>
        <v>0</v>
      </c>
      <c r="Y76" s="375">
        <f>'CONGESTION RESULTS 2015'!CH76</f>
        <v>0</v>
      </c>
      <c r="AA76" s="375">
        <f>Table9[[#This Row],[offer/non-offer or premia in March 2016 auction? 
'[only considering GYs and M-4-16']]]</f>
        <v>0</v>
      </c>
      <c r="AB76" s="375" t="str">
        <f>Table9[[#This Row],[Further TSO remarks on congestion / data / proposed changes to IP list etc.]]</f>
        <v>There is no available capacity as of April 2016 because points Kamminke, Lasów and Gubin are bieng merged in GCP GAZ-SYSTEM/ONTRAS exit  and entry point and starting from that month, the capacity is available on GCP GAZ-SYSTEM/ONTRAS points.
According to the Polish NC there has to be at least 90% of the firm cap. sold on a given IP to start offering the interruptible cap. - in this case, this obligation wasn't met and that's why there is "no" in BC column.</v>
      </c>
      <c r="AC76" s="375" t="str">
        <f>Table9[[#This Row],[Revised evaluation of congestion after TSO / NRA comments]]</f>
        <v>no</v>
      </c>
      <c r="AD76" s="375">
        <f>Table9[[#This Row],[ACER comments / 
justification]]</f>
        <v>0</v>
      </c>
    </row>
    <row r="77" spans="1:30" ht="22.2" hidden="1" x14ac:dyDescent="0.45">
      <c r="A77" s="329" t="str">
        <f>'CONGESTION RESULTS 2015'!A77</f>
        <v>VR</v>
      </c>
      <c r="B77" s="375">
        <f>'CONGESTION RESULTS 2015'!B77</f>
        <v>0</v>
      </c>
      <c r="C77" s="375">
        <f>'CONGESTION RESULTS 2015'!C77</f>
        <v>0</v>
      </c>
      <c r="D77" s="375" t="str">
        <f>'CONGESTION RESULTS 2015'!E77</f>
        <v>no</v>
      </c>
      <c r="E77" s="375" t="str">
        <f>'CONGESTION RESULTS 2015'!F77</f>
        <v>PRISMA</v>
      </c>
      <c r="F77" s="375" t="str">
        <f>'CONGESTION RESULTS 2015'!G77</f>
        <v>Kiefersfelden-Kufstein</v>
      </c>
      <c r="G77" s="375" t="str">
        <f>'CONGESTION RESULTS 2015'!H77</f>
        <v>Exit</v>
      </c>
      <c r="H77" s="375" t="str">
        <f>'CONGESTION RESULTS 2015'!I77</f>
        <v>21Z000000000038U</v>
      </c>
      <c r="I77" s="375" t="str">
        <f>'CONGESTION RESULTS 2015'!J77</f>
        <v>Open Grid Europe</v>
      </c>
      <c r="J77" s="375" t="str">
        <f>'CONGESTION RESULTS 2015'!K77</f>
        <v>21X-DE-C-A0A0A-T</v>
      </c>
      <c r="K77" s="375" t="str">
        <f>'CONGESTION RESULTS 2015'!L77</f>
        <v>DE</v>
      </c>
      <c r="L77" s="375" t="str">
        <f>'CONGESTION RESULTS 2015'!M77</f>
        <v>to</v>
      </c>
      <c r="M77" s="375" t="str">
        <f>'CONGESTION RESULTS 2015'!N77</f>
        <v>TIGAS</v>
      </c>
      <c r="N77" s="375" t="str">
        <f>'CONGESTION RESULTS 2015'!O77</f>
        <v>--</v>
      </c>
      <c r="O77" s="375" t="str">
        <f>'CONGESTION RESULTS 2015'!P77</f>
        <v>AT</v>
      </c>
      <c r="P77" s="375" t="str">
        <f>'CONGESTION RESULTS 2015'!Q77</f>
        <v>no firm technical</v>
      </c>
      <c r="Q77" s="375" t="str">
        <f>'CONGESTION RESULTS 2015'!BC77</f>
        <v>yes</v>
      </c>
      <c r="S77" s="360" t="str">
        <f>'CONGESTION RESULTS 2015'!BJ77</f>
        <v>no</v>
      </c>
      <c r="T77" s="375">
        <f>'CONGESTION RESULTS 2015'!BX77</f>
        <v>0</v>
      </c>
      <c r="U77" s="375" t="str">
        <f>IF(ISBLANK('CONGESTION RESULTS 2015'!BK77), "no", "yes")</f>
        <v>no</v>
      </c>
      <c r="V77" s="357">
        <f>'CONGESTION RESULTS 2015'!CE77</f>
        <v>0</v>
      </c>
      <c r="W77" s="375">
        <f>'CONGESTION RESULTS 2015'!CF77</f>
        <v>0</v>
      </c>
      <c r="X77" s="375">
        <f>'CONGESTION RESULTS 2015'!CG77</f>
        <v>0</v>
      </c>
      <c r="Y77" s="375">
        <f>'CONGESTION RESULTS 2015'!CH77</f>
        <v>0</v>
      </c>
      <c r="AA77" s="375">
        <f>Table9[[#This Row],[offer/non-offer or premia in March 2016 auction? 
'[only considering GYs and M-4-16']]]</f>
        <v>0</v>
      </c>
      <c r="AB77" s="375">
        <f>Table9[[#This Row],[Further TSO remarks on congestion / data / proposed changes to IP list etc.]]</f>
        <v>0</v>
      </c>
      <c r="AC77" s="375">
        <f>Table9[[#This Row],[Revised evaluation of congestion after TSO / NRA comments]]</f>
        <v>0</v>
      </c>
      <c r="AD77" s="375">
        <f>Table9[[#This Row],[ACER comments / 
justification]]</f>
        <v>0</v>
      </c>
    </row>
    <row r="78" spans="1:30" s="361" customFormat="1" ht="30" hidden="1" customHeight="1" x14ac:dyDescent="0.45">
      <c r="A78" s="357" t="str">
        <f>'CONGESTION RESULTS 2015'!A78</f>
        <v>in-country</v>
      </c>
      <c r="B78" s="324" t="str">
        <f>'CONGESTION RESULTS 2015'!B78</f>
        <v>yes</v>
      </c>
      <c r="C78" s="357" t="str">
        <f>'CONGESTION RESULTS 2015'!C78</f>
        <v>non-offer of any firm product at BP</v>
      </c>
      <c r="D78" s="357" t="str">
        <f>'CONGESTION RESULTS 2015'!E78</f>
        <v>yes</v>
      </c>
      <c r="E78" s="357" t="str">
        <f>'CONGESTION RESULTS 2015'!F78</f>
        <v>PRISMA</v>
      </c>
      <c r="F78" s="368" t="str">
        <f>'CONGESTION RESULTS 2015'!G78</f>
        <v>Kienbaum</v>
      </c>
      <c r="G78" s="357" t="str">
        <f>'CONGESTION RESULTS 2015'!H78</f>
        <v>Exit</v>
      </c>
      <c r="H78" s="358" t="str">
        <f>'CONGESTION RESULTS 2015'!I78</f>
        <v>37Z000000001078I</v>
      </c>
      <c r="I78" s="357" t="str">
        <f>'CONGESTION RESULTS 2015'!J78</f>
        <v>GASCADE Gastransport</v>
      </c>
      <c r="J78" s="329" t="str">
        <f>'CONGESTION RESULTS 2015'!K78</f>
        <v>21X-DE-H-A0A0A-L</v>
      </c>
      <c r="K78" s="357" t="str">
        <f>'CONGESTION RESULTS 2015'!L78</f>
        <v>DE</v>
      </c>
      <c r="L78" s="359" t="str">
        <f>'CONGESTION RESULTS 2015'!M78</f>
        <v>to</v>
      </c>
      <c r="M78" s="359" t="str">
        <f>'CONGESTION RESULTS 2015'!N78</f>
        <v>Open Grid Europe</v>
      </c>
      <c r="N78" s="329" t="str">
        <f>'CONGESTION RESULTS 2015'!O78</f>
        <v>21X-DE-C-A0A0A-T</v>
      </c>
      <c r="O78" s="322" t="str">
        <f>'CONGESTION RESULTS 2015'!P78</f>
        <v>DE</v>
      </c>
      <c r="P78" s="375">
        <f>'CONGESTION RESULTS 2015'!Q78</f>
        <v>0</v>
      </c>
      <c r="Q78" s="357" t="str">
        <f>'CONGESTION RESULTS 2015'!BC78</f>
        <v>yes</v>
      </c>
      <c r="R78" s="360" t="s">
        <v>101</v>
      </c>
      <c r="S78" s="448" t="s">
        <v>121</v>
      </c>
      <c r="T78" s="357" t="str">
        <f>'CONGESTION RESULTS 2015'!BX78</f>
        <v>yes</v>
      </c>
      <c r="U78" s="357" t="str">
        <f>IF(ISBLANK('CONGESTION RESULTS 2015'!BK78), "no", "yes")</f>
        <v>no</v>
      </c>
      <c r="V78" s="357" t="str">
        <f>Table9[[#This Row],[Number of concluded trades (T) and offers (O) on secondary markets in 2015 '[&gt;= 1 month']]]</f>
        <v>no</v>
      </c>
      <c r="W78" s="357" t="str">
        <f>'CONGESTION RESULTS 2015'!CF78</f>
        <v>no</v>
      </c>
      <c r="X78" s="357" t="str">
        <f>'CONGESTION RESULTS 2015'!CG78</f>
        <v>yes</v>
      </c>
      <c r="Y78" s="357" t="str">
        <f>'CONGESTION RESULTS 2015'!CH78</f>
        <v>yes</v>
      </c>
      <c r="Z78" s="357" t="s">
        <v>100</v>
      </c>
      <c r="AA78" s="375" t="str">
        <f>Table9[[#This Row],[offer/non-offer or premia in March 2016 auction? 
'[only considering GYs and M-4-16']]]</f>
        <v>M-4-16 offered unbundled, No yearly products offered</v>
      </c>
      <c r="AB78" s="375" t="str">
        <f>Table9[[#This Row],[Further TSO remarks on congestion / data / proposed changes to IP list etc.]]</f>
        <v>no unsuccessful requests</v>
      </c>
      <c r="AC78" s="375" t="str">
        <f>Table9[[#This Row],[Revised evaluation of congestion after TSO / NRA comments]]</f>
        <v>yes</v>
      </c>
      <c r="AD78" s="375" t="str">
        <f>Table9[[#This Row],[ACER comments / 
justification]]</f>
        <v>unsuccessful requests cannot be seen even in auction regimes, if the respective (yearly) product wasn't offered!</v>
      </c>
    </row>
    <row r="79" spans="1:30" ht="22.2" hidden="1" x14ac:dyDescent="0.45">
      <c r="A79" s="329" t="str">
        <f>'CONGESTION RESULTS 2015'!A79</f>
        <v>VR</v>
      </c>
      <c r="B79" s="375">
        <f>'CONGESTION RESULTS 2015'!B79</f>
        <v>0</v>
      </c>
      <c r="C79" s="375">
        <f>'CONGESTION RESULTS 2015'!C79</f>
        <v>0</v>
      </c>
      <c r="D79" s="375" t="str">
        <f>'CONGESTION RESULTS 2015'!E79</f>
        <v>no</v>
      </c>
      <c r="E79" s="375" t="str">
        <f>'CONGESTION RESULTS 2015'!F79</f>
        <v>PRISMA</v>
      </c>
      <c r="F79" s="375" t="str">
        <f>'CONGESTION RESULTS 2015'!G79</f>
        <v>Kienbaum</v>
      </c>
      <c r="G79" s="375" t="str">
        <f>'CONGESTION RESULTS 2015'!H79</f>
        <v>Exit</v>
      </c>
      <c r="H79" s="375" t="str">
        <f>'CONGESTION RESULTS 2015'!I79</f>
        <v>37Z000000001078I</v>
      </c>
      <c r="I79" s="375" t="str">
        <f>'CONGESTION RESULTS 2015'!J79</f>
        <v>Open Grid Europe</v>
      </c>
      <c r="J79" s="375" t="str">
        <f>'CONGESTION RESULTS 2015'!K79</f>
        <v>21X-DE-C-A0A0A-T</v>
      </c>
      <c r="K79" s="375" t="str">
        <f>'CONGESTION RESULTS 2015'!L79</f>
        <v>DE</v>
      </c>
      <c r="L79" s="375" t="str">
        <f>'CONGESTION RESULTS 2015'!M79</f>
        <v>to</v>
      </c>
      <c r="M79" s="375" t="str">
        <f>'CONGESTION RESULTS 2015'!N79</f>
        <v>GASCADE Gastransport</v>
      </c>
      <c r="N79" s="375" t="str">
        <f>'CONGESTION RESULTS 2015'!O79</f>
        <v>21X-DE-H-A0A0A-L</v>
      </c>
      <c r="O79" s="375" t="str">
        <f>'CONGESTION RESULTS 2015'!P79</f>
        <v>DE</v>
      </c>
      <c r="P79" s="375" t="str">
        <f>'CONGESTION RESULTS 2015'!Q79</f>
        <v>no firm technical</v>
      </c>
      <c r="Q79" s="375" t="str">
        <f>'CONGESTION RESULTS 2015'!BC79</f>
        <v>yes</v>
      </c>
      <c r="S79" s="360" t="str">
        <f>'CONGESTION RESULTS 2015'!BJ79</f>
        <v>no</v>
      </c>
      <c r="T79" s="375">
        <f>'CONGESTION RESULTS 2015'!BX79</f>
        <v>0</v>
      </c>
      <c r="U79" s="375" t="str">
        <f>IF(ISBLANK('CONGESTION RESULTS 2015'!BK79), "no", "yes")</f>
        <v>no</v>
      </c>
      <c r="V79" s="357">
        <f>'CONGESTION RESULTS 2015'!CE79</f>
        <v>0</v>
      </c>
      <c r="W79" s="375">
        <f>'CONGESTION RESULTS 2015'!CF79</f>
        <v>0</v>
      </c>
      <c r="X79" s="375">
        <f>'CONGESTION RESULTS 2015'!CG79</f>
        <v>0</v>
      </c>
      <c r="Y79" s="375">
        <f>'CONGESTION RESULTS 2015'!CH79</f>
        <v>0</v>
      </c>
      <c r="AA79" s="375">
        <f>Table9[[#This Row],[offer/non-offer or premia in March 2016 auction? 
'[only considering GYs and M-4-16']]]</f>
        <v>0</v>
      </c>
      <c r="AB79" s="375">
        <f>Table9[[#This Row],[Further TSO remarks on congestion / data / proposed changes to IP list etc.]]</f>
        <v>0</v>
      </c>
      <c r="AC79" s="375">
        <f>Table9[[#This Row],[Revised evaluation of congestion after TSO / NRA comments]]</f>
        <v>0</v>
      </c>
      <c r="AD79" s="375">
        <f>Table9[[#This Row],[ACER comments / 
justification]]</f>
        <v>0</v>
      </c>
    </row>
    <row r="80" spans="1:30" ht="22.2" hidden="1" x14ac:dyDescent="0.45">
      <c r="A80" s="329" t="str">
        <f>'CONGESTION RESULTS 2015'!A80</f>
        <v>3rd country</v>
      </c>
      <c r="B80" s="375" t="str">
        <f>'CONGESTION RESULTS 2015'!B80</f>
        <v>no</v>
      </c>
      <c r="C80" s="375">
        <f>'CONGESTION RESULTS 2015'!C80</f>
        <v>0</v>
      </c>
      <c r="D80" s="375" t="str">
        <f>'CONGESTION RESULTS 2015'!E80</f>
        <v>na</v>
      </c>
      <c r="E80" s="375" t="str">
        <f>'CONGESTION RESULTS 2015'!F80</f>
        <v>RBP</v>
      </c>
      <c r="F80" s="375" t="str">
        <f>'CONGESTION RESULTS 2015'!G80</f>
        <v>Kiskundorozsma</v>
      </c>
      <c r="G80" s="375" t="str">
        <f>'CONGESTION RESULTS 2015'!H80</f>
        <v>Exit</v>
      </c>
      <c r="H80" s="375" t="str">
        <f>'CONGESTION RESULTS 2015'!I80</f>
        <v>21Z000000000154S</v>
      </c>
      <c r="I80" s="375" t="str">
        <f>'CONGESTION RESULTS 2015'!J80</f>
        <v>FGSZ</v>
      </c>
      <c r="J80" s="375" t="str">
        <f>'CONGESTION RESULTS 2015'!K80</f>
        <v>21X-HU-A-A0A0A-8</v>
      </c>
      <c r="K80" s="375" t="str">
        <f>'CONGESTION RESULTS 2015'!L80</f>
        <v>HU</v>
      </c>
      <c r="L80" s="375" t="str">
        <f>'CONGESTION RESULTS 2015'!M80</f>
        <v>to</v>
      </c>
      <c r="M80" s="375" t="str">
        <f>'CONGESTION RESULTS 2015'!N80</f>
        <v>Srbijagas</v>
      </c>
      <c r="N80" s="375" t="str">
        <f>'CONGESTION RESULTS 2015'!O80</f>
        <v>21X-RS-A-A0A0A-L</v>
      </c>
      <c r="O80" s="375" t="str">
        <f>'CONGESTION RESULTS 2015'!P80</f>
        <v>RS</v>
      </c>
      <c r="P80" s="375" t="str">
        <f>'CONGESTION RESULTS 2015'!Q80</f>
        <v>IP with 3rd country</v>
      </c>
      <c r="Q80" s="375">
        <f>'CONGESTION RESULTS 2015'!BC80</f>
        <v>0</v>
      </c>
      <c r="S80" s="360">
        <f>'CONGESTION RESULTS 2015'!BJ80</f>
        <v>0</v>
      </c>
      <c r="T80" s="375">
        <f>'CONGESTION RESULTS 2015'!BX80</f>
        <v>0</v>
      </c>
      <c r="U80" s="375" t="str">
        <f>IF(ISBLANK('CONGESTION RESULTS 2015'!BK80), "no", "yes")</f>
        <v>no</v>
      </c>
      <c r="V80" s="357">
        <f>'CONGESTION RESULTS 2015'!CE80</f>
        <v>0</v>
      </c>
      <c r="W80" s="375">
        <f>'CONGESTION RESULTS 2015'!CF80</f>
        <v>0</v>
      </c>
      <c r="X80" s="375">
        <f>'CONGESTION RESULTS 2015'!CG80</f>
        <v>0</v>
      </c>
      <c r="Y80" s="375">
        <f>'CONGESTION RESULTS 2015'!CH80</f>
        <v>0</v>
      </c>
      <c r="AA80" s="375">
        <f>Table9[[#This Row],[offer/non-offer or premia in March 2016 auction? 
'[only considering GYs and M-4-16']]]</f>
        <v>0</v>
      </c>
      <c r="AB80" s="375">
        <f>Table9[[#This Row],[Further TSO remarks on congestion / data / proposed changes to IP list etc.]]</f>
        <v>0</v>
      </c>
      <c r="AC80" s="375" t="str">
        <f>Table9[[#This Row],[Revised evaluation of congestion after TSO / NRA comments]]</f>
        <v>no</v>
      </c>
      <c r="AD80" s="375">
        <f>Table9[[#This Row],[ACER comments / 
justification]]</f>
        <v>0</v>
      </c>
    </row>
    <row r="81" spans="1:31" s="361" customFormat="1" ht="30" customHeight="1" x14ac:dyDescent="0.45">
      <c r="A81" s="357" t="str">
        <f>'CONGESTION RESULTS 2015'!A81</f>
        <v>cross-border</v>
      </c>
      <c r="B81" s="324" t="str">
        <f>'CONGESTION RESULTS 2015'!B81</f>
        <v>yes</v>
      </c>
      <c r="C81" s="475" t="str">
        <f>'CONGESTION RESULTS 2015'!C81</f>
        <v>non-offer of any capacity at BP + no cap. available</v>
      </c>
      <c r="D81" s="357" t="str">
        <f>'CONGESTION RESULTS 2015'!E81</f>
        <v>yes</v>
      </c>
      <c r="E81" s="357" t="str">
        <f>'CONGESTION RESULTS 2015'!F81</f>
        <v>undecided on BG side (likely RBP)</v>
      </c>
      <c r="F81" s="476" t="str">
        <f>'CONGESTION RESULTS 2015'!G81</f>
        <v>Kulata (BG) / Sidirokastron (GR)</v>
      </c>
      <c r="G81" s="475" t="str">
        <f>'CONGESTION RESULTS 2015'!H81</f>
        <v>Exit</v>
      </c>
      <c r="H81" s="358" t="str">
        <f>'CONGESTION RESULTS 2015'!I81</f>
        <v>21Z000000000020C</v>
      </c>
      <c r="I81" s="475" t="str">
        <f>'CONGESTION RESULTS 2015'!J81</f>
        <v>Bulgartransgaz</v>
      </c>
      <c r="J81" s="329" t="str">
        <f>'CONGESTION RESULTS 2015'!K81</f>
        <v>21X-BG-A-A0A0A-C</v>
      </c>
      <c r="K81" s="475" t="str">
        <f>'CONGESTION RESULTS 2015'!L81</f>
        <v>BG</v>
      </c>
      <c r="L81" s="477" t="str">
        <f>'CONGESTION RESULTS 2015'!M81</f>
        <v>to</v>
      </c>
      <c r="M81" s="477" t="str">
        <f>'CONGESTION RESULTS 2015'!N81</f>
        <v>DESFA</v>
      </c>
      <c r="N81" s="329" t="str">
        <f>'CONGESTION RESULTS 2015'!O81</f>
        <v>21X-GR-A-A0A0A-G</v>
      </c>
      <c r="O81" s="332" t="str">
        <f>'CONGESTION RESULTS 2015'!P81</f>
        <v>GR</v>
      </c>
      <c r="P81" s="375">
        <f>'CONGESTION RESULTS 2015'!Q81</f>
        <v>0</v>
      </c>
      <c r="Q81" s="357" t="str">
        <f>'CONGESTION RESULTS 2015'!BC81</f>
        <v>yes</v>
      </c>
      <c r="R81" s="360" t="s">
        <v>101</v>
      </c>
      <c r="S81" s="447" t="str">
        <f>'CONGESTION RESULTS 2015'!BJ81</f>
        <v>yes (May + June + 1 day in August 15)</v>
      </c>
      <c r="T81" s="357" t="str">
        <f>'CONGESTION RESULTS 2015'!BX81</f>
        <v>no</v>
      </c>
      <c r="U81" s="357" t="str">
        <f>IF(ISBLANK('CONGESTION RESULTS 2015'!BK81), "no", "yes")</f>
        <v>no</v>
      </c>
      <c r="V81" s="357" t="str">
        <f>Table9[[#This Row],[Number of concluded trades (T) and offers (O) on secondary markets in 2015 '[&gt;= 1 month']]]</f>
        <v>no</v>
      </c>
      <c r="W81" s="357" t="str">
        <f>'CONGESTION RESULTS 2015'!CF81</f>
        <v>yes</v>
      </c>
      <c r="X81" s="357" t="str">
        <f>'CONGESTION RESULTS 2015'!CG81</f>
        <v>yes</v>
      </c>
      <c r="Y81" s="357">
        <f>'CONGESTION RESULTS 2015'!CH81</f>
        <v>0</v>
      </c>
      <c r="Z81" s="357" t="s">
        <v>100</v>
      </c>
      <c r="AA81" s="375" t="str">
        <f>Table9[[#This Row],[offer/non-offer or premia in March 2016 auction? 
'[only considering GYs and M-4-16']]]</f>
        <v>no auction for Bulgartransgaz in any platform reports</v>
      </c>
      <c r="AB81" s="375" t="str">
        <f>Table9[[#This Row],[Further TSO remarks on congestion / data / proposed changes to IP list etc.]]</f>
        <v>Technical capacity = 109 GWh/d, entire capacity is contracted under a long-term contract. 
No unsuccessful capacity request within the legally valid and official capacity allocation procedure, therefore no demand &gt; offer;
Booking platform by 2 Sept. 2016</v>
      </c>
      <c r="AC81" s="375" t="str">
        <f>Table9[[#This Row],[Revised evaluation of congestion after TSO / NRA comments]]</f>
        <v xml:space="preserve">yes, but no need to enforce FDA UIOLI </v>
      </c>
      <c r="AD81" s="375" t="str">
        <f>Table9[[#This Row],[ACER comments / 
justification]]</f>
        <v>absent unsuccessful requests, no int. Cap bookings, no demand &gt; offer, but formally no firm offer</v>
      </c>
      <c r="AE81" s="474" t="s">
        <v>1783</v>
      </c>
    </row>
    <row r="82" spans="1:31" s="361" customFormat="1" ht="30" hidden="1" customHeight="1" x14ac:dyDescent="0.45">
      <c r="A82" s="357" t="str">
        <f>'CONGESTION RESULTS 2015'!A82</f>
        <v>? VR ?</v>
      </c>
      <c r="B82" s="324" t="str">
        <f>'CONGESTION RESULTS 2015'!B82</f>
        <v>yes</v>
      </c>
      <c r="C82" s="357" t="str">
        <f>'CONGESTION RESULTS 2015'!C82</f>
        <v>non-offer of any capacity at BP + no cap. available</v>
      </c>
      <c r="D82" s="357" t="str">
        <f>'CONGESTION RESULTS 2015'!E82</f>
        <v>no (temporarily / no firm technical, yet)</v>
      </c>
      <c r="E82" s="357" t="str">
        <f>'CONGESTION RESULTS 2015'!F82</f>
        <v>undecided on BG side (likely RBP)</v>
      </c>
      <c r="F82" s="368" t="str">
        <f>'CONGESTION RESULTS 2015'!G82</f>
        <v>Kulata (BG) / Sidirokastron (GR)</v>
      </c>
      <c r="G82" s="357" t="str">
        <f>'CONGESTION RESULTS 2015'!H82</f>
        <v>Exit</v>
      </c>
      <c r="H82" s="358" t="str">
        <f>'CONGESTION RESULTS 2015'!I82</f>
        <v>21Z000000000020C</v>
      </c>
      <c r="I82" s="357" t="str">
        <f>'CONGESTION RESULTS 2015'!J82</f>
        <v>DESFA</v>
      </c>
      <c r="J82" s="329" t="str">
        <f>'CONGESTION RESULTS 2015'!K82</f>
        <v>21X-GR-A-A0A0A-G</v>
      </c>
      <c r="K82" s="357" t="str">
        <f>'CONGESTION RESULTS 2015'!L82</f>
        <v>GR</v>
      </c>
      <c r="L82" s="359" t="str">
        <f>'CONGESTION RESULTS 2015'!M82</f>
        <v>to</v>
      </c>
      <c r="M82" s="359" t="str">
        <f>'CONGESTION RESULTS 2015'!N82</f>
        <v>Bulgartransgaz</v>
      </c>
      <c r="N82" s="329" t="str">
        <f>'CONGESTION RESULTS 2015'!O82</f>
        <v>21X-BG-A-A0A0A-C</v>
      </c>
      <c r="O82" s="333" t="str">
        <f>'CONGESTION RESULTS 2015'!P82</f>
        <v>BG</v>
      </c>
      <c r="P82" s="375" t="str">
        <f>'CONGESTION RESULTS 2015'!Q82</f>
        <v>no technical firm (but according to ENTSOG map - bidirectional IP)</v>
      </c>
      <c r="Q82" s="357" t="str">
        <f>'CONGESTION RESULTS 2015'!BC82</f>
        <v>yes</v>
      </c>
      <c r="R82" s="360" t="s">
        <v>101</v>
      </c>
      <c r="S82" s="360" t="str">
        <f>'CONGESTION RESULTS 2015'!BJ82</f>
        <v>no</v>
      </c>
      <c r="T82" s="357" t="str">
        <f>'CONGESTION RESULTS 2015'!BX82</f>
        <v>no</v>
      </c>
      <c r="U82" s="357" t="str">
        <f>IF(ISBLANK('CONGESTION RESULTS 2015'!BK82), "no", "yes")</f>
        <v>no</v>
      </c>
      <c r="V82" s="366" t="str">
        <f>'CONGESTION RESULTS 2015'!CA82</f>
        <v>no</v>
      </c>
      <c r="W82" s="357" t="str">
        <f>'CONGESTION RESULTS 2015'!CF82</f>
        <v>no</v>
      </c>
      <c r="X82" s="357" t="str">
        <f>'CONGESTION RESULTS 2015'!CG82</f>
        <v>no</v>
      </c>
      <c r="Y82" s="357">
        <f>'CONGESTION RESULTS 2015'!CH82</f>
        <v>0</v>
      </c>
      <c r="Z82" s="366" t="str">
        <f>Table9[[#This Row],[offer/non-offer or premia in March 2016 auction? 
'[only considering GYs and M-4-16']]]</f>
        <v>no auction for Bulgartransgaz in any platform reports</v>
      </c>
      <c r="AA82" s="375" t="str">
        <f>Table9[[#This Row],[offer/non-offer or premia in March 2016 auction? 
'[only considering GYs and M-4-16']]]</f>
        <v>no auction for Bulgartransgaz in any platform reports</v>
      </c>
      <c r="AB82" s="375" t="str">
        <f>Table9[[#This Row],[Further TSO remarks on congestion / data / proposed changes to IP list etc.]]</f>
        <v>no technical firm yet</v>
      </c>
      <c r="AC82" s="375" t="str">
        <f>Table9[[#This Row],[Revised evaluation of congestion after TSO / NRA comments]]</f>
        <v>potentially, but no FDA UIOLI required</v>
      </c>
      <c r="AD82" s="375" t="str">
        <f>Table9[[#This Row],[ACER comments / 
justification]]</f>
        <v>no firm technical capacity, yet</v>
      </c>
    </row>
    <row r="83" spans="1:31" ht="22.2" hidden="1" x14ac:dyDescent="0.45">
      <c r="A83" s="329" t="str">
        <f>'CONGESTION RESULTS 2015'!A83</f>
        <v>in-country</v>
      </c>
      <c r="B83" s="375" t="str">
        <f>'CONGESTION RESULTS 2015'!B83</f>
        <v>potentially</v>
      </c>
      <c r="C83" s="375" t="str">
        <f>'CONGESTION RESULTS 2015'!C83</f>
        <v>non-offer of GYs 15-18</v>
      </c>
      <c r="D83" s="375" t="str">
        <f>'CONGESTION RESULTS 2015'!E83</f>
        <v>yes</v>
      </c>
      <c r="E83" s="375" t="str">
        <f>'CONGESTION RESULTS 2015'!F83</f>
        <v>PRISMA</v>
      </c>
      <c r="F83" s="375" t="str">
        <f>'CONGESTION RESULTS 2015'!G83</f>
        <v>Lampertheim I</v>
      </c>
      <c r="G83" s="375" t="str">
        <f>'CONGESTION RESULTS 2015'!H83</f>
        <v>Exit</v>
      </c>
      <c r="H83" s="375" t="str">
        <f>'CONGESTION RESULTS 2015'!I83</f>
        <v>37Z0000000007905</v>
      </c>
      <c r="I83" s="375" t="str">
        <f>'CONGESTION RESULTS 2015'!J83</f>
        <v>GASCADE Gastransport</v>
      </c>
      <c r="J83" s="375" t="str">
        <f>'CONGESTION RESULTS 2015'!K83</f>
        <v>21X-DE-H-A0A0A-L</v>
      </c>
      <c r="K83" s="375" t="str">
        <f>'CONGESTION RESULTS 2015'!L83</f>
        <v>DE</v>
      </c>
      <c r="L83" s="375" t="str">
        <f>'CONGESTION RESULTS 2015'!M83</f>
        <v>to</v>
      </c>
      <c r="M83" s="375" t="str">
        <f>'CONGESTION RESULTS 2015'!N83</f>
        <v>Open Grid Europe</v>
      </c>
      <c r="N83" s="375" t="str">
        <f>'CONGESTION RESULTS 2015'!O83</f>
        <v>21X-DE-C-A0A0A-T</v>
      </c>
      <c r="O83" s="375" t="str">
        <f>'CONGESTION RESULTS 2015'!P83</f>
        <v>DE</v>
      </c>
      <c r="P83" s="375">
        <f>'CONGESTION RESULTS 2015'!Q83</f>
        <v>0</v>
      </c>
      <c r="Q83" s="375" t="str">
        <f>'CONGESTION RESULTS 2015'!BC83</f>
        <v>yes</v>
      </c>
      <c r="S83" s="360" t="str">
        <f>'CONGESTION RESULTS 2015'!BJ83</f>
        <v>no data</v>
      </c>
      <c r="T83" s="375" t="str">
        <f>'CONGESTION RESULTS 2015'!BX83</f>
        <v>yes</v>
      </c>
      <c r="V83" s="357">
        <f>'CONGESTION RESULTS 2015'!CE83</f>
        <v>0</v>
      </c>
      <c r="W83" s="375" t="str">
        <f>'CONGESTION RESULTS 2015'!CF83</f>
        <v>no</v>
      </c>
      <c r="X83" s="375" t="str">
        <f>'CONGESTION RESULTS 2015'!CG83</f>
        <v>close</v>
      </c>
      <c r="Y83" s="375" t="str">
        <f>'CONGESTION RESULTS 2015'!CH83</f>
        <v>yes</v>
      </c>
      <c r="AA83" s="375" t="str">
        <f>Table9[[#This Row],[offer/non-offer or premia in March 2016 auction? 
'[only considering GYs and M-4-16']]]</f>
        <v>GY 16/17 + 17/18 offered, M-4-16 offered</v>
      </c>
      <c r="AB83" s="375">
        <f>Table9[[#This Row],[Further TSO remarks on congestion / data / proposed changes to IP list etc.]]</f>
        <v>0</v>
      </c>
      <c r="AC83" s="375" t="str">
        <f>Table9[[#This Row],[Revised evaluation of congestion after TSO / NRA comments]]</f>
        <v>no</v>
      </c>
      <c r="AD83" s="375" t="str">
        <f>Table9[[#This Row],[ACER comments / 
justification]]</f>
        <v>monthly products offered in 2015, GYs offered in 3/2016</v>
      </c>
    </row>
    <row r="84" spans="1:31" ht="22.2" hidden="1" x14ac:dyDescent="0.45">
      <c r="A84" s="329" t="str">
        <f>'CONGESTION RESULTS 2015'!A84</f>
        <v>VR</v>
      </c>
      <c r="B84" s="375">
        <f>'CONGESTION RESULTS 2015'!B84</f>
        <v>0</v>
      </c>
      <c r="C84" s="375">
        <f>'CONGESTION RESULTS 2015'!C84</f>
        <v>0</v>
      </c>
      <c r="D84" s="375" t="str">
        <f>'CONGESTION RESULTS 2015'!E84</f>
        <v>no</v>
      </c>
      <c r="E84" s="375" t="str">
        <f>'CONGESTION RESULTS 2015'!F84</f>
        <v>PRISMA</v>
      </c>
      <c r="F84" s="375" t="str">
        <f>'CONGESTION RESULTS 2015'!G84</f>
        <v>Lampertheim I</v>
      </c>
      <c r="G84" s="375" t="str">
        <f>'CONGESTION RESULTS 2015'!H84</f>
        <v>Exit</v>
      </c>
      <c r="H84" s="375" t="str">
        <f>'CONGESTION RESULTS 2015'!I84</f>
        <v>37Z0000000007905</v>
      </c>
      <c r="I84" s="375" t="str">
        <f>'CONGESTION RESULTS 2015'!J84</f>
        <v>Open Grid Europe</v>
      </c>
      <c r="J84" s="375" t="str">
        <f>'CONGESTION RESULTS 2015'!K84</f>
        <v>21X-DE-C-A0A0A-T</v>
      </c>
      <c r="K84" s="375" t="str">
        <f>'CONGESTION RESULTS 2015'!L84</f>
        <v>DE</v>
      </c>
      <c r="L84" s="375" t="str">
        <f>'CONGESTION RESULTS 2015'!M84</f>
        <v>to</v>
      </c>
      <c r="M84" s="375" t="str">
        <f>'CONGESTION RESULTS 2015'!N84</f>
        <v>GASCADE Gastransport</v>
      </c>
      <c r="N84" s="375" t="str">
        <f>'CONGESTION RESULTS 2015'!O84</f>
        <v>21X-DE-H-A0A0A-L</v>
      </c>
      <c r="O84" s="375" t="str">
        <f>'CONGESTION RESULTS 2015'!P84</f>
        <v>DE</v>
      </c>
      <c r="P84" s="375" t="str">
        <f>'CONGESTION RESULTS 2015'!Q84</f>
        <v>no firm technical</v>
      </c>
      <c r="Q84" s="375" t="str">
        <f>'CONGESTION RESULTS 2015'!BC84</f>
        <v>yes</v>
      </c>
      <c r="S84" s="360" t="str">
        <f>'CONGESTION RESULTS 2015'!BJ84</f>
        <v>no</v>
      </c>
      <c r="T84" s="375">
        <f>'CONGESTION RESULTS 2015'!BX84</f>
        <v>0</v>
      </c>
      <c r="U84" s="375" t="str">
        <f>IF(ISBLANK('CONGESTION RESULTS 2015'!BK84), "no", "yes")</f>
        <v>no</v>
      </c>
      <c r="V84" s="357">
        <f>'CONGESTION RESULTS 2015'!CE84</f>
        <v>0</v>
      </c>
      <c r="W84" s="375">
        <f>'CONGESTION RESULTS 2015'!CF84</f>
        <v>0</v>
      </c>
      <c r="X84" s="375">
        <f>'CONGESTION RESULTS 2015'!CG84</f>
        <v>0</v>
      </c>
      <c r="Y84" s="375">
        <f>'CONGESTION RESULTS 2015'!CH84</f>
        <v>0</v>
      </c>
      <c r="AA84" s="375">
        <f>Table9[[#This Row],[offer/non-offer or premia in March 2016 auction? 
'[only considering GYs and M-4-16']]]</f>
        <v>0</v>
      </c>
      <c r="AB84" s="375">
        <f>Table9[[#This Row],[Further TSO remarks on congestion / data / proposed changes to IP list etc.]]</f>
        <v>0</v>
      </c>
      <c r="AC84" s="375">
        <f>Table9[[#This Row],[Revised evaluation of congestion after TSO / NRA comments]]</f>
        <v>0</v>
      </c>
      <c r="AD84" s="375">
        <f>Table9[[#This Row],[ACER comments / 
justification]]</f>
        <v>0</v>
      </c>
    </row>
    <row r="85" spans="1:31" ht="22.2" hidden="1" x14ac:dyDescent="0.45">
      <c r="A85" s="329" t="str">
        <f>'CONGESTION RESULTS 2015'!A85</f>
        <v>in-country</v>
      </c>
      <c r="B85" s="375" t="str">
        <f>'CONGESTION RESULTS 2015'!B85</f>
        <v>close</v>
      </c>
      <c r="C85" s="375" t="str">
        <f>'CONGESTION RESULTS 2015'!C85</f>
        <v>auction premia (M-1/16)</v>
      </c>
      <c r="D85" s="375" t="str">
        <f>'CONGESTION RESULTS 2015'!E85</f>
        <v>yes</v>
      </c>
      <c r="E85" s="375" t="str">
        <f>'CONGESTION RESULTS 2015'!F85</f>
        <v>PRISMA</v>
      </c>
      <c r="F85" s="375" t="str">
        <f>'CONGESTION RESULTS 2015'!G85</f>
        <v>Lampertheim IV</v>
      </c>
      <c r="G85" s="375" t="str">
        <f>'CONGESTION RESULTS 2015'!H85</f>
        <v>Exit</v>
      </c>
      <c r="H85" s="375" t="str">
        <f>'CONGESTION RESULTS 2015'!I85</f>
        <v>37Z000000001442N</v>
      </c>
      <c r="I85" s="375" t="str">
        <f>'CONGESTION RESULTS 2015'!J85</f>
        <v>GASCADE Gastransport</v>
      </c>
      <c r="J85" s="375" t="str">
        <f>'CONGESTION RESULTS 2015'!K85</f>
        <v>21X-DE-H-A0A0A-L</v>
      </c>
      <c r="K85" s="375" t="str">
        <f>'CONGESTION RESULTS 2015'!L85</f>
        <v>DE</v>
      </c>
      <c r="L85" s="375" t="str">
        <f>'CONGESTION RESULTS 2015'!M85</f>
        <v>to</v>
      </c>
      <c r="M85" s="375" t="str">
        <f>'CONGESTION RESULTS 2015'!N85</f>
        <v>terranets bw</v>
      </c>
      <c r="N85" s="375" t="str">
        <f>'CONGESTION RESULTS 2015'!O85</f>
        <v>21X000000001163D</v>
      </c>
      <c r="O85" s="375" t="str">
        <f>'CONGESTION RESULTS 2015'!P85</f>
        <v>DE</v>
      </c>
      <c r="P85" s="375">
        <f>'CONGESTION RESULTS 2015'!Q85</f>
        <v>0</v>
      </c>
      <c r="Q85" s="375" t="str">
        <f>'CONGESTION RESULTS 2015'!BC85</f>
        <v>yes</v>
      </c>
      <c r="S85" s="360" t="str">
        <f>'CONGESTION RESULTS 2015'!BJ85</f>
        <v>no</v>
      </c>
      <c r="T85" s="375" t="str">
        <f>'CONGESTION RESULTS 2015'!BX85</f>
        <v>yes</v>
      </c>
      <c r="V85" s="357">
        <f>'CONGESTION RESULTS 2015'!CE85</f>
        <v>0</v>
      </c>
      <c r="W85" s="375" t="str">
        <f>'CONGESTION RESULTS 2015'!CF85</f>
        <v>yes</v>
      </c>
      <c r="X85" s="375" t="str">
        <f>'CONGESTION RESULTS 2015'!CG85</f>
        <v>no</v>
      </c>
      <c r="Y85" s="375" t="str">
        <f>'CONGESTION RESULTS 2015'!CH85</f>
        <v>yes</v>
      </c>
      <c r="AA85" s="375" t="str">
        <f>Table9[[#This Row],[offer/non-offer or premia in March 2016 auction? 
'[only considering GYs and M-4-16']]]</f>
        <v>GYs and M-4-16 offered</v>
      </c>
      <c r="AB85" s="375">
        <f>Table9[[#This Row],[Further TSO remarks on congestion / data / proposed changes to IP list etc.]]</f>
        <v>0</v>
      </c>
      <c r="AC85" s="375" t="str">
        <f>Table9[[#This Row],[Revised evaluation of congestion after TSO / NRA comments]]</f>
        <v>close (few auction premia)</v>
      </c>
      <c r="AD85" s="375">
        <f>Table9[[#This Row],[ACER comments / 
justification]]</f>
        <v>0</v>
      </c>
    </row>
    <row r="86" spans="1:31" ht="22.2" hidden="1" x14ac:dyDescent="0.45">
      <c r="A86" s="329" t="str">
        <f>'CONGESTION RESULTS 2015'!A86</f>
        <v>VR</v>
      </c>
      <c r="B86" s="375">
        <f>'CONGESTION RESULTS 2015'!B86</f>
        <v>0</v>
      </c>
      <c r="C86" s="375">
        <f>'CONGESTION RESULTS 2015'!C86</f>
        <v>0</v>
      </c>
      <c r="D86" s="375" t="str">
        <f>'CONGESTION RESULTS 2015'!E86</f>
        <v>no</v>
      </c>
      <c r="E86" s="375" t="str">
        <f>'CONGESTION RESULTS 2015'!F86</f>
        <v>PRISMA</v>
      </c>
      <c r="F86" s="375" t="str">
        <f>'CONGESTION RESULTS 2015'!G86</f>
        <v>Lampertheim IV</v>
      </c>
      <c r="G86" s="375" t="str">
        <f>'CONGESTION RESULTS 2015'!H86</f>
        <v>Exit</v>
      </c>
      <c r="H86" s="375" t="str">
        <f>'CONGESTION RESULTS 2015'!I86</f>
        <v>37Z000000001442N</v>
      </c>
      <c r="I86" s="375" t="str">
        <f>'CONGESTION RESULTS 2015'!J86</f>
        <v>terranets bw</v>
      </c>
      <c r="J86" s="375" t="str">
        <f>'CONGESTION RESULTS 2015'!K86</f>
        <v>21X000000001163D</v>
      </c>
      <c r="K86" s="375" t="str">
        <f>'CONGESTION RESULTS 2015'!L86</f>
        <v>DE</v>
      </c>
      <c r="L86" s="375" t="str">
        <f>'CONGESTION RESULTS 2015'!M86</f>
        <v>to</v>
      </c>
      <c r="M86" s="375" t="str">
        <f>'CONGESTION RESULTS 2015'!N86</f>
        <v>GASCADE Gastransport</v>
      </c>
      <c r="N86" s="375" t="str">
        <f>'CONGESTION RESULTS 2015'!O86</f>
        <v>21X-DE-H-A0A0A-L</v>
      </c>
      <c r="O86" s="375" t="str">
        <f>'CONGESTION RESULTS 2015'!P86</f>
        <v>DE</v>
      </c>
      <c r="P86" s="375" t="str">
        <f>'CONGESTION RESULTS 2015'!Q86</f>
        <v>mostly no firm technical</v>
      </c>
      <c r="Q86" s="375" t="str">
        <f>'CONGESTION RESULTS 2015'!BC86</f>
        <v>yes</v>
      </c>
      <c r="S86" s="360" t="str">
        <f>'CONGESTION RESULTS 2015'!BJ86</f>
        <v>no</v>
      </c>
      <c r="T86" s="375">
        <f>'CONGESTION RESULTS 2015'!BX86</f>
        <v>0</v>
      </c>
      <c r="U86" s="375" t="str">
        <f>IF(ISBLANK('CONGESTION RESULTS 2015'!BK86), "no", "yes")</f>
        <v>no</v>
      </c>
      <c r="V86" s="357">
        <f>'CONGESTION RESULTS 2015'!CE86</f>
        <v>0</v>
      </c>
      <c r="W86" s="375">
        <f>'CONGESTION RESULTS 2015'!CF86</f>
        <v>0</v>
      </c>
      <c r="X86" s="375">
        <f>'CONGESTION RESULTS 2015'!CG86</f>
        <v>0</v>
      </c>
      <c r="Y86" s="375">
        <f>'CONGESTION RESULTS 2015'!CH86</f>
        <v>0</v>
      </c>
      <c r="AA86" s="375">
        <f>Table9[[#This Row],[offer/non-offer or premia in March 2016 auction? 
'[only considering GYs and M-4-16']]]</f>
        <v>0</v>
      </c>
      <c r="AB86" s="375" t="str">
        <f>Table9[[#This Row],[Further TSO remarks on congestion / data / proposed changes to IP list etc.]]</f>
        <v>On a VR there is no firm capacity available.
Firm capacities results out of the "congestion mechanism" in germany, called renomination limitation (FDA UIOLI)</v>
      </c>
      <c r="AC86" s="375">
        <f>Table9[[#This Row],[Revised evaluation of congestion after TSO / NRA comments]]</f>
        <v>0</v>
      </c>
      <c r="AD86" s="375">
        <f>Table9[[#This Row],[ACER comments / 
justification]]</f>
        <v>0</v>
      </c>
    </row>
    <row r="87" spans="1:31" ht="22.2" hidden="1" x14ac:dyDescent="0.45">
      <c r="A87" s="329" t="str">
        <f>'CONGESTION RESULTS 2015'!A87</f>
        <v>cross-border</v>
      </c>
      <c r="B87" s="375" t="str">
        <f>'CONGESTION RESULTS 2015'!B87</f>
        <v>likely not</v>
      </c>
      <c r="C87" s="375" t="str">
        <f>'CONGESTION RESULTS 2015'!C87</f>
        <v>non-offer of GYs &amp; Qs</v>
      </c>
      <c r="D87" s="375" t="str">
        <f>'CONGESTION RESULTS 2015'!E87</f>
        <v>yes</v>
      </c>
      <c r="E87" s="375" t="str">
        <f>'CONGESTION RESULTS 2015'!F87</f>
        <v>PRISMA</v>
      </c>
      <c r="F87" s="375" t="str">
        <f>'CONGESTION RESULTS 2015'!G87</f>
        <v>Lanžhot</v>
      </c>
      <c r="G87" s="375" t="str">
        <f>'CONGESTION RESULTS 2015'!H87</f>
        <v>Exit</v>
      </c>
      <c r="H87" s="375" t="str">
        <f>'CONGESTION RESULTS 2015'!I87</f>
        <v>21Z000000000061Z</v>
      </c>
      <c r="I87" s="375" t="str">
        <f>'CONGESTION RESULTS 2015'!J87</f>
        <v>NET4GAS</v>
      </c>
      <c r="J87" s="375" t="str">
        <f>'CONGESTION RESULTS 2015'!K87</f>
        <v>21X000000001304L</v>
      </c>
      <c r="K87" s="375" t="str">
        <f>'CONGESTION RESULTS 2015'!L87</f>
        <v>CZ</v>
      </c>
      <c r="L87" s="375" t="str">
        <f>'CONGESTION RESULTS 2015'!M87</f>
        <v>to</v>
      </c>
      <c r="M87" s="375" t="str">
        <f>'CONGESTION RESULTS 2015'!N87</f>
        <v>eustream</v>
      </c>
      <c r="N87" s="375" t="str">
        <f>'CONGESTION RESULTS 2015'!O87</f>
        <v>21X-SK-A-A0A0A-N</v>
      </c>
      <c r="O87" s="375" t="str">
        <f>'CONGESTION RESULTS 2015'!P87</f>
        <v>SK</v>
      </c>
      <c r="P87" s="375">
        <f>'CONGESTION RESULTS 2015'!Q87</f>
        <v>0</v>
      </c>
      <c r="Q87" s="375" t="str">
        <f>'CONGESTION RESULTS 2015'!BC87</f>
        <v>no</v>
      </c>
      <c r="S87" s="360" t="str">
        <f>'CONGESTION RESULTS 2015'!BJ87</f>
        <v>no</v>
      </c>
      <c r="T87" s="375" t="str">
        <f>'CONGESTION RESULTS 2015'!BX87</f>
        <v>no</v>
      </c>
      <c r="U87" s="375" t="str">
        <f>IF(ISBLANK('CONGESTION RESULTS 2015'!BK87), "no", "yes")</f>
        <v>no</v>
      </c>
      <c r="V87" s="357" t="str">
        <f>'CONGESTION RESULTS 2015'!CE87</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87" s="375" t="str">
        <f>'CONGESTION RESULTS 2015'!CF87</f>
        <v>no</v>
      </c>
      <c r="X87" s="375" t="str">
        <f>'CONGESTION RESULTS 2015'!CG87</f>
        <v>no</v>
      </c>
      <c r="Y87" s="375">
        <f>'CONGESTION RESULTS 2015'!CH87</f>
        <v>0</v>
      </c>
      <c r="AA87" s="375" t="str">
        <f>Table9[[#This Row],[offer/non-offer or premia in March 2016 auction? 
'[only considering GYs and M-4-16']]]</f>
        <v>yes-all offered</v>
      </c>
      <c r="AB87" s="375" t="str">
        <f>Table9[[#This Row],[Further TSO remarks on congestion / data / proposed changes to IP list etc.]]</f>
        <v>FCFS until 31.8.15, standard cap. of 1 to 60 months or LT cap. of &gt;=5yrs (offered in Jan. 15 at all CZ IP sides), auctions at PRISMA &amp; GSA from 1.11.15 on</v>
      </c>
      <c r="AC87" s="375" t="str">
        <f>Table9[[#This Row],[Revised evaluation of congestion after TSO / NRA comments]]</f>
        <v>no</v>
      </c>
      <c r="AD87" s="375">
        <f>Table9[[#This Row],[ACER comments / 
justification]]</f>
        <v>0</v>
      </c>
    </row>
    <row r="88" spans="1:31" ht="22.2" hidden="1" x14ac:dyDescent="0.45">
      <c r="A88" s="329" t="str">
        <f>'CONGESTION RESULTS 2015'!A88</f>
        <v>cross-border</v>
      </c>
      <c r="B88" s="375" t="str">
        <f>'CONGESTION RESULTS 2015'!B88</f>
        <v>close (due to quota)</v>
      </c>
      <c r="C88" s="375" t="str">
        <f>'CONGESTION RESULTS 2015'!C88</f>
        <v>non-offer of GYs &amp; Qs</v>
      </c>
      <c r="D88" s="375" t="str">
        <f>'CONGESTION RESULTS 2015'!E88</f>
        <v>yes</v>
      </c>
      <c r="E88" s="375" t="str">
        <f>'CONGESTION RESULTS 2015'!F88</f>
        <v>PRISMA</v>
      </c>
      <c r="F88" s="375" t="str">
        <f>'CONGESTION RESULTS 2015'!G88</f>
        <v>Lanžhot</v>
      </c>
      <c r="G88" s="375" t="str">
        <f>'CONGESTION RESULTS 2015'!H88</f>
        <v>Exit</v>
      </c>
      <c r="H88" s="375" t="str">
        <f>'CONGESTION RESULTS 2015'!I88</f>
        <v>21Z000000000061Z</v>
      </c>
      <c r="I88" s="375" t="str">
        <f>'CONGESTION RESULTS 2015'!J88</f>
        <v>eustream</v>
      </c>
      <c r="J88" s="375" t="str">
        <f>'CONGESTION RESULTS 2015'!K88</f>
        <v>21X-SK-A-A0A0A-N</v>
      </c>
      <c r="K88" s="375" t="str">
        <f>'CONGESTION RESULTS 2015'!L88</f>
        <v>SK</v>
      </c>
      <c r="L88" s="375" t="str">
        <f>'CONGESTION RESULTS 2015'!M88</f>
        <v>to</v>
      </c>
      <c r="M88" s="375" t="str">
        <f>'CONGESTION RESULTS 2015'!N88</f>
        <v>NET4GAS</v>
      </c>
      <c r="N88" s="375" t="str">
        <f>'CONGESTION RESULTS 2015'!O88</f>
        <v>21X000000001304L</v>
      </c>
      <c r="O88" s="375" t="str">
        <f>'CONGESTION RESULTS 2015'!P88</f>
        <v>CZ</v>
      </c>
      <c r="P88" s="375">
        <f>'CONGESTION RESULTS 2015'!Q88</f>
        <v>0</v>
      </c>
      <c r="Q88" s="375" t="str">
        <f>'CONGESTION RESULTS 2015'!BC88</f>
        <v>yes</v>
      </c>
      <c r="S88" s="360" t="str">
        <f>'CONGESTION RESULTS 2015'!BJ88</f>
        <v>no data</v>
      </c>
      <c r="T88" s="375" t="str">
        <f>'CONGESTION RESULTS 2015'!BX88</f>
        <v>no</v>
      </c>
      <c r="U88" s="375" t="str">
        <f>IF(ISBLANK('CONGESTION RESULTS 2015'!BK88), "no", "yes")</f>
        <v>no</v>
      </c>
      <c r="V88" s="357">
        <f>'CONGESTION RESULTS 2015'!CE88</f>
        <v>0</v>
      </c>
      <c r="W88" s="375" t="str">
        <f>'CONGESTION RESULTS 2015'!CF88</f>
        <v>no</v>
      </c>
      <c r="X88" s="375" t="str">
        <f>'CONGESTION RESULTS 2015'!CG88</f>
        <v>close</v>
      </c>
      <c r="Y88" s="375">
        <f>'CONGESTION RESULTS 2015'!CH88</f>
        <v>0</v>
      </c>
      <c r="AA88" s="375" t="str">
        <f>Table9[[#This Row],[offer/non-offer or premia in March 2016 auction? 
'[only considering GYs and M-4-16']]]</f>
        <v>M-4-16 offered bundled, Gys offered only from 2021 onwards</v>
      </c>
      <c r="AB88" s="375" t="str">
        <f>Table9[[#This Row],[Further TSO remarks on congestion / data / proposed changes to IP list etc.]]</f>
        <v>AC is absorbed by high quotas (art.8 CAM NC)</v>
      </c>
      <c r="AC88" s="375" t="str">
        <f>Table9[[#This Row],[Revised evaluation of congestion after TSO / NRA comments]]</f>
        <v>close (due to quota)</v>
      </c>
      <c r="AD88" s="375">
        <f>Table9[[#This Row],[ACER comments / 
justification]]</f>
        <v>0</v>
      </c>
    </row>
    <row r="89" spans="1:31" ht="22.2" hidden="1" x14ac:dyDescent="0.45">
      <c r="A89" s="329" t="str">
        <f>'CONGESTION RESULTS 2015'!A89</f>
        <v>cross-border</v>
      </c>
      <c r="B89" s="375" t="str">
        <f>'CONGESTION RESULTS 2015'!B89</f>
        <v>no</v>
      </c>
      <c r="C89" s="375">
        <f>'CONGESTION RESULTS 2015'!C89</f>
        <v>0</v>
      </c>
      <c r="D89" s="375" t="str">
        <f>'CONGESTION RESULTS 2015'!E89</f>
        <v>yes</v>
      </c>
      <c r="E89" s="375" t="str">
        <f>'CONGESTION RESULTS 2015'!F89</f>
        <v>PRISMA</v>
      </c>
      <c r="F89" s="375" t="str">
        <f>'CONGESTION RESULTS 2015'!G89</f>
        <v>Lasów</v>
      </c>
      <c r="G89" s="375" t="str">
        <f>'CONGESTION RESULTS 2015'!H89</f>
        <v>Exit</v>
      </c>
      <c r="H89" s="375" t="str">
        <f>'CONGESTION RESULTS 2015'!I89</f>
        <v>21Z000000000057Q</v>
      </c>
      <c r="I89" s="375" t="str">
        <f>'CONGESTION RESULTS 2015'!J89</f>
        <v>ONTRAS</v>
      </c>
      <c r="J89" s="375" t="str">
        <f>'CONGESTION RESULTS 2015'!K89</f>
        <v>21X-DE-F-A0A0A-2</v>
      </c>
      <c r="K89" s="375" t="str">
        <f>'CONGESTION RESULTS 2015'!L89</f>
        <v>DE</v>
      </c>
      <c r="L89" s="375" t="str">
        <f>'CONGESTION RESULTS 2015'!M89</f>
        <v>to</v>
      </c>
      <c r="M89" s="375" t="str">
        <f>'CONGESTION RESULTS 2015'!N89</f>
        <v>GAZ-SYSTEM</v>
      </c>
      <c r="N89" s="375" t="str">
        <f>'CONGESTION RESULTS 2015'!O89</f>
        <v>21X-PL-A-A0A0A-B</v>
      </c>
      <c r="O89" s="375" t="str">
        <f>'CONGESTION RESULTS 2015'!P89</f>
        <v>PL</v>
      </c>
      <c r="P89" s="375">
        <f>'CONGESTION RESULTS 2015'!Q89</f>
        <v>0</v>
      </c>
      <c r="Q89" s="375">
        <f>'CONGESTION RESULTS 2015'!BC89</f>
        <v>0</v>
      </c>
      <c r="S89" s="360">
        <f>'CONGESTION RESULTS 2015'!BJ89</f>
        <v>0</v>
      </c>
      <c r="T89" s="375">
        <f>'CONGESTION RESULTS 2015'!BX89</f>
        <v>0</v>
      </c>
      <c r="U89" s="375" t="str">
        <f>IF(ISBLANK('CONGESTION RESULTS 2015'!BK89), "no", "yes")</f>
        <v>yes</v>
      </c>
      <c r="V89" s="357">
        <f>'CONGESTION RESULTS 2015'!CE89</f>
        <v>0</v>
      </c>
      <c r="W89" s="375">
        <f>'CONGESTION RESULTS 2015'!CF89</f>
        <v>0</v>
      </c>
      <c r="X89" s="375">
        <f>'CONGESTION RESULTS 2015'!CG89</f>
        <v>0</v>
      </c>
      <c r="Y89" s="375">
        <f>'CONGESTION RESULTS 2015'!CH89</f>
        <v>0</v>
      </c>
      <c r="AA89" s="375">
        <f>Table9[[#This Row],[offer/non-offer or premia in March 2016 auction? 
'[only considering GYs and M-4-16']]]</f>
        <v>0</v>
      </c>
      <c r="AB89" s="375">
        <f>Table9[[#This Row],[Further TSO remarks on congestion / data / proposed changes to IP list etc.]]</f>
        <v>0</v>
      </c>
      <c r="AC89" s="375">
        <f>Table9[[#This Row],[Revised evaluation of congestion after TSO / NRA comments]]</f>
        <v>0</v>
      </c>
      <c r="AD89" s="375">
        <f>Table9[[#This Row],[ACER comments / 
justification]]</f>
        <v>0</v>
      </c>
    </row>
    <row r="90" spans="1:31" s="361" customFormat="1" ht="30" customHeight="1" x14ac:dyDescent="0.45">
      <c r="A90" s="357" t="str">
        <f>'CONGESTION RESULTS 2015'!A90</f>
        <v>in-country</v>
      </c>
      <c r="B90" s="324" t="str">
        <f>'CONGESTION RESULTS 2015'!B90</f>
        <v>yes</v>
      </c>
      <c r="C90" s="478" t="str">
        <f>'CONGESTION RESULTS 2015'!C90</f>
        <v>auction premia (c) [&gt;0 GY]</v>
      </c>
      <c r="D90" s="357" t="str">
        <f>'CONGESTION RESULTS 2015'!E90</f>
        <v>yes</v>
      </c>
      <c r="E90" s="357" t="str">
        <f>'CONGESTION RESULTS 2015'!F90</f>
        <v>PRISMA</v>
      </c>
      <c r="F90" s="476" t="str">
        <f>'CONGESTION RESULTS 2015'!G90</f>
        <v>Liaison Nord Sud (N--&gt;S)</v>
      </c>
      <c r="G90" s="475" t="str">
        <f>'CONGESTION RESULTS 2015'!H90</f>
        <v>Exit</v>
      </c>
      <c r="H90" s="358" t="str">
        <f>'CONGESTION RESULTS 2015'!I90</f>
        <v>21Z000000000166L</v>
      </c>
      <c r="I90" s="475" t="str">
        <f>'CONGESTION RESULTS 2015'!J90</f>
        <v>GRTgaz</v>
      </c>
      <c r="J90" s="329" t="str">
        <f>'CONGESTION RESULTS 2015'!K90</f>
        <v>21X-FR-A-A0A0A-S</v>
      </c>
      <c r="K90" s="475" t="str">
        <f>'CONGESTION RESULTS 2015'!L90</f>
        <v>FR</v>
      </c>
      <c r="L90" s="477" t="str">
        <f>'CONGESTION RESULTS 2015'!M90</f>
        <v>to</v>
      </c>
      <c r="M90" s="477" t="str">
        <f>'CONGESTION RESULTS 2015'!N90</f>
        <v>GRTgaz</v>
      </c>
      <c r="N90" s="329" t="str">
        <f>'CONGESTION RESULTS 2015'!O90</f>
        <v>21X-FR-A-A0A0A-S</v>
      </c>
      <c r="O90" s="330" t="str">
        <f>'CONGESTION RESULTS 2015'!P90</f>
        <v>FR</v>
      </c>
      <c r="P90" s="375" t="str">
        <f>'CONGESTION RESULTS 2015'!Q90</f>
        <v>no flow data on TP</v>
      </c>
      <c r="Q90" s="357" t="str">
        <f>'CONGESTION RESULTS 2015'!BC90</f>
        <v>yes</v>
      </c>
      <c r="R90" s="360" t="s">
        <v>100</v>
      </c>
      <c r="S90" s="447" t="str">
        <f>'CONGESTION RESULTS 2015'!BJ90</f>
        <v>yes (up to 100% on 56 days in  Nov.&amp; full Dec.2015)</v>
      </c>
      <c r="T90" s="357" t="str">
        <f>'CONGESTION RESULTS 2015'!BX90</f>
        <v>no</v>
      </c>
      <c r="U90" s="357" t="str">
        <f>IF(ISBLANK('CONGESTION RESULTS 2015'!BK90), "no", "yes")</f>
        <v>yes</v>
      </c>
      <c r="V90" s="449" t="str">
        <f>Table9[[#This Row],[Number of concluded trades (T) and offers (O) on secondary markets in 2015 '[&gt;= 1 month']]]</f>
        <v>11 T</v>
      </c>
      <c r="W90" s="357" t="str">
        <f>'CONGESTION RESULTS 2015'!CF90</f>
        <v>yes</v>
      </c>
      <c r="X90" s="357" t="str">
        <f>'CONGESTION RESULTS 2015'!CG90</f>
        <v>yes</v>
      </c>
      <c r="Y90" s="357">
        <f>'CONGESTION RESULTS 2015'!CH90</f>
        <v>0</v>
      </c>
      <c r="Z90" s="360" t="s">
        <v>101</v>
      </c>
      <c r="AA90" s="375" t="str">
        <f>Table9[[#This Row],[offer/non-offer or premia in March 2016 auction? 
'[only considering GYs and M-4-16']]]</f>
        <v>GY 16-19 offered bundled, M-4-16 offered also as bundled</v>
      </c>
      <c r="AB90" s="375">
        <f>Table9[[#This Row],[Further TSO remarks on congestion / data / proposed changes to IP list etc.]]</f>
        <v>0</v>
      </c>
      <c r="AC90" s="375" t="str">
        <f>Table9[[#This Row],[Revised evaluation of congestion after TSO / NRA comments]]</f>
        <v>yes, but congestion no longer existent</v>
      </c>
      <c r="AD90" s="375">
        <f>Table9[[#This Row],[ACER comments / 
justification]]</f>
        <v>0</v>
      </c>
      <c r="AE90" s="474" t="s">
        <v>1771</v>
      </c>
    </row>
    <row r="91" spans="1:31" ht="22.2" hidden="1" x14ac:dyDescent="0.45">
      <c r="A91" s="329" t="str">
        <f>'CONGESTION RESULTS 2015'!A91</f>
        <v>in-country</v>
      </c>
      <c r="B91" s="375" t="str">
        <f>'CONGESTION RESULTS 2015'!B91</f>
        <v>no</v>
      </c>
      <c r="C91" s="375">
        <f>'CONGESTION RESULTS 2015'!C91</f>
        <v>0</v>
      </c>
      <c r="D91" s="375" t="str">
        <f>'CONGESTION RESULTS 2015'!E91</f>
        <v>yes</v>
      </c>
      <c r="E91" s="375" t="str">
        <f>'CONGESTION RESULTS 2015'!F91</f>
        <v>PRISMA</v>
      </c>
      <c r="F91" s="375" t="str">
        <f>'CONGESTION RESULTS 2015'!G91</f>
        <v>Liaison Nord Sud (S--&gt;N)</v>
      </c>
      <c r="G91" s="375" t="str">
        <f>'CONGESTION RESULTS 2015'!H91</f>
        <v>Exit</v>
      </c>
      <c r="H91" s="375" t="str">
        <f>'CONGESTION RESULTS 2015'!I91</f>
        <v>21Z000000000165L</v>
      </c>
      <c r="I91" s="375" t="str">
        <f>'CONGESTION RESULTS 2015'!J91</f>
        <v>GRTgaz</v>
      </c>
      <c r="J91" s="375" t="str">
        <f>'CONGESTION RESULTS 2015'!K91</f>
        <v>21X-FR-A-A0A0A-S</v>
      </c>
      <c r="K91" s="375" t="str">
        <f>'CONGESTION RESULTS 2015'!L91</f>
        <v>FR</v>
      </c>
      <c r="L91" s="375" t="str">
        <f>'CONGESTION RESULTS 2015'!M91</f>
        <v>to</v>
      </c>
      <c r="M91" s="375" t="str">
        <f>'CONGESTION RESULTS 2015'!N91</f>
        <v>GRTgaz</v>
      </c>
      <c r="N91" s="375" t="str">
        <f>'CONGESTION RESULTS 2015'!O91</f>
        <v>21X-FR-A-A0A0A-S</v>
      </c>
      <c r="O91" s="375" t="str">
        <f>'CONGESTION RESULTS 2015'!P91</f>
        <v>FR</v>
      </c>
      <c r="P91" s="375" t="str">
        <f>'CONGESTION RESULTS 2015'!Q91</f>
        <v>same TP data as for Liaison Nord Sud (S--&gt;N), Entry GRTgaz), ...166L in TP (165L does not exist), no flow data</v>
      </c>
      <c r="Q91" s="375" t="str">
        <f>'CONGESTION RESULTS 2015'!BC91</f>
        <v>yes</v>
      </c>
      <c r="S91" s="360" t="str">
        <f>'CONGESTION RESULTS 2015'!BJ91</f>
        <v>no data</v>
      </c>
      <c r="T91" s="375">
        <f>'CONGESTION RESULTS 2015'!BX91</f>
        <v>0</v>
      </c>
      <c r="U91" s="375" t="str">
        <f>IF(ISBLANK('CONGESTION RESULTS 2015'!BK91), "no", "yes")</f>
        <v>no</v>
      </c>
      <c r="V91" s="357">
        <f>'CONGESTION RESULTS 2015'!CE91</f>
        <v>0</v>
      </c>
      <c r="W91" s="375">
        <f>'CONGESTION RESULTS 2015'!CF91</f>
        <v>0</v>
      </c>
      <c r="X91" s="375">
        <f>'CONGESTION RESULTS 2015'!CG91</f>
        <v>0</v>
      </c>
      <c r="Y91" s="375">
        <f>'CONGESTION RESULTS 2015'!CH91</f>
        <v>0</v>
      </c>
      <c r="AA91" s="375">
        <f>Table9[[#This Row],[offer/non-offer or premia in March 2016 auction? 
'[only considering GYs and M-4-16']]]</f>
        <v>0</v>
      </c>
      <c r="AB91" s="375">
        <f>Table9[[#This Row],[Further TSO remarks on congestion / data / proposed changes to IP list etc.]]</f>
        <v>0</v>
      </c>
      <c r="AC91" s="375">
        <f>Table9[[#This Row],[Revised evaluation of congestion after TSO / NRA comments]]</f>
        <v>0</v>
      </c>
      <c r="AD91" s="375">
        <f>Table9[[#This Row],[ACER comments / 
justification]]</f>
        <v>0</v>
      </c>
    </row>
    <row r="92" spans="1:31" ht="22.2" hidden="1" x14ac:dyDescent="0.45">
      <c r="A92" s="329" t="str">
        <f>'CONGESTION RESULTS 2015'!A92</f>
        <v>cross-border</v>
      </c>
      <c r="B92" s="375" t="str">
        <f>'CONGESTION RESULTS 2015'!B92</f>
        <v>no</v>
      </c>
      <c r="C92" s="375">
        <f>'CONGESTION RESULTS 2015'!C92</f>
        <v>0</v>
      </c>
      <c r="D92" s="375" t="str">
        <f>'CONGESTION RESULTS 2015'!E92</f>
        <v>yes</v>
      </c>
      <c r="E92" s="375" t="str">
        <f>'CONGESTION RESULTS 2015'!F92</f>
        <v>PRISMA</v>
      </c>
      <c r="F92" s="375" t="str">
        <f>'CONGESTION RESULTS 2015'!G92</f>
        <v>Mallnow</v>
      </c>
      <c r="G92" s="375" t="str">
        <f>'CONGESTION RESULTS 2015'!H92</f>
        <v>Exit</v>
      </c>
      <c r="H92" s="375" t="str">
        <f>'CONGESTION RESULTS 2015'!I92</f>
        <v>21Z000000000056S</v>
      </c>
      <c r="I92" s="375" t="str">
        <f>'CONGESTION RESULTS 2015'!J92</f>
        <v>GASCADE Gastransport</v>
      </c>
      <c r="J92" s="375" t="str">
        <f>'CONGESTION RESULTS 2015'!K92</f>
        <v>21X-DE-H-A0A0A-L</v>
      </c>
      <c r="K92" s="375" t="str">
        <f>'CONGESTION RESULTS 2015'!L92</f>
        <v>DE</v>
      </c>
      <c r="L92" s="375" t="str">
        <f>'CONGESTION RESULTS 2015'!M92</f>
        <v>to</v>
      </c>
      <c r="M92" s="375" t="str">
        <f>'CONGESTION RESULTS 2015'!N92</f>
        <v>GAZ-SYSTEM (ISO)</v>
      </c>
      <c r="N92" s="375" t="str">
        <f>'CONGESTION RESULTS 2015'!O92</f>
        <v>21X-PL-A-A0A0A-B</v>
      </c>
      <c r="O92" s="375" t="str">
        <f>'CONGESTION RESULTS 2015'!P92</f>
        <v>PL</v>
      </c>
      <c r="P92" s="375">
        <f>'CONGESTION RESULTS 2015'!Q92</f>
        <v>0</v>
      </c>
      <c r="Q92" s="375">
        <f>'CONGESTION RESULTS 2015'!BC92</f>
        <v>0</v>
      </c>
      <c r="S92" s="360">
        <f>'CONGESTION RESULTS 2015'!BJ92</f>
        <v>0</v>
      </c>
      <c r="T92" s="375">
        <f>'CONGESTION RESULTS 2015'!BX92</f>
        <v>0</v>
      </c>
      <c r="U92" s="375" t="str">
        <f>IF(ISBLANK('CONGESTION RESULTS 2015'!BK92), "no", "yes")</f>
        <v>no</v>
      </c>
      <c r="V92" s="357" t="str">
        <f>'CONGESTION RESULTS 2015'!CE92</f>
        <v>assignment
assignment
assignment</v>
      </c>
      <c r="W92" s="375">
        <f>'CONGESTION RESULTS 2015'!CF92</f>
        <v>0</v>
      </c>
      <c r="X92" s="375">
        <f>'CONGESTION RESULTS 2015'!CG92</f>
        <v>0</v>
      </c>
      <c r="Y92" s="375">
        <f>'CONGESTION RESULTS 2015'!CH92</f>
        <v>0</v>
      </c>
      <c r="AA92" s="375" t="str">
        <f>Table9[[#This Row],[offer/non-offer or premia in March 2016 auction? 
'[only considering GYs and M-4-16']]]</f>
        <v>GY 15/16 offered</v>
      </c>
      <c r="AB92" s="375">
        <f>Table9[[#This Row],[Further TSO remarks on congestion / data / proposed changes to IP list etc.]]</f>
        <v>0</v>
      </c>
      <c r="AC92" s="375">
        <f>Table9[[#This Row],[Revised evaluation of congestion after TSO / NRA comments]]</f>
        <v>0</v>
      </c>
      <c r="AD92" s="375">
        <f>Table9[[#This Row],[ACER comments / 
justification]]</f>
        <v>0</v>
      </c>
    </row>
    <row r="93" spans="1:31" s="361" customFormat="1" ht="30" customHeight="1" x14ac:dyDescent="0.45">
      <c r="A93" s="357" t="str">
        <f>'CONGESTION RESULTS 2015'!A93</f>
        <v>cross-border</v>
      </c>
      <c r="B93" s="324" t="str">
        <f>'CONGESTION RESULTS 2015'!B93</f>
        <v>yes</v>
      </c>
      <c r="C93" s="475" t="str">
        <f>'CONGESTION RESULTS 2015'!C93</f>
        <v>non-offer for 2015</v>
      </c>
      <c r="D93" s="357" t="str">
        <f>'CONGESTION RESULTS 2015'!E93</f>
        <v>yes</v>
      </c>
      <c r="E93" s="357" t="str">
        <f>'CONGESTION RESULTS 2015'!F93</f>
        <v>GSA</v>
      </c>
      <c r="F93" s="476" t="str">
        <f>'CONGESTION RESULTS 2015'!G93</f>
        <v>Mallnow</v>
      </c>
      <c r="G93" s="475" t="str">
        <f>'CONGESTION RESULTS 2015'!H93</f>
        <v>Exit</v>
      </c>
      <c r="H93" s="358" t="str">
        <f>'CONGESTION RESULTS 2015'!I93</f>
        <v>21Z000000000056S</v>
      </c>
      <c r="I93" s="475" t="str">
        <f>'CONGESTION RESULTS 2015'!J93</f>
        <v>GAZ-SYSTEM (ISO)</v>
      </c>
      <c r="J93" s="329" t="str">
        <f>'CONGESTION RESULTS 2015'!K93</f>
        <v>21X-PL-A-A0A0A-B</v>
      </c>
      <c r="K93" s="475" t="str">
        <f>'CONGESTION RESULTS 2015'!L93</f>
        <v>PL</v>
      </c>
      <c r="L93" s="477" t="str">
        <f>'CONGESTION RESULTS 2015'!M93</f>
        <v>to</v>
      </c>
      <c r="M93" s="477" t="str">
        <f>'CONGESTION RESULTS 2015'!N93</f>
        <v>GASCADE Gastransport</v>
      </c>
      <c r="N93" s="329" t="str">
        <f>'CONGESTION RESULTS 2015'!O93</f>
        <v>21X-DE-H-A0A0A-L</v>
      </c>
      <c r="O93" s="330" t="str">
        <f>'CONGESTION RESULTS 2015'!P93</f>
        <v>DE</v>
      </c>
      <c r="P93" s="375">
        <f>'CONGESTION RESULTS 2015'!Q93</f>
        <v>0</v>
      </c>
      <c r="Q93" s="357" t="str">
        <f>'CONGESTION RESULTS 2015'!BC93</f>
        <v>yes</v>
      </c>
      <c r="R93" s="360" t="s">
        <v>103</v>
      </c>
      <c r="S93" s="360" t="str">
        <f>'CONGESTION RESULTS 2015'!BJ93</f>
        <v>no</v>
      </c>
      <c r="T93" s="357" t="str">
        <f>'CONGESTION RESULTS 2015'!BX93</f>
        <v>no</v>
      </c>
      <c r="U93" s="357" t="str">
        <f>IF(ISBLANK('CONGESTION RESULTS 2015'!BK93), "no", "yes")</f>
        <v>no</v>
      </c>
      <c r="V93" s="357" t="str">
        <f>Table9[[#This Row],[Number of concluded trades (T) and offers (O) on secondary markets in 2015 '[&gt;= 1 month']]]</f>
        <v>no</v>
      </c>
      <c r="W93" s="357" t="str">
        <f>'CONGESTION RESULTS 2015'!CF93</f>
        <v>yes</v>
      </c>
      <c r="X93" s="357" t="str">
        <f>'CONGESTION RESULTS 2015'!CG93</f>
        <v>yes</v>
      </c>
      <c r="Y93" s="357">
        <f>'CONGESTION RESULTS 2015'!CH93</f>
        <v>0</v>
      </c>
      <c r="Z93" s="360" t="s">
        <v>101</v>
      </c>
      <c r="AA93" s="375" t="str">
        <f>Table9[[#This Row],[offer/non-offer or premia in March 2016 auction? 
'[only considering GYs and M-4-16']]]</f>
        <v xml:space="preserve">only GY16/17 offered (and from  GY20/21 on). No GY 17/18 </v>
      </c>
      <c r="AB93" s="375" t="str">
        <f>Table9[[#This Row],[Further TSO remarks on congestion / data / proposed changes to IP list etc.]]</f>
        <v>The data in Comments on (non-)offer of firm at BP were changed - in June 2015 we offered 2nd, 3rd and 5th quarter of Gas Year 2016</v>
      </c>
      <c r="AC93" s="375" t="str">
        <f>Table9[[#This Row],[Revised evaluation of congestion after TSO / NRA comments]]</f>
        <v>yes, but congestion no longer existent (--&gt; close to be congested (due to quota)</v>
      </c>
      <c r="AD93" s="375" t="str">
        <f>Table9[[#This Row],[ACER comments / 
justification]]</f>
        <v>congestion might have disappeared;
in 2015, GYs 16-19 and Q1-3/16 were offered, still 2015 was congested</v>
      </c>
      <c r="AE93" s="474" t="s">
        <v>1771</v>
      </c>
    </row>
    <row r="94" spans="1:31" ht="22.2" hidden="1" x14ac:dyDescent="0.45">
      <c r="A94" s="329" t="str">
        <f>'CONGESTION RESULTS 2015'!A94</f>
        <v>cross-border</v>
      </c>
      <c r="B94" s="375" t="str">
        <f>'CONGESTION RESULTS 2015'!B94</f>
        <v>likely not</v>
      </c>
      <c r="C94" s="375" t="str">
        <f>'CONGESTION RESULTS 2015'!C94</f>
        <v>non-offer of GYs &amp; Qs</v>
      </c>
      <c r="D94" s="375" t="str">
        <f>'CONGESTION RESULTS 2015'!E94</f>
        <v>yes</v>
      </c>
      <c r="E94" s="375" t="str">
        <f>'CONGESTION RESULTS 2015'!F94</f>
        <v>PRISMA</v>
      </c>
      <c r="F94" s="375" t="str">
        <f>'CONGESTION RESULTS 2015'!G94</f>
        <v>Moffat</v>
      </c>
      <c r="G94" s="375" t="str">
        <f>'CONGESTION RESULTS 2015'!H94</f>
        <v>Exit</v>
      </c>
      <c r="H94" s="375" t="str">
        <f>'CONGESTION RESULTS 2015'!I94</f>
        <v>21Z000000000081T</v>
      </c>
      <c r="I94" s="375" t="str">
        <f>'CONGESTION RESULTS 2015'!J94</f>
        <v>NationalGrid</v>
      </c>
      <c r="J94" s="375" t="str">
        <f>'CONGESTION RESULTS 2015'!K94</f>
        <v>21X-GB-A-A0A0A-7</v>
      </c>
      <c r="K94" s="375" t="str">
        <f>'CONGESTION RESULTS 2015'!L94</f>
        <v>UK</v>
      </c>
      <c r="L94" s="375" t="str">
        <f>'CONGESTION RESULTS 2015'!M94</f>
        <v>to</v>
      </c>
      <c r="M94" s="375" t="str">
        <f>'CONGESTION RESULTS 2015'!N94</f>
        <v>Gas Networks Ireland</v>
      </c>
      <c r="N94" s="375" t="str">
        <f>'CONGESTION RESULTS 2015'!O94</f>
        <v>47X0000000000576</v>
      </c>
      <c r="O94" s="375" t="str">
        <f>'CONGESTION RESULTS 2015'!P94</f>
        <v>IE</v>
      </c>
      <c r="P94" s="375">
        <f>'CONGESTION RESULTS 2015'!Q94</f>
        <v>0</v>
      </c>
      <c r="Q94" s="375" t="str">
        <f>'CONGESTION RESULTS 2015'!BC94</f>
        <v>yes</v>
      </c>
      <c r="S94" s="360" t="str">
        <f>'CONGESTION RESULTS 2015'!BJ94</f>
        <v>no data</v>
      </c>
      <c r="T94" s="375" t="str">
        <f>'CONGESTION RESULTS 2015'!BX94</f>
        <v>yes</v>
      </c>
      <c r="U94" s="375" t="str">
        <f>IF(ISBLANK('CONGESTION RESULTS 2015'!BK94), "no", "yes")</f>
        <v>no</v>
      </c>
      <c r="V94" s="357" t="str">
        <f>'CONGESTION RESULTS 2015'!CE94</f>
        <v>Unbundled amount at Moffat
can not be identifiied as with GNI or PTL</v>
      </c>
      <c r="W94" s="375" t="str">
        <f>'CONGESTION RESULTS 2015'!CF94</f>
        <v>no</v>
      </c>
      <c r="X94" s="375" t="str">
        <f>'CONGESTION RESULTS 2015'!CG94</f>
        <v>no</v>
      </c>
      <c r="Y94" s="375">
        <f>'CONGESTION RESULTS 2015'!CH94</f>
        <v>0</v>
      </c>
      <c r="AA94" s="375">
        <f>Table9[[#This Row],[offer/non-offer or premia in March 2016 auction? 
'[only considering GYs and M-4-16']]]</f>
        <v>0</v>
      </c>
      <c r="AB94" s="375">
        <f>Table9[[#This Row],[Further TSO remarks on congestion / data / proposed changes to IP list etc.]]</f>
        <v>0</v>
      </c>
      <c r="AC94" s="375" t="str">
        <f>Table9[[#This Row],[Revised evaluation of congestion after TSO / NRA comments]]</f>
        <v>no</v>
      </c>
      <c r="AD94" s="375">
        <f>Table9[[#This Row],[ACER comments / 
justification]]</f>
        <v>0</v>
      </c>
    </row>
    <row r="95" spans="1:31" ht="22.2" hidden="1" x14ac:dyDescent="0.45">
      <c r="A95" s="329" t="str">
        <f>'CONGESTION RESULTS 2015'!A95</f>
        <v>cross-border</v>
      </c>
      <c r="B95" s="375" t="str">
        <f>'CONGESTION RESULTS 2015'!B95</f>
        <v>likely not</v>
      </c>
      <c r="C95" s="375" t="str">
        <f>'CONGESTION RESULTS 2015'!C95</f>
        <v>non-offer of GYs &amp; Qs</v>
      </c>
      <c r="D95" s="375" t="str">
        <f>'CONGESTION RESULTS 2015'!E95</f>
        <v>yes</v>
      </c>
      <c r="E95" s="375" t="str">
        <f>'CONGESTION RESULTS 2015'!F95</f>
        <v>PRISMA</v>
      </c>
      <c r="F95" s="375" t="str">
        <f>'CONGESTION RESULTS 2015'!G95</f>
        <v>Moffat</v>
      </c>
      <c r="G95" s="375" t="str">
        <f>'CONGESTION RESULTS 2015'!H95</f>
        <v>Exit</v>
      </c>
      <c r="H95" s="375" t="str">
        <f>'CONGESTION RESULTS 2015'!I95</f>
        <v>21Z000000000081T</v>
      </c>
      <c r="I95" s="375" t="str">
        <f>'CONGESTION RESULTS 2015'!J95</f>
        <v>NationalGrid</v>
      </c>
      <c r="J95" s="375" t="str">
        <f>'CONGESTION RESULTS 2015'!K95</f>
        <v>21X-GB-A-A0A0A-7</v>
      </c>
      <c r="K95" s="375" t="str">
        <f>'CONGESTION RESULTS 2015'!L95</f>
        <v>UK</v>
      </c>
      <c r="L95" s="375" t="str">
        <f>'CONGESTION RESULTS 2015'!M95</f>
        <v>to</v>
      </c>
      <c r="M95" s="375" t="str">
        <f>'CONGESTION RESULTS 2015'!N95</f>
        <v>Premier Transmission Ltd.</v>
      </c>
      <c r="N95" s="375" t="str">
        <f>'CONGESTION RESULTS 2015'!O95</f>
        <v>21X0000000013562</v>
      </c>
      <c r="O95" s="375" t="str">
        <f>'CONGESTION RESULTS 2015'!P95</f>
        <v>UK</v>
      </c>
      <c r="P95" s="375">
        <f>'CONGESTION RESULTS 2015'!Q95</f>
        <v>0</v>
      </c>
      <c r="Q95" s="375" t="str">
        <f>'CONGESTION RESULTS 2015'!BC95</f>
        <v>yes</v>
      </c>
      <c r="S95" s="360" t="str">
        <f>'CONGESTION RESULTS 2015'!BJ95</f>
        <v>no data</v>
      </c>
      <c r="T95" s="375" t="str">
        <f>'CONGESTION RESULTS 2015'!BX95</f>
        <v>yes</v>
      </c>
      <c r="U95" s="375" t="str">
        <f>IF(ISBLANK('CONGESTION RESULTS 2015'!BK95), "no", "yes")</f>
        <v>no</v>
      </c>
      <c r="V95" s="357" t="str">
        <f>'CONGESTION RESULTS 2015'!CE95</f>
        <v>Unbundled amount at Moffat can not be identifiied as with GNI or PTL</v>
      </c>
      <c r="W95" s="375" t="str">
        <f>'CONGESTION RESULTS 2015'!CF95</f>
        <v>no</v>
      </c>
      <c r="X95" s="375" t="str">
        <f>'CONGESTION RESULTS 2015'!CG95</f>
        <v>no</v>
      </c>
      <c r="Y95" s="375">
        <f>'CONGESTION RESULTS 2015'!CH95</f>
        <v>0</v>
      </c>
      <c r="AA95" s="375">
        <f>Table9[[#This Row],[offer/non-offer or premia in March 2016 auction? 
'[only considering GYs and M-4-16']]]</f>
        <v>0</v>
      </c>
      <c r="AB95" s="375">
        <f>Table9[[#This Row],[Further TSO remarks on congestion / data / proposed changes to IP list etc.]]</f>
        <v>0</v>
      </c>
      <c r="AC95" s="375" t="str">
        <f>Table9[[#This Row],[Revised evaluation of congestion after TSO / NRA comments]]</f>
        <v>no</v>
      </c>
      <c r="AD95" s="375">
        <f>Table9[[#This Row],[ACER comments / 
justification]]</f>
        <v>0</v>
      </c>
    </row>
    <row r="96" spans="1:31" ht="22.2" hidden="1" x14ac:dyDescent="0.45">
      <c r="A96" s="329" t="str">
        <f>'CONGESTION RESULTS 2015'!A96</f>
        <v>? VR ?</v>
      </c>
      <c r="B96" s="375">
        <f>'CONGESTION RESULTS 2015'!B96</f>
        <v>0</v>
      </c>
      <c r="C96" s="375">
        <f>'CONGESTION RESULTS 2015'!C96</f>
        <v>0</v>
      </c>
      <c r="D96" s="375" t="str">
        <f>'CONGESTION RESULTS 2015'!E96</f>
        <v>no</v>
      </c>
      <c r="E96" s="375" t="str">
        <f>'CONGESTION RESULTS 2015'!F96</f>
        <v>PRISMA</v>
      </c>
      <c r="F96" s="375" t="str">
        <f>'CONGESTION RESULTS 2015'!G96</f>
        <v>Moffat</v>
      </c>
      <c r="G96" s="375" t="str">
        <f>'CONGESTION RESULTS 2015'!H96</f>
        <v>Exit</v>
      </c>
      <c r="H96" s="375" t="str">
        <f>'CONGESTION RESULTS 2015'!I96</f>
        <v>21Z000000000081T</v>
      </c>
      <c r="I96" s="375" t="str">
        <f>'CONGESTION RESULTS 2015'!J96</f>
        <v>Gas Networks Ireland</v>
      </c>
      <c r="J96" s="375" t="str">
        <f>'CONGESTION RESULTS 2015'!K96</f>
        <v>IE</v>
      </c>
      <c r="K96" s="375" t="str">
        <f>'CONGESTION RESULTS 2015'!L96</f>
        <v>IE</v>
      </c>
      <c r="L96" s="375" t="str">
        <f>'CONGESTION RESULTS 2015'!M96</f>
        <v>to</v>
      </c>
      <c r="M96" s="375" t="str">
        <f>'CONGESTION RESULTS 2015'!N96</f>
        <v>no</v>
      </c>
      <c r="N96" s="375" t="str">
        <f>'CONGESTION RESULTS 2015'!O96</f>
        <v>-</v>
      </c>
      <c r="O96" s="375" t="str">
        <f>'CONGESTION RESULTS 2015'!P96</f>
        <v>n/a</v>
      </c>
      <c r="P96" s="375" t="str">
        <f>'CONGESTION RESULTS 2015'!Q96</f>
        <v>new IP side, added by GNI (CAM IMR survey); interruptible reverse point? On TP: technical firm, but no data on availability/bookings, only very few interruptible bookings</v>
      </c>
      <c r="Q96" s="375">
        <f>'CONGESTION RESULTS 2015'!BC96</f>
        <v>0</v>
      </c>
      <c r="S96" s="360">
        <f>'CONGESTION RESULTS 2015'!BJ96</f>
        <v>0</v>
      </c>
      <c r="T96" s="375">
        <f>'CONGESTION RESULTS 2015'!BX96</f>
        <v>0</v>
      </c>
      <c r="U96" s="375" t="str">
        <f>IF(ISBLANK('CONGESTION RESULTS 2015'!BK96), "no", "yes")</f>
        <v>no</v>
      </c>
      <c r="V96" s="357">
        <f>'CONGESTION RESULTS 2015'!CE96</f>
        <v>0</v>
      </c>
      <c r="W96" s="375">
        <f>'CONGESTION RESULTS 2015'!CF96</f>
        <v>0</v>
      </c>
      <c r="X96" s="375">
        <f>'CONGESTION RESULTS 2015'!CG96</f>
        <v>0</v>
      </c>
      <c r="Y96" s="375">
        <f>'CONGESTION RESULTS 2015'!CH96</f>
        <v>0</v>
      </c>
      <c r="AA96" s="375">
        <f>Table9[[#This Row],[offer/non-offer or premia in March 2016 auction? 
'[only considering GYs and M-4-16']]]</f>
        <v>0</v>
      </c>
      <c r="AB96" s="375">
        <f>Table9[[#This Row],[Further TSO remarks on congestion / data / proposed changes to IP list etc.]]</f>
        <v>0</v>
      </c>
      <c r="AC96" s="375">
        <f>Table9[[#This Row],[Revised evaluation of congestion after TSO / NRA comments]]</f>
        <v>0</v>
      </c>
      <c r="AD96" s="375">
        <f>Table9[[#This Row],[ACER comments / 
justification]]</f>
        <v>0</v>
      </c>
    </row>
    <row r="97" spans="1:31" ht="22.2" hidden="1" x14ac:dyDescent="0.45">
      <c r="A97" s="329" t="str">
        <f>'CONGESTION RESULTS 2015'!A97</f>
        <v>VR</v>
      </c>
      <c r="B97" s="375">
        <f>'CONGESTION RESULTS 2015'!B97</f>
        <v>0</v>
      </c>
      <c r="C97" s="375">
        <f>'CONGESTION RESULTS 2015'!C97</f>
        <v>0</v>
      </c>
      <c r="D97" s="375" t="str">
        <f>'CONGESTION RESULTS 2015'!E97</f>
        <v>no</v>
      </c>
      <c r="E97" s="375" t="str">
        <f>'CONGESTION RESULTS 2015'!F97</f>
        <v>PRISMA</v>
      </c>
      <c r="F97" s="375" t="str">
        <f>'CONGESTION RESULTS 2015'!G97</f>
        <v>Moffat</v>
      </c>
      <c r="G97" s="375" t="str">
        <f>'CONGESTION RESULTS 2015'!H97</f>
        <v>Exit</v>
      </c>
      <c r="H97" s="375">
        <f>'CONGESTION RESULTS 2015'!I97</f>
        <v>0</v>
      </c>
      <c r="I97" s="375" t="str">
        <f>'CONGESTION RESULTS 2015'!J97</f>
        <v>Premier Transmission Ltd.</v>
      </c>
      <c r="J97" s="375">
        <f>'CONGESTION RESULTS 2015'!K97</f>
        <v>0</v>
      </c>
      <c r="K97" s="375" t="str">
        <f>'CONGESTION RESULTS 2015'!L97</f>
        <v>UK</v>
      </c>
      <c r="L97" s="375" t="str">
        <f>'CONGESTION RESULTS 2015'!M97</f>
        <v>to</v>
      </c>
      <c r="M97" s="375">
        <f>'CONGESTION RESULTS 2015'!N97</f>
        <v>0</v>
      </c>
      <c r="N97" s="375">
        <f>'CONGESTION RESULTS 2015'!O97</f>
        <v>0</v>
      </c>
      <c r="O97" s="375">
        <f>'CONGESTION RESULTS 2015'!P97</f>
        <v>0</v>
      </c>
      <c r="P97" s="375" t="str">
        <f>'CONGESTION RESULTS 2015'!Q97</f>
        <v>new IP side, added by Ofgem (CAM IMR survey); interruptible reverse point; 
IP side does not exist on TP</v>
      </c>
      <c r="Q97" s="375">
        <f>'CONGESTION RESULTS 2015'!BC97</f>
        <v>0</v>
      </c>
      <c r="S97" s="360">
        <f>'CONGESTION RESULTS 2015'!BJ97</f>
        <v>0</v>
      </c>
      <c r="T97" s="375">
        <f>'CONGESTION RESULTS 2015'!BX97</f>
        <v>0</v>
      </c>
      <c r="U97" s="375" t="str">
        <f>IF(ISBLANK('CONGESTION RESULTS 2015'!BK97), "no", "yes")</f>
        <v>no</v>
      </c>
      <c r="V97" s="357">
        <f>'CONGESTION RESULTS 2015'!CE97</f>
        <v>0</v>
      </c>
      <c r="W97" s="375">
        <f>'CONGESTION RESULTS 2015'!CF97</f>
        <v>0</v>
      </c>
      <c r="X97" s="375">
        <f>'CONGESTION RESULTS 2015'!CG97</f>
        <v>0</v>
      </c>
      <c r="Y97" s="375">
        <f>'CONGESTION RESULTS 2015'!CH97</f>
        <v>0</v>
      </c>
      <c r="AA97" s="375">
        <f>Table9[[#This Row],[offer/non-offer or premia in March 2016 auction? 
'[only considering GYs and M-4-16']]]</f>
        <v>0</v>
      </c>
      <c r="AB97" s="375">
        <f>Table9[[#This Row],[Further TSO remarks on congestion / data / proposed changes to IP list etc.]]</f>
        <v>0</v>
      </c>
      <c r="AC97" s="375">
        <f>Table9[[#This Row],[Revised evaluation of congestion after TSO / NRA comments]]</f>
        <v>0</v>
      </c>
      <c r="AD97" s="375">
        <f>Table9[[#This Row],[ACER comments / 
justification]]</f>
        <v>0</v>
      </c>
    </row>
    <row r="98" spans="1:31" ht="22.2" hidden="1" x14ac:dyDescent="0.45">
      <c r="A98" s="329" t="str">
        <f>'CONGESTION RESULTS 2015'!A98</f>
        <v>cross-border</v>
      </c>
      <c r="B98" s="375" t="str">
        <f>'CONGESTION RESULTS 2015'!B98</f>
        <v>no</v>
      </c>
      <c r="C98" s="375">
        <f>'CONGESTION RESULTS 2015'!C98</f>
        <v>0</v>
      </c>
      <c r="D98" s="375" t="str">
        <f>'CONGESTION RESULTS 2015'!E98</f>
        <v>yes</v>
      </c>
      <c r="E98" s="375" t="str">
        <f>'CONGESTION RESULTS 2015'!F98</f>
        <v>PRISMA</v>
      </c>
      <c r="F98" s="375" t="str">
        <f>'CONGESTION RESULTS 2015'!G98</f>
        <v>Mosonmagyarovar</v>
      </c>
      <c r="G98" s="375" t="str">
        <f>'CONGESTION RESULTS 2015'!H98</f>
        <v>Exit</v>
      </c>
      <c r="H98" s="375" t="str">
        <f>'CONGESTION RESULTS 2015'!I98</f>
        <v>21Z000000000003C</v>
      </c>
      <c r="I98" s="375" t="str">
        <f>'CONGESTION RESULTS 2015'!J98</f>
        <v>Gas Connect Austria</v>
      </c>
      <c r="J98" s="375" t="str">
        <f>'CONGESTION RESULTS 2015'!K98</f>
        <v>21X-AT-B-A0A0A-K</v>
      </c>
      <c r="K98" s="375" t="str">
        <f>'CONGESTION RESULTS 2015'!L98</f>
        <v>AT</v>
      </c>
      <c r="L98" s="375" t="str">
        <f>'CONGESTION RESULTS 2015'!M98</f>
        <v>to</v>
      </c>
      <c r="M98" s="375" t="str">
        <f>'CONGESTION RESULTS 2015'!N98</f>
        <v>FGSZ</v>
      </c>
      <c r="N98" s="375" t="str">
        <f>'CONGESTION RESULTS 2015'!O98</f>
        <v>21X-HU-A-A0A0A-8</v>
      </c>
      <c r="O98" s="375" t="str">
        <f>'CONGESTION RESULTS 2015'!P98</f>
        <v>HU</v>
      </c>
      <c r="P98" s="375">
        <f>'CONGESTION RESULTS 2015'!Q98</f>
        <v>0</v>
      </c>
      <c r="Q98" s="375" t="str">
        <f>'CONGESTION RESULTS 2015'!BC98</f>
        <v>yes</v>
      </c>
      <c r="S98" s="360" t="str">
        <f>'CONGESTION RESULTS 2015'!BJ98</f>
        <v>no</v>
      </c>
      <c r="T98" s="375">
        <f>'CONGESTION RESULTS 2015'!BX98</f>
        <v>0</v>
      </c>
      <c r="U98" s="375" t="str">
        <f>IF(ISBLANK('CONGESTION RESULTS 2015'!BK98), "no", "yes")</f>
        <v>no</v>
      </c>
      <c r="V98" s="357">
        <f>'CONGESTION RESULTS 2015'!CE98</f>
        <v>0</v>
      </c>
      <c r="W98" s="375">
        <f>'CONGESTION RESULTS 2015'!CF98</f>
        <v>0</v>
      </c>
      <c r="X98" s="375">
        <f>'CONGESTION RESULTS 2015'!CG98</f>
        <v>0</v>
      </c>
      <c r="Y98" s="375">
        <f>'CONGESTION RESULTS 2015'!CH98</f>
        <v>0</v>
      </c>
      <c r="AA98" s="375">
        <f>Table9[[#This Row],[offer/non-offer or premia in March 2016 auction? 
'[only considering GYs and M-4-16']]]</f>
        <v>0</v>
      </c>
      <c r="AB98" s="375">
        <f>Table9[[#This Row],[Further TSO remarks on congestion / data / proposed changes to IP list etc.]]</f>
        <v>0</v>
      </c>
      <c r="AC98" s="375">
        <f>Table9[[#This Row],[Revised evaluation of congestion after TSO / NRA comments]]</f>
        <v>0</v>
      </c>
      <c r="AD98" s="375">
        <f>Table9[[#This Row],[ACER comments / 
justification]]</f>
        <v>0</v>
      </c>
    </row>
    <row r="99" spans="1:31" ht="22.2" hidden="1" x14ac:dyDescent="0.45">
      <c r="A99" s="329" t="str">
        <f>'CONGESTION RESULTS 2015'!A99</f>
        <v>cross-border</v>
      </c>
      <c r="B99" s="375" t="str">
        <f>'CONGESTION RESULTS 2015'!B99</f>
        <v>no</v>
      </c>
      <c r="C99" s="375">
        <f>'CONGESTION RESULTS 2015'!C99</f>
        <v>0</v>
      </c>
      <c r="D99" s="375" t="str">
        <f>'CONGESTION RESULTS 2015'!E99</f>
        <v>yes</v>
      </c>
      <c r="E99" s="375" t="str">
        <f>'CONGESTION RESULTS 2015'!F99</f>
        <v>PRISMA</v>
      </c>
      <c r="F99" s="375" t="str">
        <f>'CONGESTION RESULTS 2015'!G99</f>
        <v>Murfeld (AT) / Ceršak (SI)</v>
      </c>
      <c r="G99" s="375" t="str">
        <f>'CONGESTION RESULTS 2015'!H99</f>
        <v>Exit</v>
      </c>
      <c r="H99" s="375" t="str">
        <f>'CONGESTION RESULTS 2015'!I99</f>
        <v>21Z0000000000058</v>
      </c>
      <c r="I99" s="375" t="str">
        <f>'CONGESTION RESULTS 2015'!J99</f>
        <v>Gas Connect Austria</v>
      </c>
      <c r="J99" s="375" t="str">
        <f>'CONGESTION RESULTS 2015'!K99</f>
        <v>21X-AT-B-A0A0A-K</v>
      </c>
      <c r="K99" s="375" t="str">
        <f>'CONGESTION RESULTS 2015'!L99</f>
        <v>AT</v>
      </c>
      <c r="L99" s="375" t="str">
        <f>'CONGESTION RESULTS 2015'!M99</f>
        <v>to</v>
      </c>
      <c r="M99" s="375" t="str">
        <f>'CONGESTION RESULTS 2015'!N99</f>
        <v>Plinovodi</v>
      </c>
      <c r="N99" s="375" t="str">
        <f>'CONGESTION RESULTS 2015'!O99</f>
        <v>21X-SI-A-A0A0A-8</v>
      </c>
      <c r="O99" s="375" t="str">
        <f>'CONGESTION RESULTS 2015'!P99</f>
        <v>SI</v>
      </c>
      <c r="P99" s="375">
        <f>'CONGESTION RESULTS 2015'!Q99</f>
        <v>0</v>
      </c>
      <c r="Q99" s="375" t="str">
        <f>'CONGESTION RESULTS 2015'!BC99</f>
        <v>yes</v>
      </c>
      <c r="S99" s="360" t="str">
        <f>'CONGESTION RESULTS 2015'!BJ99</f>
        <v>no</v>
      </c>
      <c r="T99" s="375">
        <f>'CONGESTION RESULTS 2015'!BX99</f>
        <v>0</v>
      </c>
      <c r="U99" s="375" t="str">
        <f>IF(ISBLANK('CONGESTION RESULTS 2015'!BK99), "no", "yes")</f>
        <v>no</v>
      </c>
      <c r="V99" s="357">
        <f>'CONGESTION RESULTS 2015'!CE99</f>
        <v>0</v>
      </c>
      <c r="W99" s="375">
        <f>'CONGESTION RESULTS 2015'!CF99</f>
        <v>0</v>
      </c>
      <c r="X99" s="375">
        <f>'CONGESTION RESULTS 2015'!CG99</f>
        <v>0</v>
      </c>
      <c r="Y99" s="375">
        <f>'CONGESTION RESULTS 2015'!CH99</f>
        <v>0</v>
      </c>
      <c r="AA99" s="375">
        <f>Table9[[#This Row],[offer/non-offer or premia in March 2016 auction? 
'[only considering GYs and M-4-16']]]</f>
        <v>0</v>
      </c>
      <c r="AB99" s="375">
        <f>Table9[[#This Row],[Further TSO remarks on congestion / data / proposed changes to IP list etc.]]</f>
        <v>0</v>
      </c>
      <c r="AC99" s="375">
        <f>Table9[[#This Row],[Revised evaluation of congestion after TSO / NRA comments]]</f>
        <v>0</v>
      </c>
      <c r="AD99" s="375">
        <f>Table9[[#This Row],[ACER comments / 
justification]]</f>
        <v>0</v>
      </c>
    </row>
    <row r="100" spans="1:31" s="361" customFormat="1" ht="30" customHeight="1" x14ac:dyDescent="0.45">
      <c r="A100" s="357" t="str">
        <f>'CONGESTION RESULTS 2015'!A100</f>
        <v>cross-border</v>
      </c>
      <c r="B100" s="324" t="str">
        <f>'CONGESTION RESULTS 2015'!B100</f>
        <v>yes</v>
      </c>
      <c r="C100" s="475" t="str">
        <f>'CONGESTION RESULTS 2015'!C100</f>
        <v>non-offer of any capacity at BP + no cap. available in 2015-16</v>
      </c>
      <c r="D100" s="357" t="str">
        <f>'CONGESTION RESULTS 2015'!E100</f>
        <v>yes</v>
      </c>
      <c r="E100" s="357" t="str">
        <f>'CONGESTION RESULTS 2015'!F100</f>
        <v>RBP</v>
      </c>
      <c r="F100" s="476" t="str">
        <f>'CONGESTION RESULTS 2015'!G100</f>
        <v>Negru Voda I (RO) / Kardam (BG)</v>
      </c>
      <c r="G100" s="475" t="str">
        <f>'CONGESTION RESULTS 2015'!H100</f>
        <v>Exit</v>
      </c>
      <c r="H100" s="358" t="str">
        <f>'CONGESTION RESULTS 2015'!I100</f>
        <v>21Z000000000159I</v>
      </c>
      <c r="I100" s="475" t="str">
        <f>'CONGESTION RESULTS 2015'!J100</f>
        <v>Transgaz</v>
      </c>
      <c r="J100" s="329" t="str">
        <f>'CONGESTION RESULTS 2015'!K100</f>
        <v>21X-RO-A-A0A0A-S</v>
      </c>
      <c r="K100" s="475" t="str">
        <f>'CONGESTION RESULTS 2015'!L100</f>
        <v>RO</v>
      </c>
      <c r="L100" s="477" t="str">
        <f>'CONGESTION RESULTS 2015'!M100</f>
        <v>to</v>
      </c>
      <c r="M100" s="477" t="str">
        <f>'CONGESTION RESULTS 2015'!N100</f>
        <v>Bulgartransgaz</v>
      </c>
      <c r="N100" s="329" t="str">
        <f>'CONGESTION RESULTS 2015'!O100</f>
        <v>21X-BG-A-A0A0A-C</v>
      </c>
      <c r="O100" s="332" t="str">
        <f>'CONGESTION RESULTS 2015'!P100</f>
        <v>BG</v>
      </c>
      <c r="P100" s="375">
        <f>'CONGESTION RESULTS 2015'!Q100</f>
        <v>0</v>
      </c>
      <c r="Q100" s="357" t="str">
        <f>'CONGESTION RESULTS 2015'!BC100</f>
        <v>no</v>
      </c>
      <c r="R100" s="360" t="s">
        <v>358</v>
      </c>
      <c r="S100" s="448" t="s">
        <v>121</v>
      </c>
      <c r="T100" s="357" t="str">
        <f>'CONGESTION RESULTS 2015'!BX100</f>
        <v>no</v>
      </c>
      <c r="U100" s="357" t="str">
        <f>IF(ISBLANK('CONGESTION RESULTS 2015'!BK100), "no", "yes")</f>
        <v>no</v>
      </c>
      <c r="V100" s="357" t="str">
        <f>Table9[[#This Row],[Number of concluded trades (T) and offers (O) on secondary markets in 2015 '[&gt;= 1 month']]]</f>
        <v>no</v>
      </c>
      <c r="W100" s="357" t="str">
        <f>'CONGESTION RESULTS 2015'!CF100</f>
        <v>no</v>
      </c>
      <c r="X100" s="357" t="str">
        <f>'CONGESTION RESULTS 2015'!CG100</f>
        <v>yes</v>
      </c>
      <c r="Y100" s="357">
        <f>'CONGESTION RESULTS 2015'!CH100</f>
        <v>0</v>
      </c>
      <c r="Z100" s="357" t="s">
        <v>100</v>
      </c>
      <c r="AA100" s="375" t="str">
        <f>Table9[[#This Row],[offer/non-offer or premia in March 2016 auction? 
'[only considering GYs and M-4-16']]]</f>
        <v>no auction for this IP in RBP report</v>
      </c>
      <c r="AB100" s="375" t="str">
        <f>Table9[[#This Row],[Further TSO remarks on congestion / data / proposed changes to IP list etc.]]</f>
        <v xml:space="preserve">After reviewing the file, we confirm that our data were completed  according to those we have submitted. </v>
      </c>
      <c r="AC100" s="375" t="str">
        <f>Table9[[#This Row],[Revised evaluation of congestion after TSO / NRA comments]]</f>
        <v>yes</v>
      </c>
      <c r="AD100" s="375">
        <f>Table9[[#This Row],[ACER comments / 
justification]]</f>
        <v>0</v>
      </c>
      <c r="AE100" s="474" t="s">
        <v>1770</v>
      </c>
    </row>
    <row r="101" spans="1:31" s="361" customFormat="1" ht="30" customHeight="1" x14ac:dyDescent="0.45">
      <c r="A101" s="357" t="str">
        <f>'CONGESTION RESULTS 2015'!A101</f>
        <v>cross-border</v>
      </c>
      <c r="B101" s="324" t="str">
        <f>'CONGESTION RESULTS 2015'!B101</f>
        <v>yes</v>
      </c>
      <c r="C101" s="475" t="str">
        <f>'CONGESTION RESULTS 2015'!C101</f>
        <v>non-offer of any capacity at BP + no cap. available</v>
      </c>
      <c r="D101" s="357" t="str">
        <f>'CONGESTION RESULTS 2015'!E101</f>
        <v>yes</v>
      </c>
      <c r="E101" s="357" t="str">
        <f>'CONGESTION RESULTS 2015'!F101</f>
        <v>RBP</v>
      </c>
      <c r="F101" s="476" t="s">
        <v>624</v>
      </c>
      <c r="G101" s="475" t="str">
        <f>'CONGESTION RESULTS 2015'!H101</f>
        <v>Exit</v>
      </c>
      <c r="H101" s="358" t="str">
        <f>'CONGESTION RESULTS 2015'!I101</f>
        <v>21Z0000000003030</v>
      </c>
      <c r="I101" s="475" t="str">
        <f>'CONGESTION RESULTS 2015'!J101</f>
        <v>Transgaz</v>
      </c>
      <c r="J101" s="329" t="str">
        <f>'CONGESTION RESULTS 2015'!K101</f>
        <v>21X-RO-A-A0A0A-S</v>
      </c>
      <c r="K101" s="475" t="str">
        <f>'CONGESTION RESULTS 2015'!L101</f>
        <v>RO</v>
      </c>
      <c r="L101" s="477" t="str">
        <f>'CONGESTION RESULTS 2015'!M101</f>
        <v>to</v>
      </c>
      <c r="M101" s="477" t="str">
        <f>'CONGESTION RESULTS 2015'!N101</f>
        <v>Bulgartransgaz</v>
      </c>
      <c r="N101" s="329" t="str">
        <f>'CONGESTION RESULTS 2015'!O101</f>
        <v>21X-BG-A-A0A0A-C</v>
      </c>
      <c r="O101" s="334" t="str">
        <f>'CONGESTION RESULTS 2015'!P101</f>
        <v>BG</v>
      </c>
      <c r="P101" s="375" t="str">
        <f>'CONGESTION RESULTS 2015'!Q101</f>
        <v>comment from Transgaz (NC CAM IMR survey): Negru Voda II and III are two different Ips, identified with two different EIC. (III --&gt; ...3030)</v>
      </c>
      <c r="Q101" s="357" t="str">
        <f>'CONGESTION RESULTS 2015'!BC101</f>
        <v>no</v>
      </c>
      <c r="R101" s="360" t="s">
        <v>358</v>
      </c>
      <c r="S101" s="448" t="s">
        <v>121</v>
      </c>
      <c r="T101" s="357" t="str">
        <f>'CONGESTION RESULTS 2015'!BX101</f>
        <v>no</v>
      </c>
      <c r="U101" s="357" t="str">
        <f>IF(ISBLANK('CONGESTION RESULTS 2015'!BK101), "no", "yes")</f>
        <v>no</v>
      </c>
      <c r="V101" s="357" t="str">
        <f>Table9[[#This Row],[Number of concluded trades (T) and offers (O) on secondary markets in 2015 '[&gt;= 1 month']]]</f>
        <v>no</v>
      </c>
      <c r="W101" s="357" t="str">
        <f>'CONGESTION RESULTS 2015'!CF101</f>
        <v>no</v>
      </c>
      <c r="X101" s="357" t="str">
        <f>'CONGESTION RESULTS 2015'!CG101</f>
        <v>yes</v>
      </c>
      <c r="Y101" s="357">
        <f>'CONGESTION RESULTS 2015'!CH101</f>
        <v>0</v>
      </c>
      <c r="Z101" s="357" t="s">
        <v>100</v>
      </c>
      <c r="AA101" s="375" t="str">
        <f>Table9[[#This Row],[offer/non-offer or premia in March 2016 auction? 
'[only considering GYs and M-4-16']]]</f>
        <v>no auction for this IP in RBP report</v>
      </c>
      <c r="AB101" s="375" t="str">
        <f>Table9[[#This Row],[Further TSO remarks on congestion / data / proposed changes to IP list etc.]]</f>
        <v xml:space="preserve">After reviewing the file, we confirm that our data were completed  according to those we have submitted. </v>
      </c>
      <c r="AC101" s="375" t="str">
        <f>Table9[[#This Row],[Revised evaluation of congestion after TSO / NRA comments]]</f>
        <v>yes</v>
      </c>
      <c r="AD101" s="375">
        <f>Table9[[#This Row],[ACER comments / 
justification]]</f>
        <v>0</v>
      </c>
      <c r="AE101" s="474" t="s">
        <v>1770</v>
      </c>
    </row>
    <row r="102" spans="1:31" s="361" customFormat="1" ht="30" customHeight="1" x14ac:dyDescent="0.45">
      <c r="A102" s="357" t="str">
        <f>'CONGESTION RESULTS 2015'!A102</f>
        <v>cross-border</v>
      </c>
      <c r="B102" s="324" t="str">
        <f>'CONGESTION RESULTS 2015'!B102</f>
        <v>yes</v>
      </c>
      <c r="C102" s="475" t="str">
        <f>'CONGESTION RESULTS 2015'!C102</f>
        <v>non-offer of any capacity at BP + no cap. available</v>
      </c>
      <c r="D102" s="357" t="str">
        <f>'CONGESTION RESULTS 2015'!E102</f>
        <v>yes</v>
      </c>
      <c r="E102" s="357" t="str">
        <f>'CONGESTION RESULTS 2015'!F102</f>
        <v>RBP</v>
      </c>
      <c r="F102" s="476" t="s">
        <v>623</v>
      </c>
      <c r="G102" s="475" t="str">
        <f>'CONGESTION RESULTS 2015'!H102</f>
        <v>Exit</v>
      </c>
      <c r="H102" s="358" t="str">
        <f>'CONGESTION RESULTS 2015'!I102</f>
        <v>21Z0000000003022</v>
      </c>
      <c r="I102" s="475" t="str">
        <f>'CONGESTION RESULTS 2015'!J102</f>
        <v>Transgaz</v>
      </c>
      <c r="J102" s="329" t="str">
        <f>'CONGESTION RESULTS 2015'!K102</f>
        <v>21X-RO-A-A0A0A-S</v>
      </c>
      <c r="K102" s="475" t="str">
        <f>'CONGESTION RESULTS 2015'!L102</f>
        <v>RO</v>
      </c>
      <c r="L102" s="477" t="str">
        <f>'CONGESTION RESULTS 2015'!M102</f>
        <v>to</v>
      </c>
      <c r="M102" s="477" t="str">
        <f>'CONGESTION RESULTS 2015'!N102</f>
        <v>Bulgartransgaz</v>
      </c>
      <c r="N102" s="329" t="str">
        <f>'CONGESTION RESULTS 2015'!O102</f>
        <v>21X-BG-A-A0A0A-C</v>
      </c>
      <c r="O102" s="333" t="str">
        <f>'CONGESTION RESULTS 2015'!P102</f>
        <v>BG</v>
      </c>
      <c r="P102" s="375" t="str">
        <f>'CONGESTION RESULTS 2015'!Q102</f>
        <v>comment from Transgaz (NC CAM IMR survey): Negru Voda II and III are two different Ips, identified with two different EIC. (II --&gt; ...3022)</v>
      </c>
      <c r="Q102" s="357" t="str">
        <f>'CONGESTION RESULTS 2015'!BC102</f>
        <v>no</v>
      </c>
      <c r="R102" s="360" t="s">
        <v>358</v>
      </c>
      <c r="S102" s="448" t="s">
        <v>121</v>
      </c>
      <c r="T102" s="357" t="str">
        <f>'CONGESTION RESULTS 2015'!BX102</f>
        <v>no</v>
      </c>
      <c r="U102" s="357" t="str">
        <f>IF(ISBLANK('CONGESTION RESULTS 2015'!BK102), "no", "yes")</f>
        <v>no</v>
      </c>
      <c r="V102" s="357" t="str">
        <f>Table9[[#This Row],[Number of concluded trades (T) and offers (O) on secondary markets in 2015 '[&gt;= 1 month']]]</f>
        <v>no</v>
      </c>
      <c r="W102" s="357" t="str">
        <f>'CONGESTION RESULTS 2015'!CF102</f>
        <v>no</v>
      </c>
      <c r="X102" s="357" t="str">
        <f>'CONGESTION RESULTS 2015'!CG102</f>
        <v>yes</v>
      </c>
      <c r="Y102" s="357">
        <f>'CONGESTION RESULTS 2015'!CH102</f>
        <v>0</v>
      </c>
      <c r="Z102" s="357" t="s">
        <v>100</v>
      </c>
      <c r="AA102" s="375" t="str">
        <f>Table9[[#This Row],[offer/non-offer or premia in March 2016 auction? 
'[only considering GYs and M-4-16']]]</f>
        <v>no auction for this IP in RBP report</v>
      </c>
      <c r="AB102" s="375" t="str">
        <f>Table9[[#This Row],[Further TSO remarks on congestion / data / proposed changes to IP list etc.]]</f>
        <v xml:space="preserve">After reviewing the file, we confirm that our data were completed  according to those we have submitted. </v>
      </c>
      <c r="AC102" s="375" t="str">
        <f>Table9[[#This Row],[Revised evaluation of congestion after TSO / NRA comments]]</f>
        <v>yes</v>
      </c>
      <c r="AD102" s="375">
        <f>Table9[[#This Row],[ACER comments / 
justification]]</f>
        <v>0</v>
      </c>
      <c r="AE102" s="474" t="s">
        <v>1770</v>
      </c>
    </row>
    <row r="103" spans="1:31" ht="22.2" hidden="1" x14ac:dyDescent="0.45">
      <c r="A103" s="329" t="str">
        <f>'CONGESTION RESULTS 2015'!A103</f>
        <v>cross-border</v>
      </c>
      <c r="B103" s="375" t="str">
        <f>'CONGESTION RESULTS 2015'!B103</f>
        <v>no</v>
      </c>
      <c r="C103" s="375">
        <f>'CONGESTION RESULTS 2015'!C103</f>
        <v>0</v>
      </c>
      <c r="D103" s="375" t="str">
        <f>'CONGESTION RESULTS 2015'!E103</f>
        <v>yes</v>
      </c>
      <c r="E103" s="375" t="str">
        <f>'CONGESTION RESULTS 2015'!F103</f>
        <v>PRISMA</v>
      </c>
      <c r="F103" s="375" t="str">
        <f>'CONGESTION RESULTS 2015'!G103</f>
        <v>Obergailbach (FR) / Medelsheim (DE)</v>
      </c>
      <c r="G103" s="375" t="str">
        <f>'CONGESTION RESULTS 2015'!H103</f>
        <v>Exit</v>
      </c>
      <c r="H103" s="375" t="str">
        <f>'CONGESTION RESULTS 2015'!I103</f>
        <v>21Z0000000001208</v>
      </c>
      <c r="I103" s="375" t="str">
        <f>'CONGESTION RESULTS 2015'!J103</f>
        <v>GRTgaz Deutschland</v>
      </c>
      <c r="J103" s="375" t="str">
        <f>'CONGESTION RESULTS 2015'!K103</f>
        <v>21X000000001008P</v>
      </c>
      <c r="K103" s="375" t="str">
        <f>'CONGESTION RESULTS 2015'!L103</f>
        <v>DE</v>
      </c>
      <c r="L103" s="375" t="str">
        <f>'CONGESTION RESULTS 2015'!M103</f>
        <v>to</v>
      </c>
      <c r="M103" s="375" t="str">
        <f>'CONGESTION RESULTS 2015'!N103</f>
        <v>GRTgaz</v>
      </c>
      <c r="N103" s="375" t="str">
        <f>'CONGESTION RESULTS 2015'!O103</f>
        <v>21X-FR-A-A0A0A-S</v>
      </c>
      <c r="O103" s="375" t="str">
        <f>'CONGESTION RESULTS 2015'!P103</f>
        <v>FR</v>
      </c>
      <c r="P103" s="375">
        <f>'CONGESTION RESULTS 2015'!Q103</f>
        <v>0</v>
      </c>
      <c r="Q103" s="375">
        <f>'CONGESTION RESULTS 2015'!BC103</f>
        <v>0</v>
      </c>
      <c r="S103" s="360">
        <f>'CONGESTION RESULTS 2015'!BJ103</f>
        <v>0</v>
      </c>
      <c r="T103" s="375">
        <f>'CONGESTION RESULTS 2015'!BX103</f>
        <v>0</v>
      </c>
      <c r="U103" s="375" t="str">
        <f>IF(ISBLANK('CONGESTION RESULTS 2015'!BK103), "no", "yes")</f>
        <v>no</v>
      </c>
      <c r="V103" s="357">
        <f>'CONGESTION RESULTS 2015'!CE103</f>
        <v>0</v>
      </c>
      <c r="W103" s="375">
        <f>'CONGESTION RESULTS 2015'!CF103</f>
        <v>0</v>
      </c>
      <c r="X103" s="375">
        <f>'CONGESTION RESULTS 2015'!CG103</f>
        <v>0</v>
      </c>
      <c r="Y103" s="375">
        <f>'CONGESTION RESULTS 2015'!CH103</f>
        <v>0</v>
      </c>
      <c r="AA103" s="375">
        <f>Table9[[#This Row],[offer/non-offer or premia in March 2016 auction? 
'[only considering GYs and M-4-16']]]</f>
        <v>0</v>
      </c>
      <c r="AB103" s="375">
        <f>Table9[[#This Row],[Further TSO remarks on congestion / data / proposed changes to IP list etc.]]</f>
        <v>0</v>
      </c>
      <c r="AC103" s="375" t="str">
        <f>Table9[[#This Row],[Revised evaluation of congestion after TSO / NRA comments]]</f>
        <v>no</v>
      </c>
      <c r="AD103" s="375">
        <f>Table9[[#This Row],[ACER comments / 
justification]]</f>
        <v>0</v>
      </c>
    </row>
    <row r="104" spans="1:31" ht="22.2" hidden="1" x14ac:dyDescent="0.45">
      <c r="A104" s="329" t="str">
        <f>'CONGESTION RESULTS 2015'!A104</f>
        <v>cross-border</v>
      </c>
      <c r="B104" s="375" t="str">
        <f>'CONGESTION RESULTS 2015'!B104</f>
        <v>no</v>
      </c>
      <c r="C104" s="375">
        <f>'CONGESTION RESULTS 2015'!C104</f>
        <v>0</v>
      </c>
      <c r="D104" s="375" t="str">
        <f>'CONGESTION RESULTS 2015'!E104</f>
        <v>yes</v>
      </c>
      <c r="E104" s="375" t="str">
        <f>'CONGESTION RESULTS 2015'!F104</f>
        <v>PRISMA</v>
      </c>
      <c r="F104" s="375" t="str">
        <f>'CONGESTION RESULTS 2015'!G104</f>
        <v>Obergailbach (FR) / Medelsheim (DE)</v>
      </c>
      <c r="G104" s="375" t="str">
        <f>'CONGESTION RESULTS 2015'!H104</f>
        <v>Exit</v>
      </c>
      <c r="H104" s="375" t="str">
        <f>'CONGESTION RESULTS 2015'!I104</f>
        <v>21Z000000000039S</v>
      </c>
      <c r="I104" s="375" t="str">
        <f>'CONGESTION RESULTS 2015'!J104</f>
        <v>Open Grid Europe</v>
      </c>
      <c r="J104" s="375" t="str">
        <f>'CONGESTION RESULTS 2015'!K104</f>
        <v>21X-DE-C-A0A0A-T</v>
      </c>
      <c r="K104" s="375" t="str">
        <f>'CONGESTION RESULTS 2015'!L104</f>
        <v>DE</v>
      </c>
      <c r="L104" s="375" t="str">
        <f>'CONGESTION RESULTS 2015'!M104</f>
        <v>to</v>
      </c>
      <c r="M104" s="375" t="str">
        <f>'CONGESTION RESULTS 2015'!N104</f>
        <v>GRTgaz</v>
      </c>
      <c r="N104" s="375" t="str">
        <f>'CONGESTION RESULTS 2015'!O104</f>
        <v>21X-FR-A-A0A0A-S</v>
      </c>
      <c r="O104" s="375" t="str">
        <f>'CONGESTION RESULTS 2015'!P104</f>
        <v>FR</v>
      </c>
      <c r="P104" s="375">
        <f>'CONGESTION RESULTS 2015'!Q104</f>
        <v>0</v>
      </c>
      <c r="Q104" s="375" t="str">
        <f>'CONGESTION RESULTS 2015'!BC104</f>
        <v>yes</v>
      </c>
      <c r="S104" s="360" t="str">
        <f>'CONGESTION RESULTS 2015'!BJ104</f>
        <v>no</v>
      </c>
      <c r="T104" s="375">
        <f>'CONGESTION RESULTS 2015'!BX104</f>
        <v>0</v>
      </c>
      <c r="U104" s="375" t="str">
        <f>IF(ISBLANK('CONGESTION RESULTS 2015'!BK104), "no", "yes")</f>
        <v>yes</v>
      </c>
      <c r="V104" s="357">
        <f>'CONGESTION RESULTS 2015'!CE104</f>
        <v>0</v>
      </c>
      <c r="W104" s="375">
        <f>'CONGESTION RESULTS 2015'!CF104</f>
        <v>0</v>
      </c>
      <c r="X104" s="375">
        <f>'CONGESTION RESULTS 2015'!CG104</f>
        <v>0</v>
      </c>
      <c r="Y104" s="375">
        <f>'CONGESTION RESULTS 2015'!CH104</f>
        <v>0</v>
      </c>
      <c r="AA104" s="375">
        <f>Table9[[#This Row],[offer/non-offer or premia in March 2016 auction? 
'[only considering GYs and M-4-16']]]</f>
        <v>0</v>
      </c>
      <c r="AB104" s="375">
        <f>Table9[[#This Row],[Further TSO remarks on congestion / data / proposed changes to IP list etc.]]</f>
        <v>0</v>
      </c>
      <c r="AC104" s="375">
        <f>Table9[[#This Row],[Revised evaluation of congestion after TSO / NRA comments]]</f>
        <v>0</v>
      </c>
      <c r="AD104" s="375">
        <f>Table9[[#This Row],[ACER comments / 
justification]]</f>
        <v>0</v>
      </c>
    </row>
    <row r="105" spans="1:31" ht="22.2" hidden="1" x14ac:dyDescent="0.45">
      <c r="A105" s="329" t="str">
        <f>'CONGESTION RESULTS 2015'!A105</f>
        <v>VR</v>
      </c>
      <c r="B105" s="375">
        <f>'CONGESTION RESULTS 2015'!B105</f>
        <v>0</v>
      </c>
      <c r="C105" s="375">
        <f>'CONGESTION RESULTS 2015'!C105</f>
        <v>0</v>
      </c>
      <c r="D105" s="375" t="str">
        <f>'CONGESTION RESULTS 2015'!E105</f>
        <v>no</v>
      </c>
      <c r="E105" s="375" t="str">
        <f>'CONGESTION RESULTS 2015'!F105</f>
        <v>PRISMA</v>
      </c>
      <c r="F105" s="375" t="str">
        <f>'CONGESTION RESULTS 2015'!G105</f>
        <v>Obergailbach (FR) / Medelsheim (DE)</v>
      </c>
      <c r="G105" s="375" t="str">
        <f>'CONGESTION RESULTS 2015'!H105</f>
        <v>Exit</v>
      </c>
      <c r="H105" s="375" t="str">
        <f>'CONGESTION RESULTS 2015'!I105</f>
        <v>21Z000000000039S</v>
      </c>
      <c r="I105" s="375" t="str">
        <f>'CONGESTION RESULTS 2015'!J105</f>
        <v>GRTgaz</v>
      </c>
      <c r="J105" s="375" t="str">
        <f>'CONGESTION RESULTS 2015'!K105</f>
        <v>21X-FR-A-A0A0A-S</v>
      </c>
      <c r="K105" s="375" t="str">
        <f>'CONGESTION RESULTS 2015'!L105</f>
        <v>FR</v>
      </c>
      <c r="L105" s="375" t="str">
        <f>'CONGESTION RESULTS 2015'!M105</f>
        <v>to</v>
      </c>
      <c r="M105" s="375" t="str">
        <f>'CONGESTION RESULTS 2015'!N105</f>
        <v>Open Grid Europe</v>
      </c>
      <c r="N105" s="375" t="str">
        <f>'CONGESTION RESULTS 2015'!O105</f>
        <v>21X-DE-C-A0A0A-T</v>
      </c>
      <c r="O105" s="375" t="str">
        <f>'CONGESTION RESULTS 2015'!P105</f>
        <v>DE</v>
      </c>
      <c r="P105" s="375" t="str">
        <f>'CONGESTION RESULTS 2015'!Q105</f>
        <v>no technical firm from 1.12.15</v>
      </c>
      <c r="Q105" s="375" t="str">
        <f>'CONGESTION RESULTS 2015'!BC105</f>
        <v>yes</v>
      </c>
      <c r="S105" s="360" t="str">
        <f>'CONGESTION RESULTS 2015'!BJ105</f>
        <v>yes (several from Jan - Mar 2016)</v>
      </c>
      <c r="T105" s="375">
        <f>'CONGESTION RESULTS 2015'!BX105</f>
        <v>0</v>
      </c>
      <c r="U105" s="375" t="str">
        <f>IF(ISBLANK('CONGESTION RESULTS 2015'!BK105), "no", "yes")</f>
        <v>yes</v>
      </c>
      <c r="V105" s="357">
        <f>'CONGESTION RESULTS 2015'!CE105</f>
        <v>0</v>
      </c>
      <c r="W105" s="375">
        <f>'CONGESTION RESULTS 2015'!CF105</f>
        <v>0</v>
      </c>
      <c r="X105" s="375">
        <f>'CONGESTION RESULTS 2015'!CG105</f>
        <v>0</v>
      </c>
      <c r="Y105" s="375">
        <f>'CONGESTION RESULTS 2015'!CH105</f>
        <v>0</v>
      </c>
      <c r="AA105" s="375">
        <f>Table9[[#This Row],[offer/non-offer or premia in March 2016 auction? 
'[only considering GYs and M-4-16']]]</f>
        <v>0</v>
      </c>
      <c r="AB105" s="375">
        <f>Table9[[#This Row],[Further TSO remarks on congestion / data / proposed changes to IP list etc.]]</f>
        <v>0</v>
      </c>
      <c r="AC105" s="375">
        <f>Table9[[#This Row],[Revised evaluation of congestion after TSO / NRA comments]]</f>
        <v>0</v>
      </c>
      <c r="AD105" s="375">
        <f>Table9[[#This Row],[ACER comments / 
justification]]</f>
        <v>0</v>
      </c>
    </row>
    <row r="106" spans="1:31" ht="22.2" hidden="1" x14ac:dyDescent="0.45">
      <c r="A106" s="329" t="str">
        <f>'CONGESTION RESULTS 2015'!A106</f>
        <v>cross-border</v>
      </c>
      <c r="B106" s="375" t="str">
        <f>'CONGESTION RESULTS 2015'!B106</f>
        <v>close</v>
      </c>
      <c r="C106" s="375" t="str">
        <f>'CONGESTION RESULTS 2015'!C106</f>
        <v>little capacity offered</v>
      </c>
      <c r="D106" s="375" t="str">
        <f>'CONGESTION RESULTS 2015'!E106</f>
        <v>yes</v>
      </c>
      <c r="E106" s="375" t="str">
        <f>'CONGESTION RESULTS 2015'!F106</f>
        <v>PRISMA</v>
      </c>
      <c r="F106" s="375" t="str">
        <f>'CONGESTION RESULTS 2015'!G106</f>
        <v>Oberkappel</v>
      </c>
      <c r="G106" s="375" t="str">
        <f>'CONGESTION RESULTS 2015'!H106</f>
        <v>Exit</v>
      </c>
      <c r="H106" s="375" t="str">
        <f>'CONGESTION RESULTS 2015'!I106</f>
        <v>21Z000000000161V</v>
      </c>
      <c r="I106" s="375" t="str">
        <f>'CONGESTION RESULTS 2015'!J106</f>
        <v>Gas Connect Austria</v>
      </c>
      <c r="J106" s="375" t="str">
        <f>'CONGESTION RESULTS 2015'!K106</f>
        <v>21X-AT-B-A0A0A-K</v>
      </c>
      <c r="K106" s="375" t="str">
        <f>'CONGESTION RESULTS 2015'!L106</f>
        <v>AT</v>
      </c>
      <c r="L106" s="375" t="str">
        <f>'CONGESTION RESULTS 2015'!M106</f>
        <v>to</v>
      </c>
      <c r="M106" s="375" t="str">
        <f>'CONGESTION RESULTS 2015'!N106</f>
        <v>GRTgaz Deutschland</v>
      </c>
      <c r="N106" s="375" t="str">
        <f>'CONGESTION RESULTS 2015'!O106</f>
        <v>21X000000001008P</v>
      </c>
      <c r="O106" s="375" t="str">
        <f>'CONGESTION RESULTS 2015'!P106</f>
        <v>DE</v>
      </c>
      <c r="P106" s="375" t="str">
        <f>'CONGESTION RESULTS 2015'!Q106</f>
        <v>only one IP side for GCA exit on TP (...161Y does not exist for GCA side) --&gt; same data as below (...001G)
(keep the double in NC CAM IP scope list for different bundles?)</v>
      </c>
      <c r="Q106" s="375" t="str">
        <f>'CONGESTION RESULTS 2015'!BC106</f>
        <v>yes</v>
      </c>
      <c r="S106" s="360" t="str">
        <f>'CONGESTION RESULTS 2015'!BJ106</f>
        <v>no</v>
      </c>
      <c r="T106" s="375" t="str">
        <f>'CONGESTION RESULTS 2015'!BX106</f>
        <v>yes</v>
      </c>
      <c r="V106" s="357">
        <f>'CONGESTION RESULTS 2015'!CE106</f>
        <v>0</v>
      </c>
      <c r="W106" s="375" t="str">
        <f>'CONGESTION RESULTS 2015'!CF106</f>
        <v>no</v>
      </c>
      <c r="X106" s="375" t="str">
        <f>'CONGESTION RESULTS 2015'!CG106</f>
        <v>no</v>
      </c>
      <c r="Y106" s="375" t="str">
        <f>'CONGESTION RESULTS 2015'!CH106</f>
        <v>yes</v>
      </c>
      <c r="AA106" s="375" t="str">
        <f>Table9[[#This Row],[offer/non-offer or premia in March 2016 auction? 
'[only considering GYs and M-4-16']]]</f>
        <v xml:space="preserve">M-4-16 offered unbundled (firm + interruptible), only Gys from 2026 onwards offered bundled </v>
      </c>
      <c r="AB106" s="375">
        <f>Table9[[#This Row],[Further TSO remarks on congestion / data / proposed changes to IP list etc.]]</f>
        <v>0</v>
      </c>
      <c r="AC106" s="375" t="str">
        <f>Table9[[#This Row],[Revised evaluation of congestion after TSO / NRA comments]]</f>
        <v>close (due to quota)</v>
      </c>
      <c r="AD106" s="375">
        <f>Table9[[#This Row],[ACER comments / 
justification]]</f>
        <v>0</v>
      </c>
    </row>
    <row r="107" spans="1:31" ht="22.2" hidden="1" x14ac:dyDescent="0.45">
      <c r="A107" s="329" t="str">
        <f>'CONGESTION RESULTS 2015'!A107</f>
        <v>cross-border</v>
      </c>
      <c r="B107" s="375" t="str">
        <f>'CONGESTION RESULTS 2015'!B107</f>
        <v>close</v>
      </c>
      <c r="C107" s="375" t="str">
        <f>'CONGESTION RESULTS 2015'!C107</f>
        <v>little capacity offered</v>
      </c>
      <c r="D107" s="375" t="str">
        <f>'CONGESTION RESULTS 2015'!E107</f>
        <v>yes</v>
      </c>
      <c r="E107" s="375" t="str">
        <f>'CONGESTION RESULTS 2015'!F107</f>
        <v>PRISMA</v>
      </c>
      <c r="F107" s="375" t="str">
        <f>'CONGESTION RESULTS 2015'!G107</f>
        <v>Oberkappel</v>
      </c>
      <c r="G107" s="375" t="str">
        <f>'CONGESTION RESULTS 2015'!H107</f>
        <v>Exit</v>
      </c>
      <c r="H107" s="375" t="str">
        <f>'CONGESTION RESULTS 2015'!I107</f>
        <v>21Z000000000001G</v>
      </c>
      <c r="I107" s="375" t="str">
        <f>'CONGESTION RESULTS 2015'!J107</f>
        <v>Gas Connect Austria</v>
      </c>
      <c r="J107" s="375" t="str">
        <f>'CONGESTION RESULTS 2015'!K107</f>
        <v>21X-AT-B-A0A0A-K</v>
      </c>
      <c r="K107" s="375" t="str">
        <f>'CONGESTION RESULTS 2015'!L107</f>
        <v>AT</v>
      </c>
      <c r="L107" s="375" t="str">
        <f>'CONGESTION RESULTS 2015'!M107</f>
        <v>to</v>
      </c>
      <c r="M107" s="375" t="str">
        <f>'CONGESTION RESULTS 2015'!N107</f>
        <v>Open Grid Europe</v>
      </c>
      <c r="N107" s="375" t="str">
        <f>'CONGESTION RESULTS 2015'!O107</f>
        <v>21X-DE-C-A0A0A-T</v>
      </c>
      <c r="O107" s="375" t="str">
        <f>'CONGESTION RESULTS 2015'!P107</f>
        <v>DE</v>
      </c>
      <c r="P107" s="375" t="str">
        <f>'CONGESTION RESULTS 2015'!Q107</f>
        <v>only this one IP side is on TP/PRISMA</v>
      </c>
      <c r="Q107" s="375" t="str">
        <f>'CONGESTION RESULTS 2015'!BC107</f>
        <v>yes</v>
      </c>
      <c r="S107" s="360" t="str">
        <f>'CONGESTION RESULTS 2015'!BJ107</f>
        <v>no</v>
      </c>
      <c r="T107" s="375" t="str">
        <f>'CONGESTION RESULTS 2015'!BX107</f>
        <v>yes</v>
      </c>
      <c r="V107" s="357">
        <f>'CONGESTION RESULTS 2015'!CE107</f>
        <v>0</v>
      </c>
      <c r="W107" s="375" t="str">
        <f>'CONGESTION RESULTS 2015'!CF107</f>
        <v>no</v>
      </c>
      <c r="X107" s="375" t="str">
        <f>'CONGESTION RESULTS 2015'!CG107</f>
        <v>no</v>
      </c>
      <c r="Y107" s="375" t="str">
        <f>'CONGESTION RESULTS 2015'!CH107</f>
        <v>yes</v>
      </c>
      <c r="AA107" s="375" t="str">
        <f>Table9[[#This Row],[offer/non-offer or premia in March 2016 auction? 
'[only considering GYs and M-4-16']]]</f>
        <v>M-4-16 offered unbundled (firm + interruptible)</v>
      </c>
      <c r="AB107" s="375">
        <f>Table9[[#This Row],[Further TSO remarks on congestion / data / proposed changes to IP list etc.]]</f>
        <v>0</v>
      </c>
      <c r="AC107" s="375" t="str">
        <f>Table9[[#This Row],[Revised evaluation of congestion after TSO / NRA comments]]</f>
        <v>close (due to quota)</v>
      </c>
      <c r="AD107" s="375">
        <f>Table9[[#This Row],[ACER comments / 
justification]]</f>
        <v>0</v>
      </c>
    </row>
    <row r="108" spans="1:31" s="361" customFormat="1" ht="30" hidden="1" customHeight="1" x14ac:dyDescent="0.45">
      <c r="A108" s="357" t="str">
        <f>'CONGESTION RESULTS 2015'!A108</f>
        <v>cross-border</v>
      </c>
      <c r="B108" s="324" t="str">
        <f>'CONGESTION RESULTS 2015'!B108</f>
        <v>yes</v>
      </c>
      <c r="C108" s="357" t="str">
        <f>'CONGESTION RESULTS 2015'!C108</f>
        <v>non-offer of GYs 15/16 + 16/17 + 17/18 + auction premia for Ms</v>
      </c>
      <c r="D108" s="357" t="str">
        <f>'CONGESTION RESULTS 2015'!E108</f>
        <v>yes</v>
      </c>
      <c r="E108" s="357" t="str">
        <f>'CONGESTION RESULTS 2015'!F108</f>
        <v>PRISMA</v>
      </c>
      <c r="F108" s="368" t="str">
        <f>'CONGESTION RESULTS 2015'!G108</f>
        <v>Oberkappel</v>
      </c>
      <c r="G108" s="357" t="str">
        <f>'CONGESTION RESULTS 2015'!H108</f>
        <v>Exit</v>
      </c>
      <c r="H108" s="358" t="str">
        <f>'CONGESTION RESULTS 2015'!I108</f>
        <v>21Z000000000161V</v>
      </c>
      <c r="I108" s="357" t="str">
        <f>'CONGESTION RESULTS 2015'!J108</f>
        <v>GRTgaz Deutschland</v>
      </c>
      <c r="J108" s="329" t="str">
        <f>'CONGESTION RESULTS 2015'!K108</f>
        <v>21X000000001008P</v>
      </c>
      <c r="K108" s="357" t="str">
        <f>'CONGESTION RESULTS 2015'!L108</f>
        <v>DE</v>
      </c>
      <c r="L108" s="359" t="str">
        <f>'CONGESTION RESULTS 2015'!M108</f>
        <v>to</v>
      </c>
      <c r="M108" s="359" t="str">
        <f>'CONGESTION RESULTS 2015'!N108</f>
        <v>Gas Connect Austria</v>
      </c>
      <c r="N108" s="329" t="str">
        <f>'CONGESTION RESULTS 2015'!O108</f>
        <v>21X-AT-B-A0A0A-K</v>
      </c>
      <c r="O108" s="322" t="str">
        <f>'CONGESTION RESULTS 2015'!P108</f>
        <v>AT</v>
      </c>
      <c r="P108" s="375" t="str">
        <f>'CONGESTION RESULTS 2015'!Q108</f>
        <v>Potental change in NC CAM IP scope list --&gt; see CAM IM
COMPETING CAP???</v>
      </c>
      <c r="Q108" s="357" t="str">
        <f>'CONGESTION RESULTS 2015'!BC108</f>
        <v>yes</v>
      </c>
      <c r="R108" s="360" t="s">
        <v>103</v>
      </c>
      <c r="S108" s="447" t="str">
        <f>'CONGESTION RESULTS 2015'!BJ108</f>
        <v>yes (1 day in March15, 2 days in May15; 3 days in June15, 2 days in Nov15)</v>
      </c>
      <c r="T108" s="357" t="str">
        <f>'CONGESTION RESULTS 2015'!BX108</f>
        <v>yes</v>
      </c>
      <c r="U108" s="357" t="str">
        <f>IF(ISBLANK('CONGESTION RESULTS 2015'!BK108), "no", "yes")</f>
        <v>yes</v>
      </c>
      <c r="V108" s="357" t="str">
        <f>Table9[[#This Row],[Number of concluded trades (T) and offers (O) on secondary markets in 2015 '[&gt;= 1 month']]]</f>
        <v>no</v>
      </c>
      <c r="W108" s="357" t="str">
        <f>'CONGESTION RESULTS 2015'!CF108</f>
        <v>yes</v>
      </c>
      <c r="X108" s="357" t="str">
        <f>'CONGESTION RESULTS 2015'!CG108</f>
        <v>no</v>
      </c>
      <c r="Y108" s="357" t="str">
        <f>'CONGESTION RESULTS 2015'!CH108</f>
        <v>yes</v>
      </c>
      <c r="Z108" s="357" t="s">
        <v>100</v>
      </c>
      <c r="AA108" s="375" t="str">
        <f>Table9[[#This Row],[offer/non-offer or premia in March 2016 auction? 
'[only considering GYs and M-4-16']]]</f>
        <v>M-2-16 with auction premia; 
M-4-16 not offered
GYs 16/17, 17/18, 18/19 NOT offered
GY 2026-2030 offered bundled</v>
      </c>
      <c r="AB108" s="375" t="str">
        <f>Table9[[#This Row],[Further TSO remarks on congestion / data / proposed changes to IP list etc.]]</f>
        <v>only M-2-16, GYs26-31 offered (bundled)</v>
      </c>
      <c r="AC108" s="375" t="str">
        <f>Table9[[#This Row],[Revised evaluation of congestion after TSO / NRA comments]]</f>
        <v>yes</v>
      </c>
      <c r="AD108" s="375" t="str">
        <f>Table9[[#This Row],[ACER comments / 
justification]]</f>
        <v>persistent non-offer of products &amp; auction premia (2xM in 2015, 1xM in 2016)</v>
      </c>
    </row>
    <row r="109" spans="1:31" s="361" customFormat="1" ht="30" hidden="1" customHeight="1" x14ac:dyDescent="0.45">
      <c r="A109" s="357" t="str">
        <f>'CONGESTION RESULTS 2015'!A109</f>
        <v>cross-border</v>
      </c>
      <c r="B109" s="324" t="str">
        <f>'CONGESTION RESULTS 2015'!B109</f>
        <v>yes</v>
      </c>
      <c r="C109" s="357" t="str">
        <f>'CONGESTION RESULTS 2015'!C109</f>
        <v>auction premia (a) [&gt;2 M]</v>
      </c>
      <c r="D109" s="357" t="str">
        <f>'CONGESTION RESULTS 2015'!E109</f>
        <v>yes</v>
      </c>
      <c r="E109" s="357" t="str">
        <f>'CONGESTION RESULTS 2015'!F109</f>
        <v>PRISMA</v>
      </c>
      <c r="F109" s="368" t="str">
        <f>'CONGESTION RESULTS 2015'!G109</f>
        <v>Oberkappel</v>
      </c>
      <c r="G109" s="357" t="str">
        <f>'CONGESTION RESULTS 2015'!H109</f>
        <v>Exit</v>
      </c>
      <c r="H109" s="358" t="str">
        <f>'CONGESTION RESULTS 2015'!I109</f>
        <v>21Z000000000001G</v>
      </c>
      <c r="I109" s="357" t="str">
        <f>'CONGESTION RESULTS 2015'!J109</f>
        <v>Open Grid Europe</v>
      </c>
      <c r="J109" s="329" t="str">
        <f>'CONGESTION RESULTS 2015'!K109</f>
        <v>21X-DE-C-A0A0A-T</v>
      </c>
      <c r="K109" s="357" t="str">
        <f>'CONGESTION RESULTS 2015'!L109</f>
        <v>DE</v>
      </c>
      <c r="L109" s="359" t="str">
        <f>'CONGESTION RESULTS 2015'!M109</f>
        <v>to</v>
      </c>
      <c r="M109" s="359" t="str">
        <f>'CONGESTION RESULTS 2015'!N109</f>
        <v>Gas Connect Austria</v>
      </c>
      <c r="N109" s="329" t="str">
        <f>'CONGESTION RESULTS 2015'!O109</f>
        <v>21X-AT-B-A0A0A-K</v>
      </c>
      <c r="O109" s="322" t="str">
        <f>'CONGESTION RESULTS 2015'!P109</f>
        <v>AT</v>
      </c>
      <c r="P109" s="375">
        <f>'CONGESTION RESULTS 2015'!Q109</f>
        <v>0</v>
      </c>
      <c r="Q109" s="357" t="str">
        <f>'CONGESTION RESULTS 2015'!BC109</f>
        <v>yes</v>
      </c>
      <c r="R109" s="360" t="s">
        <v>100</v>
      </c>
      <c r="S109" s="447" t="str">
        <f>'CONGESTION RESULTS 2015'!BJ109</f>
        <v>yes  (on 73 days throughout the year, except in April)</v>
      </c>
      <c r="T109" s="357" t="str">
        <f>'CONGESTION RESULTS 2015'!BX109</f>
        <v>no</v>
      </c>
      <c r="U109" s="357" t="str">
        <f>IF(ISBLANK('CONGESTION RESULTS 2015'!BK109), "no", "yes")</f>
        <v>yes</v>
      </c>
      <c r="V109" s="450" t="str">
        <f>Table9[[#This Row],[Number of concluded trades (T) and offers (O) on secondary markets in 2015 '[&gt;= 1 month']]]</f>
        <v>5 T</v>
      </c>
      <c r="W109" s="357" t="str">
        <f>'CONGESTION RESULTS 2015'!CF109</f>
        <v>no</v>
      </c>
      <c r="X109" s="357" t="str">
        <f>'CONGESTION RESULTS 2015'!CG109</f>
        <v>yes</v>
      </c>
      <c r="Y109" s="357" t="str">
        <f>'CONGESTION RESULTS 2015'!CH109</f>
        <v>yes</v>
      </c>
      <c r="Z109" s="360" t="s">
        <v>101</v>
      </c>
      <c r="AA109" s="375" t="str">
        <f>Table9[[#This Row],[offer/non-offer or premia in March 2016 auction? 
'[only considering GYs and M-4-16']]]</f>
        <v>GY 16/17 and 17/18 offered as bundled + unbundled;
M-4-16 offered unbundled (as firm and as interruptible) 
Auction Premia for M-2-16</v>
      </c>
      <c r="AB109" s="375">
        <f>Table9[[#This Row],[Further TSO remarks on congestion / data / proposed changes to IP list etc.]]</f>
        <v>0</v>
      </c>
      <c r="AC109" s="375" t="str">
        <f>Table9[[#This Row],[Revised evaluation of congestion after TSO / NRA comments]]</f>
        <v>yes, but congestion no longer existent (--&gt; close to be congested (1 auction premium)</v>
      </c>
      <c r="AD109" s="375">
        <f>Table9[[#This Row],[ACER comments / 
justification]]</f>
        <v>0</v>
      </c>
    </row>
    <row r="110" spans="1:31" s="361" customFormat="1" ht="30" hidden="1" customHeight="1" x14ac:dyDescent="0.45">
      <c r="A110" s="357" t="str">
        <f>'CONGESTION RESULTS 2015'!A110</f>
        <v>cross-border</v>
      </c>
      <c r="B110" s="324" t="str">
        <f>'CONGESTION RESULTS 2015'!B110</f>
        <v>yes</v>
      </c>
      <c r="C110" s="357" t="str">
        <f>'CONGESTION RESULTS 2015'!C110</f>
        <v>non-offer of any firm product in CY15 + GY15/16 (+ GY17/18)</v>
      </c>
      <c r="D110" s="357" t="str">
        <f>'CONGESTION RESULTS 2015'!E110</f>
        <v>yes</v>
      </c>
      <c r="E110" s="357" t="str">
        <f>'CONGESTION RESULTS 2015'!F110</f>
        <v>PRISMA</v>
      </c>
      <c r="F110" s="368" t="str">
        <f>'CONGESTION RESULTS 2015'!G110</f>
        <v>Olbernhau (DE) / Hora Svaté Kateřiny (CZ)</v>
      </c>
      <c r="G110" s="357" t="str">
        <f>'CONGESTION RESULTS 2015'!H110</f>
        <v>Exit</v>
      </c>
      <c r="H110" s="358" t="str">
        <f>'CONGESTION RESULTS 2015'!I110</f>
        <v>21Z000000000092O</v>
      </c>
      <c r="I110" s="357" t="str">
        <f>'CONGESTION RESULTS 2015'!J110</f>
        <v>GASCADE Gastransport</v>
      </c>
      <c r="J110" s="329" t="str">
        <f>'CONGESTION RESULTS 2015'!K110</f>
        <v>21X-DE-H-A0A0A-L</v>
      </c>
      <c r="K110" s="357" t="str">
        <f>'CONGESTION RESULTS 2015'!L110</f>
        <v>DE</v>
      </c>
      <c r="L110" s="359" t="str">
        <f>'CONGESTION RESULTS 2015'!M110</f>
        <v>to</v>
      </c>
      <c r="M110" s="359" t="str">
        <f>'CONGESTION RESULTS 2015'!N110</f>
        <v>NET4GAS</v>
      </c>
      <c r="N110" s="329" t="str">
        <f>'CONGESTION RESULTS 2015'!O110</f>
        <v>21X000000001304L</v>
      </c>
      <c r="O110" s="322" t="str">
        <f>'CONGESTION RESULTS 2015'!P110</f>
        <v>CZ</v>
      </c>
      <c r="P110" s="375">
        <f>'CONGESTION RESULTS 2015'!Q110</f>
        <v>0</v>
      </c>
      <c r="Q110" s="357" t="str">
        <f>'CONGESTION RESULTS 2015'!BC110</f>
        <v>yes</v>
      </c>
      <c r="R110" s="360" t="s">
        <v>103</v>
      </c>
      <c r="S110" s="448" t="s">
        <v>121</v>
      </c>
      <c r="T110" s="357" t="str">
        <f>'CONGESTION RESULTS 2015'!BX110</f>
        <v>yes</v>
      </c>
      <c r="U110" s="357" t="str">
        <f>IF(ISBLANK('CONGESTION RESULTS 2015'!BK110), "no", "yes")</f>
        <v>no</v>
      </c>
      <c r="V110" s="357" t="str">
        <f>Table9[[#This Row],[Number of concluded trades (T) and offers (O) on secondary markets in 2015 '[&gt;= 1 month']]]</f>
        <v>no</v>
      </c>
      <c r="W110" s="357" t="str">
        <f>'CONGESTION RESULTS 2015'!CF110</f>
        <v>yes</v>
      </c>
      <c r="X110" s="357" t="str">
        <f>'CONGESTION RESULTS 2015'!CG110</f>
        <v>no</v>
      </c>
      <c r="Y110" s="357" t="str">
        <f>'CONGESTION RESULTS 2015'!CH110</f>
        <v>yes</v>
      </c>
      <c r="Z110" s="357" t="s">
        <v>100</v>
      </c>
      <c r="AA110" s="375" t="str">
        <f>Table9[[#This Row],[offer/non-offer or premia in March 2016 auction? 
'[only considering GYs and M-4-16']]]</f>
        <v>GYs 19/20  and onwards offered as bundled
GYs 16/17, 17/18 and 18/19 not offered
M-4-16 only offered as interruptible</v>
      </c>
      <c r="AB110" s="375" t="str">
        <f>Table9[[#This Row],[Further TSO remarks on congestion / data / proposed changes to IP list etc.]]</f>
        <v>no unsuccessful requests</v>
      </c>
      <c r="AC110" s="375" t="str">
        <f>Table9[[#This Row],[Revised evaluation of congestion after TSO / NRA comments]]</f>
        <v>yes</v>
      </c>
      <c r="AD110" s="375" t="str">
        <f>Table9[[#This Row],[ACER comments / 
justification]]</f>
        <v>persistent non-offer; unsuccessful requests cannot be seen even in auction regimes, if the respective (yearly) product wasn't offered!
int. Cap. Bookings exist</v>
      </c>
    </row>
    <row r="111" spans="1:31" s="361" customFormat="1" ht="30" hidden="1" customHeight="1" x14ac:dyDescent="0.45">
      <c r="A111" s="357" t="str">
        <f>'CONGESTION RESULTS 2015'!A111</f>
        <v>3rd country</v>
      </c>
      <c r="B111" s="324" t="str">
        <f>'CONGESTION RESULTS 2015'!B111</f>
        <v>yes</v>
      </c>
      <c r="C111" s="357" t="str">
        <f>'CONGESTION RESULTS 2015'!C111</f>
        <v>non-offer of GY15-17</v>
      </c>
      <c r="D111" s="357" t="str">
        <f>'CONGESTION RESULTS 2015'!E111</f>
        <v>na</v>
      </c>
      <c r="E111" s="357" t="str">
        <f>'CONGESTION RESULTS 2015'!F111</f>
        <v>PRISMA</v>
      </c>
      <c r="F111" s="357" t="str">
        <f>'CONGESTION RESULTS 2015'!G111</f>
        <v>Oltingue (FR) / Rodersdorf (CH)</v>
      </c>
      <c r="G111" s="357" t="str">
        <f>'CONGESTION RESULTS 2015'!H111</f>
        <v>Exit</v>
      </c>
      <c r="H111" s="358" t="str">
        <f>'CONGESTION RESULTS 2015'!I111</f>
        <v>21Z000000000037W</v>
      </c>
      <c r="I111" s="357" t="str">
        <f>'CONGESTION RESULTS 2015'!J111</f>
        <v>GRTgaz</v>
      </c>
      <c r="J111" s="329" t="str">
        <f>'CONGESTION RESULTS 2015'!K111</f>
        <v>21X-FR-A-A0A0A-S</v>
      </c>
      <c r="K111" s="357" t="str">
        <f>'CONGESTION RESULTS 2015'!L111</f>
        <v>FR</v>
      </c>
      <c r="L111" s="359" t="str">
        <f>'CONGESTION RESULTS 2015'!M111</f>
        <v>to</v>
      </c>
      <c r="M111" s="359" t="str">
        <f>'CONGESTION RESULTS 2015'!N111</f>
        <v>FluxSwiss</v>
      </c>
      <c r="N111" s="329" t="str">
        <f>'CONGESTION RESULTS 2015'!O111</f>
        <v>--</v>
      </c>
      <c r="O111" s="322" t="str">
        <f>'CONGESTION RESULTS 2015'!P111</f>
        <v>CH</v>
      </c>
      <c r="P111" s="375">
        <f>'CONGESTION RESULTS 2015'!Q111</f>
        <v>0</v>
      </c>
      <c r="Q111" s="357" t="str">
        <f>'CONGESTION RESULTS 2015'!BC111</f>
        <v>yes</v>
      </c>
      <c r="R111" s="360" t="s">
        <v>103</v>
      </c>
      <c r="S111" s="360" t="str">
        <f>'CONGESTION RESULTS 2015'!BJ111</f>
        <v>no</v>
      </c>
      <c r="T111" s="357" t="str">
        <f>'CONGESTION RESULTS 2015'!BX111</f>
        <v>no</v>
      </c>
      <c r="U111" s="357" t="str">
        <f>IF(ISBLANK('CONGESTION RESULTS 2015'!BK111), "no", "yes")</f>
        <v>no</v>
      </c>
      <c r="V111" s="357">
        <f>'CONGESTION RESULTS 2015'!CE111</f>
        <v>0</v>
      </c>
      <c r="W111" s="357" t="str">
        <f>'CONGESTION RESULTS 2015'!CF111</f>
        <v>no</v>
      </c>
      <c r="X111" s="357" t="str">
        <f>'CONGESTION RESULTS 2015'!CG111</f>
        <v>no</v>
      </c>
      <c r="Y111" s="357">
        <f>'CONGESTION RESULTS 2015'!CH111</f>
        <v>0</v>
      </c>
      <c r="Z111" s="357" t="str">
        <f>Table9[[#This Row],[offer/non-offer or premia in March 2016 auction? 
'[only considering GYs and M-4-16']]]</f>
        <v xml:space="preserve">M-4-16 + Gys 26-30 offered unbundled; GYs 16-18 not offered </v>
      </c>
      <c r="AA111" s="375" t="str">
        <f>Table9[[#This Row],[offer/non-offer or premia in March 2016 auction? 
'[only considering GYs and M-4-16']]]</f>
        <v xml:space="preserve">M-4-16 + Gys 26-30 offered unbundled; GYs 16-18 not offered </v>
      </c>
      <c r="AB111" s="375">
        <f>Table9[[#This Row],[Further TSO remarks on congestion / data / proposed changes to IP list etc.]]</f>
        <v>0</v>
      </c>
      <c r="AC111" s="375" t="str">
        <f>Table9[[#This Row],[Revised evaluation of congestion after TSO / NRA comments]]</f>
        <v>yes</v>
      </c>
      <c r="AD111" s="375" t="str">
        <f>Table9[[#This Row],[ACER comments / 
justification]]</f>
        <v>same IP side</v>
      </c>
    </row>
    <row r="112" spans="1:31" s="361" customFormat="1" ht="30" hidden="1" customHeight="1" x14ac:dyDescent="0.45">
      <c r="A112" s="357" t="str">
        <f>'CONGESTION RESULTS 2015'!A112</f>
        <v>3rd country</v>
      </c>
      <c r="B112" s="324" t="str">
        <f>'CONGESTION RESULTS 2015'!B112</f>
        <v>yes</v>
      </c>
      <c r="C112" s="357" t="str">
        <f>'CONGESTION RESULTS 2015'!C112</f>
        <v>non-offer of GY15-17</v>
      </c>
      <c r="D112" s="357" t="str">
        <f>'CONGESTION RESULTS 2015'!E112</f>
        <v>no (temporarily / double)</v>
      </c>
      <c r="E112" s="357" t="str">
        <f>'CONGESTION RESULTS 2015'!F112</f>
        <v>PRISMA</v>
      </c>
      <c r="F112" s="357" t="str">
        <f>'CONGESTION RESULTS 2015'!G112</f>
        <v>Oltingue (FR) / Rodersdorf (CH)</v>
      </c>
      <c r="G112" s="357" t="str">
        <f>'CONGESTION RESULTS 2015'!H112</f>
        <v>Exit</v>
      </c>
      <c r="H112" s="358" t="str">
        <f>'CONGESTION RESULTS 2015'!I112</f>
        <v>21Z000000000037W</v>
      </c>
      <c r="I112" s="357" t="str">
        <f>'CONGESTION RESULTS 2015'!J112</f>
        <v>GRTgaz</v>
      </c>
      <c r="J112" s="329" t="str">
        <f>'CONGESTION RESULTS 2015'!K112</f>
        <v>21X-FR-A-A0A0A-S</v>
      </c>
      <c r="K112" s="357" t="str">
        <f>'CONGESTION RESULTS 2015'!L112</f>
        <v>FR</v>
      </c>
      <c r="L112" s="359" t="str">
        <f>'CONGESTION RESULTS 2015'!M112</f>
        <v>to</v>
      </c>
      <c r="M112" s="359" t="str">
        <f>'CONGESTION RESULTS 2015'!N112</f>
        <v>Swissgas</v>
      </c>
      <c r="N112" s="329" t="str">
        <f>'CONGESTION RESULTS 2015'!O112</f>
        <v>21X-CH-B-A0A0A-H</v>
      </c>
      <c r="O112" s="322" t="str">
        <f>'CONGESTION RESULTS 2015'!P112</f>
        <v>CH</v>
      </c>
      <c r="P112" s="375" t="str">
        <f>'CONGESTION RESULTS 2015'!Q112</f>
        <v>same as above</v>
      </c>
      <c r="Q112" s="357" t="str">
        <f>'CONGESTION RESULTS 2015'!BC112</f>
        <v>yes</v>
      </c>
      <c r="R112" s="360" t="s">
        <v>103</v>
      </c>
      <c r="S112" s="360" t="str">
        <f>'CONGESTION RESULTS 2015'!BJ112</f>
        <v>no</v>
      </c>
      <c r="T112" s="357" t="str">
        <f>'CONGESTION RESULTS 2015'!BX112</f>
        <v>no</v>
      </c>
      <c r="U112" s="357" t="str">
        <f>IF(ISBLANK('CONGESTION RESULTS 2015'!BK112), "no", "yes")</f>
        <v>no</v>
      </c>
      <c r="V112" s="357">
        <f>'CONGESTION RESULTS 2015'!CE112</f>
        <v>0</v>
      </c>
      <c r="W112" s="357" t="str">
        <f>'CONGESTION RESULTS 2015'!CF112</f>
        <v>no</v>
      </c>
      <c r="X112" s="357" t="str">
        <f>'CONGESTION RESULTS 2015'!CG112</f>
        <v>no</v>
      </c>
      <c r="Y112" s="357">
        <f>'CONGESTION RESULTS 2015'!CH112</f>
        <v>0</v>
      </c>
      <c r="Z112" s="357" t="str">
        <f>Table9[[#This Row],[offer/non-offer or premia in March 2016 auction? 
'[only considering GYs and M-4-16']]]</f>
        <v xml:space="preserve">M-4-16 + Gys 26-30 offered unbundled; GYs 16-18 not offered </v>
      </c>
      <c r="AA112" s="375" t="str">
        <f>Table9[[#This Row],[offer/non-offer or premia in March 2016 auction? 
'[only considering GYs and M-4-16']]]</f>
        <v xml:space="preserve">M-4-16 + Gys 26-30 offered unbundled; GYs 16-18 not offered </v>
      </c>
      <c r="AB112" s="375">
        <f>Table9[[#This Row],[Further TSO remarks on congestion / data / proposed changes to IP list etc.]]</f>
        <v>0</v>
      </c>
      <c r="AC112" s="375" t="str">
        <f>Table9[[#This Row],[Revised evaluation of congestion after TSO / NRA comments]]</f>
        <v>yes</v>
      </c>
      <c r="AD112" s="375" t="str">
        <f>Table9[[#This Row],[ACER comments / 
justification]]</f>
        <v>same IP side as 111</v>
      </c>
    </row>
    <row r="113" spans="1:30" s="361" customFormat="1" ht="30" hidden="1" customHeight="1" x14ac:dyDescent="0.45">
      <c r="A113" s="357" t="str">
        <f>'CONGESTION RESULTS 2015'!A113</f>
        <v>cross-border</v>
      </c>
      <c r="B113" s="324" t="str">
        <f>'CONGESTION RESULTS 2015'!B113</f>
        <v>yes</v>
      </c>
      <c r="C113" s="357" t="str">
        <f>'CONGESTION RESULTS 2015'!C113</f>
        <v>non-offer of any product at BP</v>
      </c>
      <c r="D113" s="357" t="str">
        <f>'CONGESTION RESULTS 2015'!E113</f>
        <v>yes</v>
      </c>
      <c r="E113" s="357" t="str">
        <f>'CONGESTION RESULTS 2015'!F113</f>
        <v>PRISMA</v>
      </c>
      <c r="F113" s="368" t="str">
        <f>'CONGESTION RESULTS 2015'!G113</f>
        <v>Opal (DE)/Brandov Opal (CZ)</v>
      </c>
      <c r="G113" s="357" t="str">
        <f>'CONGESTION RESULTS 2015'!H113</f>
        <v>Exit</v>
      </c>
      <c r="H113" s="358" t="str">
        <f>'CONGESTION RESULTS 2015'!I113</f>
        <v>21Z000000000242V</v>
      </c>
      <c r="I113" s="357" t="str">
        <f>'CONGESTION RESULTS 2015'!J113</f>
        <v>LBTG</v>
      </c>
      <c r="J113" s="329" t="str">
        <f>'CONGESTION RESULTS 2015'!K113</f>
        <v>21X000000001309B</v>
      </c>
      <c r="K113" s="357" t="str">
        <f>'CONGESTION RESULTS 2015'!L113</f>
        <v>DE</v>
      </c>
      <c r="L113" s="359" t="str">
        <f>'CONGESTION RESULTS 2015'!M113</f>
        <v>to</v>
      </c>
      <c r="M113" s="359" t="str">
        <f>'CONGESTION RESULTS 2015'!N113</f>
        <v>NET4GAS</v>
      </c>
      <c r="N113" s="329" t="str">
        <f>'CONGESTION RESULTS 2015'!O113</f>
        <v>21X000000001304L</v>
      </c>
      <c r="O113" s="322" t="str">
        <f>'CONGESTION RESULTS 2015'!P113</f>
        <v>CZ</v>
      </c>
      <c r="P113" s="375" t="str">
        <f>'CONGESTION RESULTS 2015'!Q113</f>
        <v>exempted transmission</v>
      </c>
      <c r="Q113" s="357" t="str">
        <f>'CONGESTION RESULTS 2015'!BC113</f>
        <v>yes</v>
      </c>
      <c r="R113" s="360" t="s">
        <v>358</v>
      </c>
      <c r="S113" s="448" t="s">
        <v>121</v>
      </c>
      <c r="T113" s="357" t="str">
        <f>'CONGESTION RESULTS 2015'!BX113</f>
        <v>no</v>
      </c>
      <c r="U113" s="357" t="str">
        <f>IF(ISBLANK('CONGESTION RESULTS 2015'!BK113), "no", "yes")</f>
        <v>yes</v>
      </c>
      <c r="V113" s="357" t="str">
        <f>Table9[[#This Row],[Number of concluded trades (T) and offers (O) on secondary markets in 2015 '[&gt;= 1 month']]]</f>
        <v>no</v>
      </c>
      <c r="W113" s="357" t="str">
        <f>'CONGESTION RESULTS 2015'!CF113</f>
        <v>no</v>
      </c>
      <c r="X113" s="357" t="str">
        <f>'CONGESTION RESULTS 2015'!CG113</f>
        <v>yes</v>
      </c>
      <c r="Y113" s="357" t="str">
        <f>'CONGESTION RESULTS 2015'!CH113</f>
        <v>yes</v>
      </c>
      <c r="Z113" s="357" t="s">
        <v>100</v>
      </c>
      <c r="AA113" s="375" t="str">
        <f>Table9[[#This Row],[offer/non-offer or premia in March 2016 auction? 
'[only considering GYs and M-4-16']]]</f>
        <v>No information on the IP side on PRISMA</v>
      </c>
      <c r="AB113" s="375">
        <f>Table9[[#This Row],[Further TSO remarks on congestion / data / proposed changes to IP list etc.]]</f>
        <v>0</v>
      </c>
      <c r="AC113" s="375" t="str">
        <f>Table9[[#This Row],[Revised evaluation of congestion after TSO / NRA comments]]</f>
        <v>yes</v>
      </c>
      <c r="AD113" s="375">
        <f>Table9[[#This Row],[ACER comments / 
justification]]</f>
        <v>0</v>
      </c>
    </row>
    <row r="114" spans="1:30" s="361" customFormat="1" ht="30" hidden="1" customHeight="1" x14ac:dyDescent="0.45">
      <c r="A114" s="357" t="str">
        <f>'CONGESTION RESULTS 2015'!A114</f>
        <v>cross-border</v>
      </c>
      <c r="B114" s="324" t="str">
        <f>'CONGESTION RESULTS 2015'!B114</f>
        <v>yes</v>
      </c>
      <c r="C114" s="357" t="str">
        <f>'CONGESTION RESULTS 2015'!C114</f>
        <v>non-offer of firm capacity at BP</v>
      </c>
      <c r="D114" s="357" t="str">
        <f>'CONGESTION RESULTS 2015'!E114</f>
        <v>yes</v>
      </c>
      <c r="E114" s="357" t="str">
        <f>'CONGESTION RESULTS 2015'!F114</f>
        <v>PRISMA</v>
      </c>
      <c r="F114" s="368" t="str">
        <f>'CONGESTION RESULTS 2015'!G114</f>
        <v>Opal (DE)/Brandov Opal (CZ)</v>
      </c>
      <c r="G114" s="357" t="str">
        <f>'CONGESTION RESULTS 2015'!H114</f>
        <v>Exit</v>
      </c>
      <c r="H114" s="358" t="str">
        <f>'CONGESTION RESULTS 2015'!I114</f>
        <v>27ZG007P0000062W</v>
      </c>
      <c r="I114" s="357" t="str">
        <f>'CONGESTION RESULTS 2015'!J114</f>
        <v>OPAL Gastransport</v>
      </c>
      <c r="J114" s="329" t="str">
        <f>'CONGESTION RESULTS 2015'!K114</f>
        <v>21X0000000011845</v>
      </c>
      <c r="K114" s="357" t="str">
        <f>'CONGESTION RESULTS 2015'!L114</f>
        <v>DE</v>
      </c>
      <c r="L114" s="359" t="str">
        <f>'CONGESTION RESULTS 2015'!M114</f>
        <v>to</v>
      </c>
      <c r="M114" s="359" t="str">
        <f>'CONGESTION RESULTS 2015'!N114</f>
        <v>NET4GAS</v>
      </c>
      <c r="N114" s="329" t="str">
        <f>'CONGESTION RESULTS 2015'!O114</f>
        <v>21X000000001304L</v>
      </c>
      <c r="O114" s="375" t="str">
        <f>'CONGESTION RESULTS 2015'!P114</f>
        <v>CZ</v>
      </c>
      <c r="P114" s="375" t="str">
        <f>'CONGESTION RESULTS 2015'!Q114</f>
        <v>no technical firm until 23.10.15</v>
      </c>
      <c r="Q114" s="357" t="str">
        <f>'CONGESTION RESULTS 2015'!BC114</f>
        <v>yes</v>
      </c>
      <c r="R114" s="360" t="s">
        <v>100</v>
      </c>
      <c r="S114" s="448" t="s">
        <v>121</v>
      </c>
      <c r="T114" s="357" t="str">
        <f>'CONGESTION RESULTS 2015'!BX114</f>
        <v>no</v>
      </c>
      <c r="U114" s="357" t="str">
        <f>IF(ISBLANK('CONGESTION RESULTS 2015'!BK114), "no", "yes")</f>
        <v>no</v>
      </c>
      <c r="V114" s="450" t="str">
        <f>Table9[[#This Row],[Number of concluded trades (T) and offers (O) on secondary markets in 2015 '[&gt;= 1 month']]]</f>
        <v>2 T (int. only)</v>
      </c>
      <c r="W114" s="357" t="str">
        <f>'CONGESTION RESULTS 2015'!CF114</f>
        <v>no</v>
      </c>
      <c r="X114" s="357" t="str">
        <f>'CONGESTION RESULTS 2015'!CG114</f>
        <v>no</v>
      </c>
      <c r="Y114" s="357" t="str">
        <f>'CONGESTION RESULTS 2015'!CH114</f>
        <v>yes</v>
      </c>
      <c r="Z114" s="357" t="s">
        <v>100</v>
      </c>
      <c r="AA114" s="375" t="str">
        <f>Table9[[#This Row],[offer/non-offer or premia in March 2016 auction? 
'[only considering GYs and M-4-16']]]</f>
        <v>M-4-16 offered as interruptible unbundled, No firm products offered</v>
      </c>
      <c r="AB114" s="375">
        <f>Table9[[#This Row],[Further TSO remarks on congestion / data / proposed changes to IP list etc.]]</f>
        <v>0</v>
      </c>
      <c r="AC114" s="375" t="str">
        <f>Table9[[#This Row],[Revised evaluation of congestion after TSO / NRA comments]]</f>
        <v>yes</v>
      </c>
      <c r="AD114" s="375">
        <f>Table9[[#This Row],[ACER comments / 
justification]]</f>
        <v>0</v>
      </c>
    </row>
    <row r="115" spans="1:30" ht="22.2" hidden="1" x14ac:dyDescent="0.45">
      <c r="A115" s="329" t="str">
        <f>'CONGESTION RESULTS 2015'!A115</f>
        <v>cross-border</v>
      </c>
      <c r="B115" s="375" t="str">
        <f>'CONGESTION RESULTS 2015'!B115</f>
        <v>no</v>
      </c>
      <c r="C115" s="375">
        <f>'CONGESTION RESULTS 2015'!C115</f>
        <v>0</v>
      </c>
      <c r="D115" s="375" t="str">
        <f>'CONGESTION RESULTS 2015'!E115</f>
        <v>yes</v>
      </c>
      <c r="E115" s="375" t="str">
        <f>'CONGESTION RESULTS 2015'!F115</f>
        <v>PRISMA</v>
      </c>
      <c r="F115" s="375" t="str">
        <f>'CONGESTION RESULTS 2015'!G115</f>
        <v>Oude Statenzijl</v>
      </c>
      <c r="G115" s="375" t="str">
        <f>'CONGESTION RESULTS 2015'!H115</f>
        <v>Exit</v>
      </c>
      <c r="H115" s="375" t="str">
        <f>'CONGESTION RESULTS 2015'!I115</f>
        <v>21Z000000000075O</v>
      </c>
      <c r="I115" s="375" t="str">
        <f>'CONGESTION RESULTS 2015'!J115</f>
        <v>Open Grid Europe</v>
      </c>
      <c r="J115" s="375" t="str">
        <f>'CONGESTION RESULTS 2015'!K115</f>
        <v>21X-DE-C-A0A0A-T</v>
      </c>
      <c r="K115" s="375" t="str">
        <f>'CONGESTION RESULTS 2015'!L115</f>
        <v>DE</v>
      </c>
      <c r="L115" s="375" t="str">
        <f>'CONGESTION RESULTS 2015'!M115</f>
        <v>to</v>
      </c>
      <c r="M115" s="375" t="str">
        <f>'CONGESTION RESULTS 2015'!N115</f>
        <v>Gasunie Transport Services</v>
      </c>
      <c r="N115" s="375" t="str">
        <f>'CONGESTION RESULTS 2015'!O115</f>
        <v>21X-NL-A-A0A0A-Z</v>
      </c>
      <c r="O115" s="375" t="str">
        <f>'CONGESTION RESULTS 2015'!P115</f>
        <v>NL</v>
      </c>
      <c r="P115" s="375">
        <f>'CONGESTION RESULTS 2015'!Q115</f>
        <v>0</v>
      </c>
      <c r="Q115" s="375">
        <f>'CONGESTION RESULTS 2015'!BC115</f>
        <v>0</v>
      </c>
      <c r="S115" s="360">
        <f>'CONGESTION RESULTS 2015'!BJ115</f>
        <v>0</v>
      </c>
      <c r="T115" s="375">
        <f>'CONGESTION RESULTS 2015'!BX115</f>
        <v>0</v>
      </c>
      <c r="U115" s="375" t="str">
        <f>IF(ISBLANK('CONGESTION RESULTS 2015'!BK115), "no", "yes")</f>
        <v>yes</v>
      </c>
      <c r="V115" s="357">
        <f>'CONGESTION RESULTS 2015'!CE115</f>
        <v>0</v>
      </c>
      <c r="W115" s="375">
        <f>'CONGESTION RESULTS 2015'!CF115</f>
        <v>0</v>
      </c>
      <c r="X115" s="375">
        <f>'CONGESTION RESULTS 2015'!CG115</f>
        <v>0</v>
      </c>
      <c r="Y115" s="375">
        <f>'CONGESTION RESULTS 2015'!CH115</f>
        <v>0</v>
      </c>
      <c r="AA115" s="375">
        <f>Table9[[#This Row],[offer/non-offer or premia in March 2016 auction? 
'[only considering GYs and M-4-16']]]</f>
        <v>0</v>
      </c>
      <c r="AB115" s="375">
        <f>Table9[[#This Row],[Further TSO remarks on congestion / data / proposed changes to IP list etc.]]</f>
        <v>0</v>
      </c>
      <c r="AC115" s="375">
        <f>Table9[[#This Row],[Revised evaluation of congestion after TSO / NRA comments]]</f>
        <v>0</v>
      </c>
      <c r="AD115" s="375">
        <f>Table9[[#This Row],[ACER comments / 
justification]]</f>
        <v>0</v>
      </c>
    </row>
    <row r="116" spans="1:30" ht="22.2" hidden="1" x14ac:dyDescent="0.45">
      <c r="A116" s="329" t="str">
        <f>'CONGESTION RESULTS 2015'!A116</f>
        <v>cross-border</v>
      </c>
      <c r="B116" s="375" t="str">
        <f>'CONGESTION RESULTS 2015'!B116</f>
        <v>no</v>
      </c>
      <c r="C116" s="375">
        <f>'CONGESTION RESULTS 2015'!C116</f>
        <v>0</v>
      </c>
      <c r="D116" s="375" t="str">
        <f>'CONGESTION RESULTS 2015'!E116</f>
        <v>yes</v>
      </c>
      <c r="E116" s="375" t="str">
        <f>'CONGESTION RESULTS 2015'!F116</f>
        <v>PRISMA</v>
      </c>
      <c r="F116" s="375" t="str">
        <f>'CONGESTION RESULTS 2015'!G116</f>
        <v>Oude Statenzijl</v>
      </c>
      <c r="G116" s="375" t="str">
        <f>'CONGESTION RESULTS 2015'!H116</f>
        <v>Exit</v>
      </c>
      <c r="H116" s="375" t="str">
        <f>'CONGESTION RESULTS 2015'!I116</f>
        <v>21Z000000000075O</v>
      </c>
      <c r="I116" s="375" t="str">
        <f>'CONGESTION RESULTS 2015'!J116</f>
        <v>Gasunie Transport Services</v>
      </c>
      <c r="J116" s="375" t="str">
        <f>'CONGESTION RESULTS 2015'!K116</f>
        <v>21X-NL-A-A0A0A-Z</v>
      </c>
      <c r="K116" s="375" t="str">
        <f>'CONGESTION RESULTS 2015'!L116</f>
        <v>NL</v>
      </c>
      <c r="L116" s="375" t="str">
        <f>'CONGESTION RESULTS 2015'!M116</f>
        <v>to</v>
      </c>
      <c r="M116" s="375" t="str">
        <f>'CONGESTION RESULTS 2015'!N116</f>
        <v>Open Grid Europe</v>
      </c>
      <c r="N116" s="375" t="str">
        <f>'CONGESTION RESULTS 2015'!O116</f>
        <v>21X-DE-C-A0A0A-T</v>
      </c>
      <c r="O116" s="375" t="str">
        <f>'CONGESTION RESULTS 2015'!P116</f>
        <v>DE</v>
      </c>
      <c r="P116" s="375">
        <f>'CONGESTION RESULTS 2015'!Q116</f>
        <v>0</v>
      </c>
      <c r="Q116" s="375">
        <f>'CONGESTION RESULTS 2015'!BC116</f>
        <v>0</v>
      </c>
      <c r="S116" s="360">
        <f>'CONGESTION RESULTS 2015'!BJ116</f>
        <v>0</v>
      </c>
      <c r="T116" s="375">
        <f>'CONGESTION RESULTS 2015'!BX116</f>
        <v>0</v>
      </c>
      <c r="U116" s="375" t="str">
        <f>IF(ISBLANK('CONGESTION RESULTS 2015'!BK116), "no", "yes")</f>
        <v>no</v>
      </c>
      <c r="V116" s="357">
        <f>'CONGESTION RESULTS 2015'!CE116</f>
        <v>0</v>
      </c>
      <c r="W116" s="375">
        <f>'CONGESTION RESULTS 2015'!CF116</f>
        <v>0</v>
      </c>
      <c r="X116" s="375">
        <f>'CONGESTION RESULTS 2015'!CG116</f>
        <v>0</v>
      </c>
      <c r="Y116" s="375">
        <f>'CONGESTION RESULTS 2015'!CH116</f>
        <v>0</v>
      </c>
      <c r="AA116" s="375">
        <f>Table9[[#This Row],[offer/non-offer or premia in March 2016 auction? 
'[only considering GYs and M-4-16']]]</f>
        <v>0</v>
      </c>
      <c r="AB116" s="375">
        <f>Table9[[#This Row],[Further TSO remarks on congestion / data / proposed changes to IP list etc.]]</f>
        <v>0</v>
      </c>
      <c r="AC116" s="375" t="str">
        <f>Table9[[#This Row],[Revised evaluation of congestion after TSO / NRA comments]]</f>
        <v>no</v>
      </c>
      <c r="AD116" s="375">
        <f>Table9[[#This Row],[ACER comments / 
justification]]</f>
        <v>0</v>
      </c>
    </row>
    <row r="117" spans="1:30" ht="22.2" hidden="1" x14ac:dyDescent="0.45">
      <c r="A117" s="329" t="str">
        <f>'CONGESTION RESULTS 2015'!A117</f>
        <v>? VR ?</v>
      </c>
      <c r="B117" s="375">
        <f>'CONGESTION RESULTS 2015'!B117</f>
        <v>0</v>
      </c>
      <c r="C117" s="375" t="str">
        <f>'CONGESTION RESULTS 2015'!C117</f>
        <v>non-offer of any firm product at BP</v>
      </c>
      <c r="D117" s="375" t="str">
        <f>'CONGESTION RESULTS 2015'!E117</f>
        <v>no</v>
      </c>
      <c r="E117" s="375" t="str">
        <f>'CONGESTION RESULTS 2015'!F117</f>
        <v>PRISMA</v>
      </c>
      <c r="F117" s="375" t="str">
        <f>'CONGESTION RESULTS 2015'!G117</f>
        <v>Petrzalka</v>
      </c>
      <c r="G117" s="375" t="str">
        <f>'CONGESTION RESULTS 2015'!H117</f>
        <v>Exit</v>
      </c>
      <c r="H117" s="375" t="str">
        <f>'CONGESTION RESULTS 2015'!I117</f>
        <v>21Z000000000175K</v>
      </c>
      <c r="I117" s="375" t="str">
        <f>'CONGESTION RESULTS 2015'!J117</f>
        <v>Gas Connect Austria</v>
      </c>
      <c r="J117" s="375" t="str">
        <f>'CONGESTION RESULTS 2015'!K117</f>
        <v>21X-AT-B-A0A0A-K</v>
      </c>
      <c r="K117" s="375" t="str">
        <f>'CONGESTION RESULTS 2015'!L117</f>
        <v>AT</v>
      </c>
      <c r="L117" s="375" t="str">
        <f>'CONGESTION RESULTS 2015'!M117</f>
        <v>to</v>
      </c>
      <c r="M117" s="375" t="str">
        <f>'CONGESTION RESULTS 2015'!N117</f>
        <v>eustream</v>
      </c>
      <c r="N117" s="375" t="str">
        <f>'CONGESTION RESULTS 2015'!O117</f>
        <v>21X-SK-A-A0A0A-N</v>
      </c>
      <c r="O117" s="375" t="str">
        <f>'CONGESTION RESULTS 2015'!P117</f>
        <v>SK</v>
      </c>
      <c r="P117" s="375" t="str">
        <f>'CONGESTION RESULTS 2015'!Q117</f>
        <v xml:space="preserve">Petrzalka does not exist on TP, however the EIC is on TP, but for Baumgarten exit GCA; no technical firm
--&gt; maybe remove from NC CAM IP scope list? </v>
      </c>
      <c r="Q117" s="375" t="str">
        <f>'CONGESTION RESULTS 2015'!BC117</f>
        <v>yes</v>
      </c>
      <c r="S117" s="360" t="str">
        <f>'CONGESTION RESULTS 2015'!BJ117</f>
        <v>no</v>
      </c>
      <c r="T117" s="375">
        <f>'CONGESTION RESULTS 2015'!BX117</f>
        <v>0</v>
      </c>
      <c r="V117" s="357">
        <f>'CONGESTION RESULTS 2015'!CE117</f>
        <v>0</v>
      </c>
      <c r="W117" s="375">
        <f>'CONGESTION RESULTS 2015'!CF117</f>
        <v>0</v>
      </c>
      <c r="X117" s="375">
        <f>'CONGESTION RESULTS 2015'!CG117</f>
        <v>0</v>
      </c>
      <c r="Y117" s="375" t="str">
        <f>'CONGESTION RESULTS 2015'!CH117</f>
        <v>yes</v>
      </c>
      <c r="AA117" s="375">
        <f>Table9[[#This Row],[offer/non-offer or premia in March 2016 auction? 
'[only considering GYs and M-4-16']]]</f>
        <v>0</v>
      </c>
      <c r="AB117" s="375">
        <f>Table9[[#This Row],[Further TSO remarks on congestion / data / proposed changes to IP list etc.]]</f>
        <v>0</v>
      </c>
      <c r="AC117" s="375">
        <f>Table9[[#This Row],[Revised evaluation of congestion after TSO / NRA comments]]</f>
        <v>0</v>
      </c>
      <c r="AD117" s="375">
        <f>Table9[[#This Row],[ACER comments / 
justification]]</f>
        <v>0</v>
      </c>
    </row>
    <row r="118" spans="1:30" ht="22.2" hidden="1" x14ac:dyDescent="0.45">
      <c r="A118" s="329" t="str">
        <f>'CONGESTION RESULTS 2015'!A118</f>
        <v>in-country</v>
      </c>
      <c r="B118" s="375" t="str">
        <f>'CONGESTION RESULTS 2015'!B118</f>
        <v>no</v>
      </c>
      <c r="C118" s="375">
        <f>'CONGESTION RESULTS 2015'!C118</f>
        <v>0</v>
      </c>
      <c r="D118" s="375" t="str">
        <f>'CONGESTION RESULTS 2015'!E118</f>
        <v>yes</v>
      </c>
      <c r="E118" s="375" t="str">
        <f>'CONGESTION RESULTS 2015'!F118</f>
        <v>GSA</v>
      </c>
      <c r="F118" s="375" t="str">
        <f>'CONGESTION RESULTS 2015'!G118</f>
        <v>Point of Interconnection (PWP)</v>
      </c>
      <c r="G118" s="375" t="str">
        <f>'CONGESTION RESULTS 2015'!H118</f>
        <v>Exit</v>
      </c>
      <c r="H118" s="375" t="str">
        <f>'CONGESTION RESULTS 2015'!I118</f>
        <v>21Z000000000399Z</v>
      </c>
      <c r="I118" s="375" t="str">
        <f>'CONGESTION RESULTS 2015'!J118</f>
        <v>Gaz-System (ISO)</v>
      </c>
      <c r="J118" s="375" t="str">
        <f>'CONGESTION RESULTS 2015'!K118</f>
        <v>21X-PL-A-A0A0A-B</v>
      </c>
      <c r="K118" s="375" t="str">
        <f>'CONGESTION RESULTS 2015'!L118</f>
        <v>PL</v>
      </c>
      <c r="L118" s="375" t="str">
        <f>'CONGESTION RESULTS 2015'!M118</f>
        <v>to</v>
      </c>
      <c r="M118" s="375" t="str">
        <f>'CONGESTION RESULTS 2015'!N118</f>
        <v>GAZ-SYSTEM</v>
      </c>
      <c r="N118" s="375" t="str">
        <f>'CONGESTION RESULTS 2015'!O118</f>
        <v>21X-PL-A-A0A0A-B</v>
      </c>
      <c r="O118" s="375" t="str">
        <f>'CONGESTION RESULTS 2015'!P118</f>
        <v>PL</v>
      </c>
      <c r="P118" s="375">
        <f>'CONGESTION RESULTS 2015'!Q118</f>
        <v>0</v>
      </c>
      <c r="Q118" s="375" t="str">
        <f>'CONGESTION RESULTS 2015'!BC118</f>
        <v>yes</v>
      </c>
      <c r="S118" s="360" t="str">
        <f>'CONGESTION RESULTS 2015'!BJ118</f>
        <v>no</v>
      </c>
      <c r="T118" s="375">
        <f>'CONGESTION RESULTS 2015'!BX118</f>
        <v>0</v>
      </c>
      <c r="U118" s="375" t="str">
        <f>IF(ISBLANK('CONGESTION RESULTS 2015'!BK118), "no", "yes")</f>
        <v>yes</v>
      </c>
      <c r="V118" s="357">
        <f>'CONGESTION RESULTS 2015'!CE118</f>
        <v>0</v>
      </c>
      <c r="W118" s="375">
        <f>'CONGESTION RESULTS 2015'!CF118</f>
        <v>0</v>
      </c>
      <c r="X118" s="375">
        <f>'CONGESTION RESULTS 2015'!CG118</f>
        <v>0</v>
      </c>
      <c r="Y118" s="375">
        <f>'CONGESTION RESULTS 2015'!CH118</f>
        <v>0</v>
      </c>
      <c r="AA118" s="375">
        <f>Table9[[#This Row],[offer/non-offer or premia in March 2016 auction? 
'[only considering GYs and M-4-16']]]</f>
        <v>0</v>
      </c>
      <c r="AB118" s="375">
        <f>Table9[[#This Row],[Further TSO remarks on congestion / data / proposed changes to IP list etc.]]</f>
        <v>0</v>
      </c>
      <c r="AC118" s="375" t="str">
        <f>Table9[[#This Row],[Revised evaluation of congestion after TSO / NRA comments]]</f>
        <v>no</v>
      </c>
      <c r="AD118" s="375">
        <f>Table9[[#This Row],[ACER comments / 
justification]]</f>
        <v>0</v>
      </c>
    </row>
    <row r="119" spans="1:30" ht="22.2" hidden="1" x14ac:dyDescent="0.45">
      <c r="A119" s="329" t="str">
        <f>'CONGESTION RESULTS 2015'!A119</f>
        <v>to be deleted from IP list</v>
      </c>
      <c r="B119" s="375" t="str">
        <f>'CONGESTION RESULTS 2015'!B119</f>
        <v>potentially (no data)</v>
      </c>
      <c r="C119" s="375" t="str">
        <f>'CONGESTION RESULTS 2015'!C119</f>
        <v>non-offer of any product at BP</v>
      </c>
      <c r="D119" s="375" t="str">
        <f>'CONGESTION RESULTS 2015'!E119</f>
        <v>no</v>
      </c>
      <c r="E119" s="375" t="str">
        <f>'CONGESTION RESULTS 2015'!F119</f>
        <v>PRISMA</v>
      </c>
      <c r="F119" s="375" t="str">
        <f>'CONGESTION RESULTS 2015'!G119</f>
        <v>Poppel (BE) // Hilvarenbeek/Zandvliet-L (NL)</v>
      </c>
      <c r="G119" s="375" t="str">
        <f>'CONGESTION RESULTS 2015'!H119</f>
        <v>Exit</v>
      </c>
      <c r="H119" s="375" t="str">
        <f>'CONGESTION RESULTS 2015'!I119</f>
        <v xml:space="preserve"> 21Z000000000067N</v>
      </c>
      <c r="I119" s="375" t="str">
        <f>'CONGESTION RESULTS 2015'!J119</f>
        <v>Gasunie Transport Services</v>
      </c>
      <c r="J119" s="375" t="str">
        <f>'CONGESTION RESULTS 2015'!K119</f>
        <v>21X-NL-A-A0A0A-Z</v>
      </c>
      <c r="K119" s="375" t="str">
        <f>'CONGESTION RESULTS 2015'!L119</f>
        <v>NL</v>
      </c>
      <c r="L119" s="375" t="str">
        <f>'CONGESTION RESULTS 2015'!M119</f>
        <v>to</v>
      </c>
      <c r="M119" s="375" t="str">
        <f>'CONGESTION RESULTS 2015'!N119</f>
        <v>Fluxys Belgium</v>
      </c>
      <c r="N119" s="375" t="str">
        <f>'CONGESTION RESULTS 2015'!O119</f>
        <v>21X-BE-A-A0A0A-Y</v>
      </c>
      <c r="O119" s="375" t="str">
        <f>'CONGESTION RESULTS 2015'!P119</f>
        <v>BE</v>
      </c>
      <c r="P119" s="375" t="str">
        <f>'CONGESTION RESULTS 2015'!Q119</f>
        <v>no data on TP, EIC code not known --&gt; delete IP side from list, as point is covered by Hilvarenbeek//Zandvlieet-L</v>
      </c>
      <c r="Q119" s="375" t="str">
        <f>'CONGESTION RESULTS 2015'!BC119</f>
        <v>no data</v>
      </c>
      <c r="S119" s="360" t="str">
        <f>'CONGESTION RESULTS 2015'!BJ119</f>
        <v>no data</v>
      </c>
      <c r="T119" s="375" t="str">
        <f>'CONGESTION RESULTS 2015'!BX119</f>
        <v>no</v>
      </c>
      <c r="U119" s="375" t="str">
        <f>IF(ISBLANK('CONGESTION RESULTS 2015'!BK119), "no", "yes")</f>
        <v>no</v>
      </c>
      <c r="V119" s="357">
        <f>'CONGESTION RESULTS 2015'!CE119</f>
        <v>0</v>
      </c>
      <c r="W119" s="375" t="str">
        <f>'CONGESTION RESULTS 2015'!CF119</f>
        <v>no</v>
      </c>
      <c r="X119" s="375" t="str">
        <f>'CONGESTION RESULTS 2015'!CG119</f>
        <v>no</v>
      </c>
      <c r="Y119" s="375">
        <f>'CONGESTION RESULTS 2015'!CH119</f>
        <v>0</v>
      </c>
      <c r="AA119" s="375">
        <f>Table9[[#This Row],[offer/non-offer or premia in March 2016 auction? 
'[only considering GYs and M-4-16']]]</f>
        <v>0</v>
      </c>
      <c r="AB119" s="375" t="str">
        <f>Table9[[#This Row],[Further TSO remarks on congestion / data / proposed changes to IP list etc.]]</f>
        <v>We don´t recognise this EIC, I think line 69 with EIC 21Z000000000243T replaced this line. This line can be deleted</v>
      </c>
      <c r="AC119" s="375">
        <f>Table9[[#This Row],[Revised evaluation of congestion after TSO / NRA comments]]</f>
        <v>0</v>
      </c>
      <c r="AD119" s="375">
        <f>Table9[[#This Row],[ACER comments / 
justification]]</f>
        <v>0</v>
      </c>
    </row>
    <row r="120" spans="1:30" s="361" customFormat="1" ht="30" hidden="1" customHeight="1" x14ac:dyDescent="0.45">
      <c r="A120" s="357" t="str">
        <f>'CONGESTION RESULTS 2015'!A120</f>
        <v>3rd country</v>
      </c>
      <c r="B120" s="324" t="str">
        <f>'CONGESTION RESULTS 2015'!B120</f>
        <v>yes</v>
      </c>
      <c r="C120" s="357" t="str">
        <f>'CONGESTION RESULTS 2015'!C120</f>
        <v>non-offer of any firm product in CY15 + GY15/16 (+ GY17/18)</v>
      </c>
      <c r="D120" s="357" t="str">
        <f>'CONGESTION RESULTS 2015'!E120</f>
        <v>yes</v>
      </c>
      <c r="E120" s="357" t="str">
        <f>'CONGESTION RESULTS 2015'!F120</f>
        <v>PRISMA</v>
      </c>
      <c r="F120" s="368" t="str">
        <f>'CONGESTION RESULTS 2015'!G120</f>
        <v>RC Basel</v>
      </c>
      <c r="G120" s="357" t="str">
        <f>'CONGESTION RESULTS 2015'!H120</f>
        <v>Exit</v>
      </c>
      <c r="H120" s="358" t="str">
        <f>'CONGESTION RESULTS 2015'!I120</f>
        <v>21Z000000000253Q</v>
      </c>
      <c r="I120" s="357" t="str">
        <f>'CONGESTION RESULTS 2015'!J120</f>
        <v>terranets bw</v>
      </c>
      <c r="J120" s="329" t="str">
        <f>'CONGESTION RESULTS 2015'!K120</f>
        <v>21X000000001163D</v>
      </c>
      <c r="K120" s="357" t="str">
        <f>'CONGESTION RESULTS 2015'!L120</f>
        <v>DE</v>
      </c>
      <c r="L120" s="359" t="str">
        <f>'CONGESTION RESULTS 2015'!M120</f>
        <v>to</v>
      </c>
      <c r="M120" s="359" t="str">
        <f>'CONGESTION RESULTS 2015'!N120</f>
        <v>Gasverbund Mittelland AG</v>
      </c>
      <c r="N120" s="329" t="str">
        <f>'CONGESTION RESULTS 2015'!O120</f>
        <v>21Z000000000253Q</v>
      </c>
      <c r="O120" s="322" t="str">
        <f>'CONGESTION RESULTS 2015'!P120</f>
        <v>CH</v>
      </c>
      <c r="P120" s="375">
        <f>'CONGESTION RESULTS 2015'!Q120</f>
        <v>0</v>
      </c>
      <c r="Q120" s="357" t="str">
        <f>'CONGESTION RESULTS 2015'!BC120</f>
        <v>yes</v>
      </c>
      <c r="R120" s="360" t="s">
        <v>103</v>
      </c>
      <c r="S120" s="360" t="str">
        <f>'CONGESTION RESULTS 2015'!BJ120</f>
        <v>no</v>
      </c>
      <c r="T120" s="357" t="str">
        <f>'CONGESTION RESULTS 2015'!BX120</f>
        <v>no</v>
      </c>
      <c r="U120" s="357" t="str">
        <f>IF(ISBLANK('CONGESTION RESULTS 2015'!BK120), "no", "yes")</f>
        <v>no</v>
      </c>
      <c r="V120" s="450" t="str">
        <f>Table9[[#This Row],[Number of concluded trades (T) and offers (O) on secondary markets in 2015 '[&gt;= 1 month']]]</f>
        <v>1 T</v>
      </c>
      <c r="W120" s="357" t="str">
        <f>'CONGESTION RESULTS 2015'!CF120</f>
        <v>no</v>
      </c>
      <c r="X120" s="357" t="str">
        <f>'CONGESTION RESULTS 2015'!CG120</f>
        <v>no</v>
      </c>
      <c r="Y120" s="357" t="str">
        <f>'CONGESTION RESULTS 2015'!CH120</f>
        <v>yes</v>
      </c>
      <c r="Z120" s="357" t="s">
        <v>100</v>
      </c>
      <c r="AA120" s="375" t="str">
        <f>Table9[[#This Row],[offer/non-offer or premia in March 2016 auction? 
'[only considering GYs and M-4-16']]]</f>
        <v>GY17-21 offered unbundled, M-4-16 only interruptible; no GY16/17</v>
      </c>
      <c r="AB120" s="375" t="str">
        <f>Table9[[#This Row],[Further TSO remarks on congestion / data / proposed changes to IP list etc.]]</f>
        <v>In 2016 capacity was offerd in the yearly auvction for 2017-2021. In addition to that, there were no auction presmia and day ahead firm capacity is offerd but not booked, so there can´t be a congestion.</v>
      </c>
      <c r="AC120" s="375" t="str">
        <f>Table9[[#This Row],[Revised evaluation of congestion after TSO / NRA comments]]</f>
        <v>yes</v>
      </c>
      <c r="AD120" s="375" t="str">
        <f>Table9[[#This Row],[ACER comments / 
justification]]</f>
        <v>IP side was still formally congested in 2015+16, 
whether demand exceeds the offer for products, which are not offered in auctions, cannot be determined
(no unsuccesful request, almost no int. bookings)</v>
      </c>
    </row>
    <row r="121" spans="1:30" ht="22.2" hidden="1" x14ac:dyDescent="0.45">
      <c r="A121" s="329" t="str">
        <f>'CONGESTION RESULTS 2015'!A121</f>
        <v>cross-border</v>
      </c>
      <c r="B121" s="375" t="str">
        <f>'CONGESTION RESULTS 2015'!B121</f>
        <v>no</v>
      </c>
      <c r="C121" s="375">
        <f>'CONGESTION RESULTS 2015'!C121</f>
        <v>0</v>
      </c>
      <c r="D121" s="375" t="str">
        <f>'CONGESTION RESULTS 2015'!E121</f>
        <v>yes</v>
      </c>
      <c r="E121" s="375" t="str">
        <f>'CONGESTION RESULTS 2015'!F121</f>
        <v>PRISMA</v>
      </c>
      <c r="F121" s="375" t="str">
        <f>'CONGESTION RESULTS 2015'!G121</f>
        <v>RC Lindau</v>
      </c>
      <c r="G121" s="375" t="str">
        <f>'CONGESTION RESULTS 2015'!H121</f>
        <v>Exit</v>
      </c>
      <c r="H121" s="375" t="str">
        <f>'CONGESTION RESULTS 2015'!I121</f>
        <v>21Z000000000252S</v>
      </c>
      <c r="I121" s="375" t="str">
        <f>'CONGESTION RESULTS 2015'!J121</f>
        <v>terranets bw</v>
      </c>
      <c r="J121" s="375" t="str">
        <f>'CONGESTION RESULTS 2015'!K121</f>
        <v>21X000000001163D</v>
      </c>
      <c r="K121" s="375" t="str">
        <f>'CONGESTION RESULTS 2015'!L121</f>
        <v>DE</v>
      </c>
      <c r="L121" s="375" t="str">
        <f>'CONGESTION RESULTS 2015'!M121</f>
        <v>to</v>
      </c>
      <c r="M121" s="375" t="str">
        <f>'CONGESTION RESULTS 2015'!N121</f>
        <v>Vorarlberger Energienetze GmbH</v>
      </c>
      <c r="N121" s="375" t="str">
        <f>'CONGESTION RESULTS 2015'!O121</f>
        <v>21Z000000000252S</v>
      </c>
      <c r="O121" s="375" t="str">
        <f>'CONGESTION RESULTS 2015'!P121</f>
        <v>AT</v>
      </c>
      <c r="P121" s="375">
        <f>'CONGESTION RESULTS 2015'!Q121</f>
        <v>0</v>
      </c>
      <c r="Q121" s="375">
        <f>'CONGESTION RESULTS 2015'!BC121</f>
        <v>0</v>
      </c>
      <c r="S121" s="360">
        <f>'CONGESTION RESULTS 2015'!BJ121</f>
        <v>0</v>
      </c>
      <c r="T121" s="375">
        <f>'CONGESTION RESULTS 2015'!BX121</f>
        <v>0</v>
      </c>
      <c r="U121" s="375" t="str">
        <f>IF(ISBLANK('CONGESTION RESULTS 2015'!BK121), "no", "yes")</f>
        <v>no</v>
      </c>
      <c r="V121" s="357">
        <f>'CONGESTION RESULTS 2015'!CE121</f>
        <v>0</v>
      </c>
      <c r="W121" s="375">
        <f>'CONGESTION RESULTS 2015'!CF121</f>
        <v>0</v>
      </c>
      <c r="X121" s="375">
        <f>'CONGESTION RESULTS 2015'!CG121</f>
        <v>0</v>
      </c>
      <c r="Y121" s="375">
        <f>'CONGESTION RESULTS 2015'!CH121</f>
        <v>0</v>
      </c>
      <c r="AA121" s="375">
        <f>Table9[[#This Row],[offer/non-offer or premia in March 2016 auction? 
'[only considering GYs and M-4-16']]]</f>
        <v>0</v>
      </c>
      <c r="AB121" s="375">
        <f>Table9[[#This Row],[Further TSO remarks on congestion / data / proposed changes to IP list etc.]]</f>
        <v>0</v>
      </c>
      <c r="AC121" s="375" t="str">
        <f>Table9[[#This Row],[Revised evaluation of congestion after TSO / NRA comments]]</f>
        <v>no</v>
      </c>
      <c r="AD121" s="375">
        <f>Table9[[#This Row],[ACER comments / 
justification]]</f>
        <v>0</v>
      </c>
    </row>
    <row r="122" spans="1:30" ht="22.2" hidden="1" x14ac:dyDescent="0.45">
      <c r="A122" s="329" t="str">
        <f>'CONGESTION RESULTS 2015'!A122</f>
        <v>3rd country</v>
      </c>
      <c r="B122" s="375" t="str">
        <f>'CONGESTION RESULTS 2015'!B122</f>
        <v>no</v>
      </c>
      <c r="C122" s="375">
        <f>'CONGESTION RESULTS 2015'!C122</f>
        <v>0</v>
      </c>
      <c r="D122" s="375" t="str">
        <f>'CONGESTION RESULTS 2015'!E122</f>
        <v>yes</v>
      </c>
      <c r="E122" s="375" t="str">
        <f>'CONGESTION RESULTS 2015'!F122</f>
        <v>PRISMA</v>
      </c>
      <c r="F122" s="375" t="str">
        <f>'CONGESTION RESULTS 2015'!G122</f>
        <v>RC Thayngen-Fallentor</v>
      </c>
      <c r="G122" s="375" t="str">
        <f>'CONGESTION RESULTS 2015'!H122</f>
        <v>Exit</v>
      </c>
      <c r="H122" s="375" t="str">
        <f>'CONGESTION RESULTS 2015'!I122</f>
        <v>21Z000000000254O</v>
      </c>
      <c r="I122" s="375" t="str">
        <f>'CONGESTION RESULTS 2015'!J122</f>
        <v>terranets bw</v>
      </c>
      <c r="J122" s="375" t="str">
        <f>'CONGESTION RESULTS 2015'!K122</f>
        <v>21X000000001163D</v>
      </c>
      <c r="K122" s="375" t="str">
        <f>'CONGESTION RESULTS 2015'!L122</f>
        <v>DE</v>
      </c>
      <c r="L122" s="375" t="str">
        <f>'CONGESTION RESULTS 2015'!M122</f>
        <v>to</v>
      </c>
      <c r="M122" s="375" t="str">
        <f>'CONGESTION RESULTS 2015'!N122</f>
        <v>Erdgas Ostschweiz AG</v>
      </c>
      <c r="N122" s="375" t="str">
        <f>'CONGESTION RESULTS 2015'!O122</f>
        <v>21X000000001171E</v>
      </c>
      <c r="O122" s="375" t="str">
        <f>'CONGESTION RESULTS 2015'!P122</f>
        <v>CH</v>
      </c>
      <c r="P122" s="375">
        <f>'CONGESTION RESULTS 2015'!Q122</f>
        <v>0</v>
      </c>
      <c r="Q122" s="375">
        <f>'CONGESTION RESULTS 2015'!BC122</f>
        <v>0</v>
      </c>
      <c r="S122" s="360">
        <f>'CONGESTION RESULTS 2015'!BJ122</f>
        <v>0</v>
      </c>
      <c r="T122" s="375">
        <f>'CONGESTION RESULTS 2015'!BX122</f>
        <v>0</v>
      </c>
      <c r="U122" s="375" t="str">
        <f>IF(ISBLANK('CONGESTION RESULTS 2015'!BK122), "no", "yes")</f>
        <v>no</v>
      </c>
      <c r="V122" s="357">
        <f>'CONGESTION RESULTS 2015'!CE122</f>
        <v>0</v>
      </c>
      <c r="W122" s="375">
        <f>'CONGESTION RESULTS 2015'!CF122</f>
        <v>0</v>
      </c>
      <c r="X122" s="375">
        <f>'CONGESTION RESULTS 2015'!CG122</f>
        <v>0</v>
      </c>
      <c r="Y122" s="375">
        <f>'CONGESTION RESULTS 2015'!CH122</f>
        <v>0</v>
      </c>
      <c r="AA122" s="375">
        <f>Table9[[#This Row],[offer/non-offer or premia in March 2016 auction? 
'[only considering GYs and M-4-16']]]</f>
        <v>0</v>
      </c>
      <c r="AB122" s="375">
        <f>Table9[[#This Row],[Further TSO remarks on congestion / data / proposed changes to IP list etc.]]</f>
        <v>0</v>
      </c>
      <c r="AC122" s="375" t="str">
        <f>Table9[[#This Row],[Revised evaluation of congestion after TSO / NRA comments]]</f>
        <v>no</v>
      </c>
      <c r="AD122" s="375">
        <f>Table9[[#This Row],[ACER comments / 
justification]]</f>
        <v>0</v>
      </c>
    </row>
    <row r="123" spans="1:30" ht="22.2" hidden="1" x14ac:dyDescent="0.45">
      <c r="A123" s="329" t="str">
        <f>'CONGESTION RESULTS 2015'!A123</f>
        <v>in-country</v>
      </c>
      <c r="B123" s="375" t="str">
        <f>'CONGESTION RESULTS 2015'!B123</f>
        <v>likely not</v>
      </c>
      <c r="C123" s="375" t="str">
        <f>'CONGESTION RESULTS 2015'!C123</f>
        <v>non-offer of Qs &amp; GYs 15-18</v>
      </c>
      <c r="D123" s="375" t="str">
        <f>'CONGESTION RESULTS 2015'!E123</f>
        <v>yes</v>
      </c>
      <c r="E123" s="375" t="str">
        <f>'CONGESTION RESULTS 2015'!F123</f>
        <v>PRISMA</v>
      </c>
      <c r="F123" s="375" t="str">
        <f>'CONGESTION RESULTS 2015'!G123</f>
        <v>Reckrod I</v>
      </c>
      <c r="G123" s="375" t="str">
        <f>'CONGESTION RESULTS 2015'!H123</f>
        <v>Exit</v>
      </c>
      <c r="H123" s="375" t="str">
        <f>'CONGESTION RESULTS 2015'!I123</f>
        <v>37Z000000004923T</v>
      </c>
      <c r="I123" s="375" t="str">
        <f>'CONGESTION RESULTS 2015'!J123</f>
        <v>Open Grid Europe</v>
      </c>
      <c r="J123" s="375" t="str">
        <f>'CONGESTION RESULTS 2015'!K123</f>
        <v>21X-DE-C-A0A0A-T</v>
      </c>
      <c r="K123" s="375" t="str">
        <f>'CONGESTION RESULTS 2015'!L123</f>
        <v>DE</v>
      </c>
      <c r="L123" s="375" t="str">
        <f>'CONGESTION RESULTS 2015'!M123</f>
        <v>to</v>
      </c>
      <c r="M123" s="375" t="str">
        <f>'CONGESTION RESULTS 2015'!N123</f>
        <v>GASCADE Gastransport</v>
      </c>
      <c r="N123" s="375" t="str">
        <f>'CONGESTION RESULTS 2015'!O123</f>
        <v>21X-DE-H-A0A0A-L</v>
      </c>
      <c r="O123" s="375" t="str">
        <f>'CONGESTION RESULTS 2015'!P123</f>
        <v>DE</v>
      </c>
      <c r="P123" s="375" t="str">
        <f>'CONGESTION RESULTS 2015'!Q123</f>
        <v>no technical firm until 1.11.15; no bookings in 2015-17</v>
      </c>
      <c r="Q123" s="375" t="str">
        <f>'CONGESTION RESULTS 2015'!BC123</f>
        <v>yes</v>
      </c>
      <c r="S123" s="360" t="str">
        <f>'CONGESTION RESULTS 2015'!BJ123</f>
        <v>no</v>
      </c>
      <c r="T123" s="375">
        <f>'CONGESTION RESULTS 2015'!BX123</f>
        <v>0</v>
      </c>
      <c r="V123" s="357">
        <f>'CONGESTION RESULTS 2015'!CE123</f>
        <v>0</v>
      </c>
      <c r="W123" s="375">
        <f>'CONGESTION RESULTS 2015'!CF123</f>
        <v>0</v>
      </c>
      <c r="X123" s="375">
        <f>'CONGESTION RESULTS 2015'!CG123</f>
        <v>0</v>
      </c>
      <c r="Y123" s="375" t="str">
        <f>'CONGESTION RESULTS 2015'!CH123</f>
        <v>yes</v>
      </c>
      <c r="AA123" s="375">
        <f>Table9[[#This Row],[offer/non-offer or premia in March 2016 auction? 
'[only considering GYs and M-4-16']]]</f>
        <v>0</v>
      </c>
      <c r="AB123" s="375">
        <f>Table9[[#This Row],[Further TSO remarks on congestion / data / proposed changes to IP list etc.]]</f>
        <v>0</v>
      </c>
      <c r="AC123" s="375">
        <f>Table9[[#This Row],[Revised evaluation of congestion after TSO / NRA comments]]</f>
        <v>0</v>
      </c>
      <c r="AD123" s="375">
        <f>Table9[[#This Row],[ACER comments / 
justification]]</f>
        <v>0</v>
      </c>
    </row>
    <row r="124" spans="1:30" ht="22.2" hidden="1" x14ac:dyDescent="0.45">
      <c r="A124" s="329" t="str">
        <f>'CONGESTION RESULTS 2015'!A124</f>
        <v>in-country</v>
      </c>
      <c r="B124" s="375" t="str">
        <f>'CONGESTION RESULTS 2015'!B124</f>
        <v>likely not</v>
      </c>
      <c r="C124" s="375" t="str">
        <f>'CONGESTION RESULTS 2015'!C124</f>
        <v>non-offer of Qs &amp; GYs 15-18</v>
      </c>
      <c r="D124" s="375" t="str">
        <f>'CONGESTION RESULTS 2015'!E124</f>
        <v>yes</v>
      </c>
      <c r="E124" s="375" t="str">
        <f>'CONGESTION RESULTS 2015'!F124</f>
        <v>PRISMA</v>
      </c>
      <c r="F124" s="375" t="str">
        <f>'CONGESTION RESULTS 2015'!G124</f>
        <v>Reckrod I</v>
      </c>
      <c r="G124" s="375" t="str">
        <f>'CONGESTION RESULTS 2015'!H124</f>
        <v>Exit</v>
      </c>
      <c r="H124" s="375" t="str">
        <f>'CONGESTION RESULTS 2015'!I124</f>
        <v>37Z000000004923T</v>
      </c>
      <c r="I124" s="375" t="str">
        <f>'CONGESTION RESULTS 2015'!J124</f>
        <v>GASCADE Gastransport</v>
      </c>
      <c r="J124" s="375" t="str">
        <f>'CONGESTION RESULTS 2015'!K124</f>
        <v>21X-DE-H-A0A0A-L</v>
      </c>
      <c r="K124" s="375" t="str">
        <f>'CONGESTION RESULTS 2015'!L124</f>
        <v>DE</v>
      </c>
      <c r="L124" s="375" t="str">
        <f>'CONGESTION RESULTS 2015'!M124</f>
        <v>to</v>
      </c>
      <c r="M124" s="375" t="str">
        <f>'CONGESTION RESULTS 2015'!N124</f>
        <v>Open Grid Europe</v>
      </c>
      <c r="N124" s="375" t="str">
        <f>'CONGESTION RESULTS 2015'!O124</f>
        <v>21X-DE-C-A0A0A-T</v>
      </c>
      <c r="O124" s="375" t="str">
        <f>'CONGESTION RESULTS 2015'!P124</f>
        <v>DE</v>
      </c>
      <c r="P124" s="375" t="str">
        <f>'CONGESTION RESULTS 2015'!Q124</f>
        <v>no bookings in 2015-17</v>
      </c>
      <c r="Q124" s="375" t="str">
        <f>'CONGESTION RESULTS 2015'!BC124</f>
        <v>yes</v>
      </c>
      <c r="S124" s="360" t="str">
        <f>'CONGESTION RESULTS 2015'!BJ124</f>
        <v>no data</v>
      </c>
      <c r="T124" s="375">
        <f>'CONGESTION RESULTS 2015'!BX124</f>
        <v>0</v>
      </c>
      <c r="V124" s="357">
        <f>'CONGESTION RESULTS 2015'!CE124</f>
        <v>0</v>
      </c>
      <c r="W124" s="375">
        <f>'CONGESTION RESULTS 2015'!CF124</f>
        <v>0</v>
      </c>
      <c r="X124" s="375">
        <f>'CONGESTION RESULTS 2015'!CG124</f>
        <v>0</v>
      </c>
      <c r="Y124" s="375" t="str">
        <f>'CONGESTION RESULTS 2015'!CH124</f>
        <v>yes</v>
      </c>
      <c r="AA124" s="375">
        <f>Table9[[#This Row],[offer/non-offer or premia in March 2016 auction? 
'[only considering GYs and M-4-16']]]</f>
        <v>0</v>
      </c>
      <c r="AB124" s="375">
        <f>Table9[[#This Row],[Further TSO remarks on congestion / data / proposed changes to IP list etc.]]</f>
        <v>0</v>
      </c>
      <c r="AC124" s="375">
        <f>Table9[[#This Row],[Revised evaluation of congestion after TSO / NRA comments]]</f>
        <v>0</v>
      </c>
      <c r="AD124" s="375">
        <f>Table9[[#This Row],[ACER comments / 
justification]]</f>
        <v>0</v>
      </c>
    </row>
    <row r="125" spans="1:30" ht="22.2" hidden="1" x14ac:dyDescent="0.45">
      <c r="A125" s="329" t="str">
        <f>'CONGESTION RESULTS 2015'!A125</f>
        <v>cross-border</v>
      </c>
      <c r="B125" s="375" t="str">
        <f>'CONGESTION RESULTS 2015'!B125</f>
        <v>no</v>
      </c>
      <c r="C125" s="375">
        <f>'CONGESTION RESULTS 2015'!C125</f>
        <v>0</v>
      </c>
      <c r="D125" s="375" t="str">
        <f>'CONGESTION RESULTS 2015'!E125</f>
        <v>yes</v>
      </c>
      <c r="E125" s="375" t="str">
        <f>'CONGESTION RESULTS 2015'!F125</f>
        <v>PRISMA</v>
      </c>
      <c r="F125" s="375" t="str">
        <f>'CONGESTION RESULTS 2015'!G125</f>
        <v>Remich</v>
      </c>
      <c r="G125" s="375" t="str">
        <f>'CONGESTION RESULTS 2015'!H125</f>
        <v>Exit</v>
      </c>
      <c r="H125" s="375" t="str">
        <f>'CONGESTION RESULTS 2015'!I125</f>
        <v>21Z0000000000406</v>
      </c>
      <c r="I125" s="375" t="str">
        <f>'CONGESTION RESULTS 2015'!J125</f>
        <v>Open Grid Europe</v>
      </c>
      <c r="J125" s="375" t="str">
        <f>'CONGESTION RESULTS 2015'!K125</f>
        <v>21X-DE-C-A0A0A-T</v>
      </c>
      <c r="K125" s="375" t="str">
        <f>'CONGESTION RESULTS 2015'!L125</f>
        <v>DE</v>
      </c>
      <c r="L125" s="375" t="str">
        <f>'CONGESTION RESULTS 2015'!M125</f>
        <v>to</v>
      </c>
      <c r="M125" s="375" t="str">
        <f>'CONGESTION RESULTS 2015'!N125</f>
        <v>Creos Luxembourg</v>
      </c>
      <c r="N125" s="375" t="str">
        <f>'CONGESTION RESULTS 2015'!O125</f>
        <v>21X000000001333E</v>
      </c>
      <c r="O125" s="375" t="str">
        <f>'CONGESTION RESULTS 2015'!P125</f>
        <v>LU</v>
      </c>
      <c r="P125" s="375">
        <f>'CONGESTION RESULTS 2015'!Q125</f>
        <v>0</v>
      </c>
      <c r="Q125" s="375">
        <f>'CONGESTION RESULTS 2015'!BC125</f>
        <v>0</v>
      </c>
      <c r="S125" s="360">
        <f>'CONGESTION RESULTS 2015'!BJ125</f>
        <v>0</v>
      </c>
      <c r="T125" s="375">
        <f>'CONGESTION RESULTS 2015'!BX125</f>
        <v>0</v>
      </c>
      <c r="U125" s="375" t="str">
        <f>IF(ISBLANK('CONGESTION RESULTS 2015'!BK125), "no", "yes")</f>
        <v>yes</v>
      </c>
      <c r="V125" s="357">
        <f>'CONGESTION RESULTS 2015'!CE125</f>
        <v>0</v>
      </c>
      <c r="W125" s="375">
        <f>'CONGESTION RESULTS 2015'!CF125</f>
        <v>0</v>
      </c>
      <c r="X125" s="375">
        <f>'CONGESTION RESULTS 2015'!CG125</f>
        <v>0</v>
      </c>
      <c r="Y125" s="375">
        <f>'CONGESTION RESULTS 2015'!CH125</f>
        <v>0</v>
      </c>
      <c r="AA125" s="375">
        <f>Table9[[#This Row],[offer/non-offer or premia in March 2016 auction? 
'[only considering GYs and M-4-16']]]</f>
        <v>0</v>
      </c>
      <c r="AB125" s="375">
        <f>Table9[[#This Row],[Further TSO remarks on congestion / data / proposed changes to IP list etc.]]</f>
        <v>0</v>
      </c>
      <c r="AC125" s="375">
        <f>Table9[[#This Row],[Revised evaluation of congestion after TSO / NRA comments]]</f>
        <v>0</v>
      </c>
      <c r="AD125" s="375">
        <f>Table9[[#This Row],[ACER comments / 
justification]]</f>
        <v>0</v>
      </c>
    </row>
    <row r="126" spans="1:30" ht="22.2" hidden="1" x14ac:dyDescent="0.45">
      <c r="A126" s="329" t="str">
        <f>'CONGESTION RESULTS 2015'!A126</f>
        <v>n.e. / VR?</v>
      </c>
      <c r="B126" s="375">
        <f>'CONGESTION RESULTS 2015'!B126</f>
        <v>0</v>
      </c>
      <c r="C126" s="375">
        <f>'CONGESTION RESULTS 2015'!C126</f>
        <v>0</v>
      </c>
      <c r="D126" s="375" t="str">
        <f>'CONGESTION RESULTS 2015'!E126</f>
        <v>no</v>
      </c>
      <c r="E126" s="375" t="str">
        <f>'CONGESTION RESULTS 2015'!F126</f>
        <v>PRISMA</v>
      </c>
      <c r="F126" s="375" t="str">
        <f>'CONGESTION RESULTS 2015'!G126</f>
        <v>Remich</v>
      </c>
      <c r="G126" s="375" t="str">
        <f>'CONGESTION RESULTS 2015'!H126</f>
        <v>Exit</v>
      </c>
      <c r="H126" s="375" t="str">
        <f>'CONGESTION RESULTS 2015'!I126</f>
        <v>21Z0000000000406</v>
      </c>
      <c r="I126" s="375" t="str">
        <f>'CONGESTION RESULTS 2015'!J126</f>
        <v>Creos Luxembourg</v>
      </c>
      <c r="J126" s="375" t="str">
        <f>'CONGESTION RESULTS 2015'!K126</f>
        <v>21X000000001333E</v>
      </c>
      <c r="K126" s="375" t="str">
        <f>'CONGESTION RESULTS 2015'!L126</f>
        <v>LU</v>
      </c>
      <c r="L126" s="375" t="str">
        <f>'CONGESTION RESULTS 2015'!M126</f>
        <v>to</v>
      </c>
      <c r="M126" s="375" t="str">
        <f>'CONGESTION RESULTS 2015'!N126</f>
        <v>Open Grid Europe</v>
      </c>
      <c r="N126" s="375" t="str">
        <f>'CONGESTION RESULTS 2015'!O126</f>
        <v>21X-DE-C-A0A0A-T</v>
      </c>
      <c r="O126" s="375" t="str">
        <f>'CONGESTION RESULTS 2015'!P126</f>
        <v>DE</v>
      </c>
      <c r="P126" s="375" t="str">
        <f>'CONGESTION RESULTS 2015'!Q126</f>
        <v>does not exist on TP - derogation</v>
      </c>
      <c r="Q126" s="375" t="str">
        <f>'CONGESTION RESULTS 2015'!BC126</f>
        <v>no data</v>
      </c>
      <c r="S126" s="360" t="str">
        <f>'CONGESTION RESULTS 2015'!BJ126</f>
        <v>no data</v>
      </c>
      <c r="T126" s="375">
        <f>'CONGESTION RESULTS 2015'!BX126</f>
        <v>0</v>
      </c>
      <c r="U126" s="375" t="str">
        <f>IF(ISBLANK('CONGESTION RESULTS 2015'!BK126), "no", "yes")</f>
        <v>no</v>
      </c>
      <c r="V126" s="357">
        <f>'CONGESTION RESULTS 2015'!CE126</f>
        <v>0</v>
      </c>
      <c r="W126" s="375">
        <f>'CONGESTION RESULTS 2015'!CF126</f>
        <v>0</v>
      </c>
      <c r="X126" s="375">
        <f>'CONGESTION RESULTS 2015'!CG126</f>
        <v>0</v>
      </c>
      <c r="Y126" s="375">
        <f>'CONGESTION RESULTS 2015'!CH126</f>
        <v>0</v>
      </c>
      <c r="AA126" s="375">
        <f>Table9[[#This Row],[offer/non-offer or premia in March 2016 auction? 
'[only considering GYs and M-4-16']]]</f>
        <v>0</v>
      </c>
      <c r="AB126" s="375" t="str">
        <f>Table9[[#This Row],[Further TSO remarks on congestion / data / proposed changes to IP list etc.]]</f>
        <v>Due to derrogation, the TSO still does not need to apply CMP</v>
      </c>
      <c r="AC126" s="375">
        <f>Table9[[#This Row],[Revised evaluation of congestion after TSO / NRA comments]]</f>
        <v>0</v>
      </c>
      <c r="AD126" s="375">
        <f>Table9[[#This Row],[ACER comments / 
justification]]</f>
        <v>0</v>
      </c>
    </row>
    <row r="127" spans="1:30" ht="22.2" hidden="1" x14ac:dyDescent="0.45">
      <c r="A127" s="329" t="str">
        <f>'CONGESTION RESULTS 2015'!A127</f>
        <v>cross-border</v>
      </c>
      <c r="B127" s="375" t="str">
        <f>'CONGESTION RESULTS 2015'!B127</f>
        <v>close</v>
      </c>
      <c r="C127" s="375" t="str">
        <f>'CONGESTION RESULTS 2015'!C127</f>
        <v>auction premia (GY15/16 + Q4/15)</v>
      </c>
      <c r="D127" s="375" t="str">
        <f>'CONGESTION RESULTS 2015'!E127</f>
        <v>yes</v>
      </c>
      <c r="E127" s="375" t="str">
        <f>'CONGESTION RESULTS 2015'!F127</f>
        <v>PRISMA</v>
      </c>
      <c r="F127" s="375" t="str">
        <f>'CONGESTION RESULTS 2015'!G127</f>
        <v>Rogatec</v>
      </c>
      <c r="G127" s="375" t="str">
        <f>'CONGESTION RESULTS 2015'!H127</f>
        <v>Exit</v>
      </c>
      <c r="H127" s="375" t="str">
        <f>'CONGESTION RESULTS 2015'!I127</f>
        <v>21Z000000000128T</v>
      </c>
      <c r="I127" s="375" t="str">
        <f>'CONGESTION RESULTS 2015'!J127</f>
        <v>Plinovodi</v>
      </c>
      <c r="J127" s="375" t="str">
        <f>'CONGESTION RESULTS 2015'!K127</f>
        <v>21X-SI-A-A0A0A-8</v>
      </c>
      <c r="K127" s="375" t="str">
        <f>'CONGESTION RESULTS 2015'!L127</f>
        <v>SI</v>
      </c>
      <c r="L127" s="375" t="str">
        <f>'CONGESTION RESULTS 2015'!M127</f>
        <v>to</v>
      </c>
      <c r="M127" s="375" t="str">
        <f>'CONGESTION RESULTS 2015'!N127</f>
        <v>Plinacro</v>
      </c>
      <c r="N127" s="375" t="str">
        <f>'CONGESTION RESULTS 2015'!O127</f>
        <v>21X-HR-A-A0A0A-4</v>
      </c>
      <c r="O127" s="375" t="str">
        <f>'CONGESTION RESULTS 2015'!P127</f>
        <v>HR</v>
      </c>
      <c r="P127" s="375">
        <f>'CONGESTION RESULTS 2015'!Q127</f>
        <v>0</v>
      </c>
      <c r="Q127" s="375" t="str">
        <f>'CONGESTION RESULTS 2015'!BC127</f>
        <v>yes</v>
      </c>
      <c r="S127" s="360" t="str">
        <f>'CONGESTION RESULTS 2015'!BJ127</f>
        <v>no</v>
      </c>
      <c r="T127" s="375" t="str">
        <f>'CONGESTION RESULTS 2015'!BX127</f>
        <v>no</v>
      </c>
      <c r="U127" s="375" t="str">
        <f>IF(ISBLANK('CONGESTION RESULTS 2015'!BK127), "no", "yes")</f>
        <v>yes</v>
      </c>
      <c r="V127" s="357">
        <f>'CONGESTION RESULTS 2015'!CE127</f>
        <v>0</v>
      </c>
      <c r="W127" s="375" t="str">
        <f>'CONGESTION RESULTS 2015'!CF127</f>
        <v>yes</v>
      </c>
      <c r="X127" s="375" t="str">
        <f>'CONGESTION RESULTS 2015'!CG127</f>
        <v>yes</v>
      </c>
      <c r="Y127" s="375">
        <f>'CONGESTION RESULTS 2015'!CH127</f>
        <v>0</v>
      </c>
      <c r="AA127" s="375" t="str">
        <f>Table9[[#This Row],[offer/non-offer or premia in March 2016 auction? 
'[only considering GYs and M-4-16']]]</f>
        <v xml:space="preserve">all GYs from 16/17 onwards offered bundled / unbundled; M-4-16 offered bundled; </v>
      </c>
      <c r="AB127" s="375">
        <f>Table9[[#This Row],[Further TSO remarks on congestion / data / proposed changes to IP list etc.]]</f>
        <v>0</v>
      </c>
      <c r="AC127" s="375" t="str">
        <f>Table9[[#This Row],[Revised evaluation of congestion after TSO / NRA comments]]</f>
        <v>close (few auction premia)</v>
      </c>
      <c r="AD127" s="375">
        <f>Table9[[#This Row],[ACER comments / 
justification]]</f>
        <v>0</v>
      </c>
    </row>
    <row r="128" spans="1:30" ht="22.2" hidden="1" x14ac:dyDescent="0.45">
      <c r="A128" s="329" t="str">
        <f>'CONGESTION RESULTS 2015'!A128</f>
        <v>cross-border</v>
      </c>
      <c r="B128" s="375" t="str">
        <f>'CONGESTION RESULTS 2015'!B128</f>
        <v>potentially (no data)</v>
      </c>
      <c r="C128" s="375" t="str">
        <f>'CONGESTION RESULTS 2015'!C128</f>
        <v>non-offer of any capacity at BP + no data on TP</v>
      </c>
      <c r="D128" s="375" t="str">
        <f>'CONGESTION RESULTS 2015'!E128</f>
        <v>no (temporarily / no firm technical, yet)</v>
      </c>
      <c r="E128" s="375" t="str">
        <f>'CONGESTION RESULTS 2015'!F128</f>
        <v>undecided on BG side (likely RBP)</v>
      </c>
      <c r="F128" s="375" t="str">
        <f>'CONGESTION RESULTS 2015'!G128</f>
        <v>Ruse (BG) / Giurgiu (RO)</v>
      </c>
      <c r="G128" s="375" t="str">
        <f>'CONGESTION RESULTS 2015'!H128</f>
        <v>Exit</v>
      </c>
      <c r="H128" s="375" t="str">
        <f>'CONGESTION RESULTS 2015'!I128</f>
        <v>21Z0000000002798</v>
      </c>
      <c r="I128" s="375" t="str">
        <f>'CONGESTION RESULTS 2015'!J128</f>
        <v>Bulgartransgaz</v>
      </c>
      <c r="J128" s="375" t="str">
        <f>'CONGESTION RESULTS 2015'!K128</f>
        <v>21X-BG-A-A0A0A-C</v>
      </c>
      <c r="K128" s="375" t="str">
        <f>'CONGESTION RESULTS 2015'!L128</f>
        <v>BG</v>
      </c>
      <c r="L128" s="375" t="str">
        <f>'CONGESTION RESULTS 2015'!M128</f>
        <v>to</v>
      </c>
      <c r="M128" s="375" t="str">
        <f>'CONGESTION RESULTS 2015'!N128</f>
        <v>Transgaz</v>
      </c>
      <c r="N128" s="375" t="str">
        <f>'CONGESTION RESULTS 2015'!O128</f>
        <v>21X-RO-A-A0A0A-S</v>
      </c>
      <c r="O128" s="375" t="str">
        <f>'CONGESTION RESULTS 2015'!P128</f>
        <v>RO</v>
      </c>
      <c r="P128" s="375" t="str">
        <f>'CONGESTION RESULTS 2015'!Q128</f>
        <v>IP is not in operation (BG comment in NC CAM IM survey)</v>
      </c>
      <c r="Q128" s="375" t="str">
        <f>'CONGESTION RESULTS 2015'!BC128</f>
        <v>no data</v>
      </c>
      <c r="S128" s="360">
        <f>'CONGESTION RESULTS 2015'!BJ128</f>
        <v>0</v>
      </c>
      <c r="T128" s="375" t="str">
        <f>'CONGESTION RESULTS 2015'!BX128</f>
        <v>no</v>
      </c>
      <c r="U128" s="375" t="str">
        <f>IF(ISBLANK('CONGESTION RESULTS 2015'!BK128), "no", "yes")</f>
        <v>no</v>
      </c>
      <c r="V128" s="357" t="str">
        <f>'CONGESTION RESULTS 2015'!CE128</f>
        <v>no</v>
      </c>
      <c r="W128" s="375" t="str">
        <f>'CONGESTION RESULTS 2015'!CF128</f>
        <v>no</v>
      </c>
      <c r="X128" s="375" t="str">
        <f>'CONGESTION RESULTS 2015'!CG128</f>
        <v>no</v>
      </c>
      <c r="Y128" s="375">
        <f>'CONGESTION RESULTS 2015'!CH128</f>
        <v>0</v>
      </c>
      <c r="AA128" s="375">
        <f>Table9[[#This Row],[offer/non-offer or premia in March 2016 auction? 
'[only considering GYs and M-4-16']]]</f>
        <v>0</v>
      </c>
      <c r="AB128" s="375" t="str">
        <f>Table9[[#This Row],[Further TSO remarks on congestion / data / proposed changes to IP list etc.]]</f>
        <v>IP still under contruction, no capacity marketing, yet</v>
      </c>
      <c r="AC128" s="375" t="str">
        <f>Table9[[#This Row],[Revised evaluation of congestion after TSO / NRA comments]]</f>
        <v>n/a</v>
      </c>
      <c r="AD128" s="375">
        <f>Table9[[#This Row],[ACER comments / 
justification]]</f>
        <v>0</v>
      </c>
    </row>
    <row r="129" spans="1:30" ht="22.2" hidden="1" x14ac:dyDescent="0.45">
      <c r="A129" s="329" t="str">
        <f>'CONGESTION RESULTS 2015'!A129</f>
        <v>cross-border</v>
      </c>
      <c r="B129" s="375" t="str">
        <f>'CONGESTION RESULTS 2015'!B129</f>
        <v>potentially (no data)</v>
      </c>
      <c r="C129" s="375" t="str">
        <f>'CONGESTION RESULTS 2015'!C129</f>
        <v>non-offer of any capacity at BP + no data on TP</v>
      </c>
      <c r="D129" s="375" t="str">
        <f>'CONGESTION RESULTS 2015'!E129</f>
        <v>no (temporarily / no firm technical, yet)</v>
      </c>
      <c r="E129" s="375" t="str">
        <f>'CONGESTION RESULTS 2015'!F129</f>
        <v>RBP</v>
      </c>
      <c r="F129" s="375" t="str">
        <f>'CONGESTION RESULTS 2015'!G129</f>
        <v>Ruse (BG) / Giurgiu (RO)</v>
      </c>
      <c r="G129" s="375" t="str">
        <f>'CONGESTION RESULTS 2015'!H129</f>
        <v>Exit</v>
      </c>
      <c r="H129" s="375" t="str">
        <f>'CONGESTION RESULTS 2015'!I129</f>
        <v>21Z0000000002798</v>
      </c>
      <c r="I129" s="375" t="str">
        <f>'CONGESTION RESULTS 2015'!J129</f>
        <v>Transgaz</v>
      </c>
      <c r="J129" s="375" t="str">
        <f>'CONGESTION RESULTS 2015'!K129</f>
        <v>21X-RO-A-A0A0A-S</v>
      </c>
      <c r="K129" s="375" t="str">
        <f>'CONGESTION RESULTS 2015'!L129</f>
        <v>RO</v>
      </c>
      <c r="L129" s="375" t="str">
        <f>'CONGESTION RESULTS 2015'!M129</f>
        <v>to</v>
      </c>
      <c r="M129" s="375" t="str">
        <f>'CONGESTION RESULTS 2015'!N129</f>
        <v>Bulgartransgaz</v>
      </c>
      <c r="N129" s="375" t="str">
        <f>'CONGESTION RESULTS 2015'!O129</f>
        <v>21X-BG-A-A0A0A-C</v>
      </c>
      <c r="O129" s="375" t="str">
        <f>'CONGESTION RESULTS 2015'!P129</f>
        <v>BG</v>
      </c>
      <c r="P129" s="375" t="str">
        <f>'CONGESTION RESULTS 2015'!Q129</f>
        <v>no data on TP</v>
      </c>
      <c r="Q129" s="375" t="str">
        <f>'CONGESTION RESULTS 2015'!BC129</f>
        <v>no data</v>
      </c>
      <c r="S129" s="360">
        <f>'CONGESTION RESULTS 2015'!BJ129</f>
        <v>0</v>
      </c>
      <c r="T129" s="375" t="str">
        <f>'CONGESTION RESULTS 2015'!BX129</f>
        <v>no</v>
      </c>
      <c r="U129" s="375" t="str">
        <f>IF(ISBLANK('CONGESTION RESULTS 2015'!BK129), "no", "yes")</f>
        <v>no</v>
      </c>
      <c r="V129" s="357" t="str">
        <f>'CONGESTION RESULTS 2015'!CE129</f>
        <v>no</v>
      </c>
      <c r="W129" s="375" t="str">
        <f>'CONGESTION RESULTS 2015'!CF129</f>
        <v>no</v>
      </c>
      <c r="X129" s="375" t="str">
        <f>'CONGESTION RESULTS 2015'!CG129</f>
        <v>no</v>
      </c>
      <c r="Y129" s="375">
        <f>'CONGESTION RESULTS 2015'!CH129</f>
        <v>0</v>
      </c>
      <c r="AA129" s="375" t="str">
        <f>Table9[[#This Row],[offer/non-offer or premia in March 2016 auction? 
'[only considering GYs and M-4-16']]]</f>
        <v>no auction for Transgaz in RBP report</v>
      </c>
      <c r="AB129" s="375" t="str">
        <f>Table9[[#This Row],[Further TSO remarks on congestion / data / proposed changes to IP list etc.]]</f>
        <v xml:space="preserve">After reviewing the file, we confirm that our data were completed  according to those we have submitted. </v>
      </c>
      <c r="AC129" s="375" t="str">
        <f>Table9[[#This Row],[Revised evaluation of congestion after TSO / NRA comments]]</f>
        <v>n/a</v>
      </c>
      <c r="AD129" s="375" t="str">
        <f>Table9[[#This Row],[ACER comments / 
justification]]</f>
        <v>assuming the same situation as on BG side</v>
      </c>
    </row>
    <row r="130" spans="1:30" ht="22.2" hidden="1" x14ac:dyDescent="0.45">
      <c r="A130" s="329" t="str">
        <f>'CONGESTION RESULTS 2015'!A130</f>
        <v>cross-border</v>
      </c>
      <c r="B130" s="375" t="str">
        <f>'CONGESTION RESULTS 2015'!B130</f>
        <v>no</v>
      </c>
      <c r="C130" s="375">
        <f>'CONGESTION RESULTS 2015'!C130</f>
        <v>0</v>
      </c>
      <c r="D130" s="375" t="str">
        <f>'CONGESTION RESULTS 2015'!E130</f>
        <v>yes</v>
      </c>
      <c r="E130" s="375" t="str">
        <f>'CONGESTION RESULTS 2015'!F130</f>
        <v>PRISMA</v>
      </c>
      <c r="F130" s="375" t="str">
        <f>'CONGESTION RESULTS 2015'!G130</f>
        <v>s Gravenvoeren Dilsen (BE) // 's Gravenvoeren/Obbicht (NL)</v>
      </c>
      <c r="G130" s="375" t="str">
        <f>'CONGESTION RESULTS 2015'!H130</f>
        <v>Exit</v>
      </c>
      <c r="H130" s="375" t="str">
        <f>'CONGESTION RESULTS 2015'!I130</f>
        <v>21Z000000000169F</v>
      </c>
      <c r="I130" s="375" t="str">
        <f>'CONGESTION RESULTS 2015'!J130</f>
        <v>Gasunie Transport Services</v>
      </c>
      <c r="J130" s="375" t="str">
        <f>'CONGESTION RESULTS 2015'!K130</f>
        <v>21X-NL-A-A0A0A-Z</v>
      </c>
      <c r="K130" s="375" t="str">
        <f>'CONGESTION RESULTS 2015'!L130</f>
        <v>NL</v>
      </c>
      <c r="L130" s="375" t="str">
        <f>'CONGESTION RESULTS 2015'!M130</f>
        <v>to</v>
      </c>
      <c r="M130" s="375" t="str">
        <f>'CONGESTION RESULTS 2015'!N130</f>
        <v>Fluxys Belgium</v>
      </c>
      <c r="N130" s="375" t="str">
        <f>'CONGESTION RESULTS 2015'!O130</f>
        <v>21X-BE-A-A0A0A-Y</v>
      </c>
      <c r="O130" s="375" t="str">
        <f>'CONGESTION RESULTS 2015'!P130</f>
        <v>BE</v>
      </c>
      <c r="P130" s="375">
        <f>'CONGESTION RESULTS 2015'!Q130</f>
        <v>0</v>
      </c>
      <c r="Q130" s="375">
        <f>'CONGESTION RESULTS 2015'!BC130</f>
        <v>0</v>
      </c>
      <c r="S130" s="360">
        <f>'CONGESTION RESULTS 2015'!BJ130</f>
        <v>0</v>
      </c>
      <c r="T130" s="375">
        <f>'CONGESTION RESULTS 2015'!BX130</f>
        <v>0</v>
      </c>
      <c r="U130" s="375" t="str">
        <f>IF(ISBLANK('CONGESTION RESULTS 2015'!BK130), "no", "yes")</f>
        <v>no</v>
      </c>
      <c r="V130" s="357">
        <f>'CONGESTION RESULTS 2015'!CE130</f>
        <v>0</v>
      </c>
      <c r="W130" s="375">
        <f>'CONGESTION RESULTS 2015'!CF130</f>
        <v>0</v>
      </c>
      <c r="X130" s="375">
        <f>'CONGESTION RESULTS 2015'!CG130</f>
        <v>0</v>
      </c>
      <c r="Y130" s="375">
        <f>'CONGESTION RESULTS 2015'!CH130</f>
        <v>0</v>
      </c>
      <c r="AA130" s="375">
        <f>Table9[[#This Row],[offer/non-offer or premia in March 2016 auction? 
'[only considering GYs and M-4-16']]]</f>
        <v>0</v>
      </c>
      <c r="AB130" s="375">
        <f>Table9[[#This Row],[Further TSO remarks on congestion / data / proposed changes to IP list etc.]]</f>
        <v>0</v>
      </c>
      <c r="AC130" s="375" t="str">
        <f>Table9[[#This Row],[Revised evaluation of congestion after TSO / NRA comments]]</f>
        <v>no</v>
      </c>
      <c r="AD130" s="375">
        <f>Table9[[#This Row],[ACER comments / 
justification]]</f>
        <v>0</v>
      </c>
    </row>
    <row r="131" spans="1:30" s="361" customFormat="1" ht="30" hidden="1" customHeight="1" x14ac:dyDescent="0.45">
      <c r="A131" s="357" t="str">
        <f>'CONGESTION RESULTS 2015'!A131</f>
        <v>VR</v>
      </c>
      <c r="B131" s="324" t="str">
        <f>'CONGESTION RESULTS 2015'!B131</f>
        <v>yes</v>
      </c>
      <c r="C131" s="357" t="str">
        <f>'CONGESTION RESULTS 2015'!C131</f>
        <v>non-offer of GYs 16/17 + 17/18</v>
      </c>
      <c r="D131" s="357" t="str">
        <f>'CONGESTION RESULTS 2015'!E131</f>
        <v>no</v>
      </c>
      <c r="E131" s="357" t="str">
        <f>'CONGESTION RESULTS 2015'!F131</f>
        <v>PRISMA</v>
      </c>
      <c r="F131" s="368" t="str">
        <f>'CONGESTION RESULTS 2015'!G131</f>
        <v>s Gravenvoeren Dilsen (BE) // 's Gravenvoeren/Obbicht (NL)</v>
      </c>
      <c r="G131" s="357" t="str">
        <f>'CONGESTION RESULTS 2015'!H131</f>
        <v>Exit</v>
      </c>
      <c r="H131" s="358" t="str">
        <f>'CONGESTION RESULTS 2015'!I131</f>
        <v>21Z000000000169F</v>
      </c>
      <c r="I131" s="357" t="str">
        <f>'CONGESTION RESULTS 2015'!J131</f>
        <v>Fluxys Belgium</v>
      </c>
      <c r="J131" s="329" t="str">
        <f>'CONGESTION RESULTS 2015'!K131</f>
        <v>21X-BE-A-A0A0A-Y</v>
      </c>
      <c r="K131" s="357" t="str">
        <f>'CONGESTION RESULTS 2015'!L131</f>
        <v>BE</v>
      </c>
      <c r="L131" s="359" t="str">
        <f>'CONGESTION RESULTS 2015'!M131</f>
        <v>to</v>
      </c>
      <c r="M131" s="359" t="str">
        <f>'CONGESTION RESULTS 2015'!N131</f>
        <v>Gasunie Transport Services</v>
      </c>
      <c r="N131" s="329" t="str">
        <f>'CONGESTION RESULTS 2015'!O131</f>
        <v>21X-NL-A-A0A0A-Z</v>
      </c>
      <c r="O131" s="330" t="str">
        <f>'CONGESTION RESULTS 2015'!P131</f>
        <v>NL</v>
      </c>
      <c r="P131" s="375">
        <f>'CONGESTION RESULTS 2015'!Q131</f>
        <v>0</v>
      </c>
      <c r="Q131" s="357" t="str">
        <f>'CONGESTION RESULTS 2015'!BC131</f>
        <v>no</v>
      </c>
      <c r="R131" s="360" t="s">
        <v>358</v>
      </c>
      <c r="S131" s="360">
        <f>'CONGESTION RESULTS 2015'!BJ131</f>
        <v>0</v>
      </c>
      <c r="T131" s="357" t="str">
        <f>'CONGESTION RESULTS 2015'!BX131</f>
        <v>no</v>
      </c>
      <c r="U131" s="357" t="str">
        <f>IF(ISBLANK('CONGESTION RESULTS 2015'!BK131), "no", "yes")</f>
        <v>no</v>
      </c>
      <c r="V131" s="366">
        <f>'CONGESTION RESULTS 2015'!CA131</f>
        <v>0</v>
      </c>
      <c r="W131" s="357" t="str">
        <f>'CONGESTION RESULTS 2015'!CF131</f>
        <v>no</v>
      </c>
      <c r="X131" s="357" t="str">
        <f>'CONGESTION RESULTS 2015'!CG131</f>
        <v>no</v>
      </c>
      <c r="Y131" s="357">
        <f>'CONGESTION RESULTS 2015'!CH131</f>
        <v>0</v>
      </c>
      <c r="Z131" s="366" t="str">
        <f>Table9[[#This Row],[offer/non-offer or premia in March 2016 auction? 
'[only considering GYs and M-4-16']]]</f>
        <v>M-4-16 offered bundled/unbundled, GY16/17 offered unbundled AS BACKHAUL</v>
      </c>
      <c r="AA131" s="375" t="str">
        <f>Table9[[#This Row],[offer/non-offer or premia in March 2016 auction? 
'[only considering GYs and M-4-16']]]</f>
        <v>M-4-16 offered bundled/unbundled, GY16/17 offered unbundled AS BACKHAUL</v>
      </c>
      <c r="AB131"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31" s="375" t="str">
        <f>Table9[[#This Row],[Revised evaluation of congestion after TSO / NRA comments]]</f>
        <v>n/a</v>
      </c>
      <c r="AD131" s="375" t="str">
        <f>Table9[[#This Row],[ACER comments / 
justification]]</f>
        <v xml:space="preserve">still non-offer beyond 16/17;
Fluxys/CREG 4.5.16: Virtual Reverse Flow IP side (although firm technical on TP) </v>
      </c>
    </row>
    <row r="132" spans="1:30" ht="22.2" hidden="1" x14ac:dyDescent="0.45">
      <c r="A132" s="329" t="str">
        <f>'CONGESTION RESULTS 2015'!A132</f>
        <v>cross-border</v>
      </c>
      <c r="B132" s="375" t="str">
        <f>'CONGESTION RESULTS 2015'!B132</f>
        <v>likely not</v>
      </c>
      <c r="C132" s="375" t="str">
        <f>'CONGESTION RESULTS 2015'!C132</f>
        <v>non-offer of any product at BP</v>
      </c>
      <c r="D132" s="375" t="str">
        <f>'CONGESTION RESULTS 2015'!E132</f>
        <v>yes</v>
      </c>
      <c r="E132" s="375" t="str">
        <f>'CONGESTION RESULTS 2015'!F132</f>
        <v>PRISMA</v>
      </c>
      <c r="F132" s="375" t="str">
        <f>'CONGESTION RESULTS 2015'!G132</f>
        <v>South North CSEP</v>
      </c>
      <c r="G132" s="375" t="str">
        <f>'CONGESTION RESULTS 2015'!H132</f>
        <v>Exit</v>
      </c>
      <c r="H132" s="375" t="str">
        <f>'CONGESTION RESULTS 2015'!I132</f>
        <v>21Z000000000283H</v>
      </c>
      <c r="I132" s="375" t="str">
        <f>'CONGESTION RESULTS 2015'!J132</f>
        <v>Gas Networks Ireland</v>
      </c>
      <c r="J132" s="375" t="str">
        <f>'CONGESTION RESULTS 2015'!K132</f>
        <v>47X0000000000576</v>
      </c>
      <c r="K132" s="375" t="str">
        <f>'CONGESTION RESULTS 2015'!L132</f>
        <v>IE</v>
      </c>
      <c r="L132" s="375" t="str">
        <f>'CONGESTION RESULTS 2015'!M132</f>
        <v>to</v>
      </c>
      <c r="M132" s="375" t="str">
        <f>'CONGESTION RESULTS 2015'!N132</f>
        <v>GNI (UK)</v>
      </c>
      <c r="N132" s="375" t="str">
        <f>'CONGESTION RESULTS 2015'!O132</f>
        <v>21X-GB-C-A0A0A-Q</v>
      </c>
      <c r="O132" s="375" t="str">
        <f>'CONGESTION RESULTS 2015'!P132</f>
        <v>UK</v>
      </c>
      <c r="P132" s="375">
        <f>'CONGESTION RESULTS 2015'!Q132</f>
        <v>0</v>
      </c>
      <c r="Q132" s="375" t="str">
        <f>'CONGESTION RESULTS 2015'!BC132</f>
        <v>no</v>
      </c>
      <c r="S132" s="360">
        <f>'CONGESTION RESULTS 2015'!BJ132</f>
        <v>0</v>
      </c>
      <c r="T132" s="375" t="str">
        <f>'CONGESTION RESULTS 2015'!BX132</f>
        <v>no</v>
      </c>
      <c r="U132" s="375" t="str">
        <f>IF(ISBLANK('CONGESTION RESULTS 2015'!BK132), "no", "yes")</f>
        <v>no</v>
      </c>
      <c r="V132" s="357">
        <f>'CONGESTION RESULTS 2015'!CE132</f>
        <v>0</v>
      </c>
      <c r="W132" s="375" t="str">
        <f>'CONGESTION RESULTS 2015'!CF132</f>
        <v>no</v>
      </c>
      <c r="X132" s="375" t="str">
        <f>'CONGESTION RESULTS 2015'!CG132</f>
        <v>no</v>
      </c>
      <c r="Y132" s="375">
        <f>'CONGESTION RESULTS 2015'!CH132</f>
        <v>0</v>
      </c>
      <c r="AA132" s="375">
        <f>Table9[[#This Row],[offer/non-offer or premia in March 2016 auction? 
'[only considering GYs and M-4-16']]]</f>
        <v>0</v>
      </c>
      <c r="AB132" s="375">
        <f>Table9[[#This Row],[Further TSO remarks on congestion / data / proposed changes to IP list etc.]]</f>
        <v>0</v>
      </c>
      <c r="AC132" s="375">
        <f>Table9[[#This Row],[Revised evaluation of congestion after TSO / NRA comments]]</f>
        <v>0</v>
      </c>
      <c r="AD132" s="375">
        <f>Table9[[#This Row],[ACER comments / 
justification]]</f>
        <v>0</v>
      </c>
    </row>
    <row r="133" spans="1:30" s="361" customFormat="1" ht="30" hidden="1" customHeight="1" x14ac:dyDescent="0.45">
      <c r="A133" s="357" t="str">
        <f>'CONGESTION RESULTS 2015'!A133</f>
        <v>in-country</v>
      </c>
      <c r="B133" s="324" t="str">
        <f>'CONGESTION RESULTS 2015'!B133</f>
        <v>yes</v>
      </c>
      <c r="C133" s="357" t="str">
        <f>'CONGESTION RESULTS 2015'!C133</f>
        <v>non-offer of any firm products for CY15, GY15/16, 17/18</v>
      </c>
      <c r="D133" s="357" t="str">
        <f>'CONGESTION RESULTS 2015'!E133</f>
        <v>yes</v>
      </c>
      <c r="E133" s="357" t="str">
        <f>'CONGESTION RESULTS 2015'!F133</f>
        <v>PRISMA</v>
      </c>
      <c r="F133" s="368" t="str">
        <f>'CONGESTION RESULTS 2015'!G133</f>
        <v>Steinitz</v>
      </c>
      <c r="G133" s="357" t="str">
        <f>'CONGESTION RESULTS 2015'!H133</f>
        <v>Exit</v>
      </c>
      <c r="H133" s="358" t="str">
        <f>'CONGESTION RESULTS 2015'!I133</f>
        <v>21Z000000000237O</v>
      </c>
      <c r="I133" s="357" t="str">
        <f>'CONGESTION RESULTS 2015'!J133</f>
        <v>ONTRAS</v>
      </c>
      <c r="J133" s="329" t="str">
        <f>'CONGESTION RESULTS 2015'!K133</f>
        <v>21X-DE-F-A0A0A-2</v>
      </c>
      <c r="K133" s="357" t="str">
        <f>'CONGESTION RESULTS 2015'!L133</f>
        <v>DE</v>
      </c>
      <c r="L133" s="359" t="str">
        <f>'CONGESTION RESULTS 2015'!M133</f>
        <v>to</v>
      </c>
      <c r="M133" s="359" t="str">
        <f>'CONGESTION RESULTS 2015'!N133</f>
        <v>Open Grid Europe</v>
      </c>
      <c r="N133" s="329" t="str">
        <f>'CONGESTION RESULTS 2015'!O133</f>
        <v>21X-DE-C-A0A0A-T</v>
      </c>
      <c r="O133" s="322" t="str">
        <f>'CONGESTION RESULTS 2015'!P133</f>
        <v>DE</v>
      </c>
      <c r="P133" s="375">
        <f>'CONGESTION RESULTS 2015'!Q133</f>
        <v>0</v>
      </c>
      <c r="Q133" s="357" t="str">
        <f>'CONGESTION RESULTS 2015'!BC133</f>
        <v>yes</v>
      </c>
      <c r="R133" s="360" t="s">
        <v>103</v>
      </c>
      <c r="S133" s="360" t="str">
        <f>'CONGESTION RESULTS 2015'!BJ133</f>
        <v>no</v>
      </c>
      <c r="T133" s="357" t="str">
        <f>'CONGESTION RESULTS 2015'!BX133</f>
        <v>yes</v>
      </c>
      <c r="U133" s="357" t="str">
        <f>IF(ISBLANK('CONGESTION RESULTS 2015'!BK133), "no", "yes")</f>
        <v>no</v>
      </c>
      <c r="V133" s="357" t="str">
        <f>Table9[[#This Row],[Number of concluded trades (T) and offers (O) on secondary markets in 2015 '[&gt;= 1 month']]]</f>
        <v>no</v>
      </c>
      <c r="W133" s="357" t="str">
        <f>'CONGESTION RESULTS 2015'!CF133</f>
        <v>yes</v>
      </c>
      <c r="X133" s="357" t="str">
        <f>'CONGESTION RESULTS 2015'!CG133</f>
        <v>no</v>
      </c>
      <c r="Y133" s="357" t="str">
        <f>'CONGESTION RESULTS 2015'!CH133</f>
        <v>yes</v>
      </c>
      <c r="Z133" s="451" t="s">
        <v>1760</v>
      </c>
      <c r="AA133" s="375" t="str">
        <f>Table9[[#This Row],[offer/non-offer or premia in March 2016 auction? 
'[only considering GYs and M-4-16']]]</f>
        <v>M-4-16 offered only as interruptible unbundled, GY 16/17 and 18/19  offered unbundled, but Auction Premia for GY 16/17</v>
      </c>
      <c r="AB133" s="375">
        <f>Table9[[#This Row],[Further TSO remarks on congestion / data / proposed changes to IP list etc.]]</f>
        <v>0</v>
      </c>
      <c r="AC133" s="375" t="str">
        <f>Table9[[#This Row],[Revised evaluation of congestion after TSO / NRA comments]]</f>
        <v>yes</v>
      </c>
      <c r="AD133" s="375" t="str">
        <f>Table9[[#This Row],[ACER comments / 
justification]]</f>
        <v>auction premia for GY16/17</v>
      </c>
    </row>
    <row r="134" spans="1:30" ht="22.2" hidden="1" x14ac:dyDescent="0.45">
      <c r="A134" s="329" t="str">
        <f>'CONGESTION RESULTS 2015'!A134</f>
        <v>in-country</v>
      </c>
      <c r="B134" s="375" t="str">
        <f>'CONGESTION RESULTS 2015'!B134</f>
        <v>no</v>
      </c>
      <c r="C134" s="375">
        <f>'CONGESTION RESULTS 2015'!C134</f>
        <v>0</v>
      </c>
      <c r="D134" s="375" t="str">
        <f>'CONGESTION RESULTS 2015'!E134</f>
        <v>yes</v>
      </c>
      <c r="E134" s="375" t="str">
        <f>'CONGESTION RESULTS 2015'!F134</f>
        <v>PRISMA</v>
      </c>
      <c r="F134" s="375" t="str">
        <f>'CONGESTION RESULTS 2015'!G134</f>
        <v>Steinitz</v>
      </c>
      <c r="G134" s="375" t="str">
        <f>'CONGESTION RESULTS 2015'!H134</f>
        <v>Exit</v>
      </c>
      <c r="H134" s="375" t="str">
        <f>'CONGESTION RESULTS 2015'!I134</f>
        <v>21Z000000000237O</v>
      </c>
      <c r="I134" s="375" t="str">
        <f>'CONGESTION RESULTS 2015'!J134</f>
        <v>Open Grid Europe</v>
      </c>
      <c r="J134" s="375" t="str">
        <f>'CONGESTION RESULTS 2015'!K134</f>
        <v>21X-DE-C-A0A0A-T</v>
      </c>
      <c r="K134" s="375" t="str">
        <f>'CONGESTION RESULTS 2015'!L134</f>
        <v>DE</v>
      </c>
      <c r="L134" s="375" t="str">
        <f>'CONGESTION RESULTS 2015'!M134</f>
        <v>to</v>
      </c>
      <c r="M134" s="375" t="str">
        <f>'CONGESTION RESULTS 2015'!N134</f>
        <v>ONTRAS</v>
      </c>
      <c r="N134" s="375" t="str">
        <f>'CONGESTION RESULTS 2015'!O134</f>
        <v>21X-DE-F-A0A0A-2</v>
      </c>
      <c r="O134" s="375" t="str">
        <f>'CONGESTION RESULTS 2015'!P134</f>
        <v>DE</v>
      </c>
      <c r="P134" s="375">
        <f>'CONGESTION RESULTS 2015'!Q134</f>
        <v>0</v>
      </c>
      <c r="Q134" s="375">
        <f>'CONGESTION RESULTS 2015'!BC134</f>
        <v>0</v>
      </c>
      <c r="S134" s="360">
        <f>'CONGESTION RESULTS 2015'!BJ134</f>
        <v>0</v>
      </c>
      <c r="T134" s="375">
        <f>'CONGESTION RESULTS 2015'!BX134</f>
        <v>0</v>
      </c>
      <c r="U134" s="375" t="str">
        <f>IF(ISBLANK('CONGESTION RESULTS 2015'!BK134), "no", "yes")</f>
        <v>yes</v>
      </c>
      <c r="V134" s="357">
        <f>'CONGESTION RESULTS 2015'!CE134</f>
        <v>0</v>
      </c>
      <c r="W134" s="375">
        <f>'CONGESTION RESULTS 2015'!CF134</f>
        <v>0</v>
      </c>
      <c r="X134" s="375">
        <f>'CONGESTION RESULTS 2015'!CG134</f>
        <v>0</v>
      </c>
      <c r="Y134" s="375">
        <f>'CONGESTION RESULTS 2015'!CH134</f>
        <v>0</v>
      </c>
      <c r="AA134" s="375">
        <f>Table9[[#This Row],[offer/non-offer or premia in March 2016 auction? 
'[only considering GYs and M-4-16']]]</f>
        <v>0</v>
      </c>
      <c r="AB134" s="375">
        <f>Table9[[#This Row],[Further TSO remarks on congestion / data / proposed changes to IP list etc.]]</f>
        <v>0</v>
      </c>
      <c r="AC134" s="375">
        <f>Table9[[#This Row],[Revised evaluation of congestion after TSO / NRA comments]]</f>
        <v>0</v>
      </c>
      <c r="AD134" s="375">
        <f>Table9[[#This Row],[ACER comments / 
justification]]</f>
        <v>0</v>
      </c>
    </row>
    <row r="135" spans="1:30" ht="22.2" hidden="1" x14ac:dyDescent="0.45">
      <c r="A135" s="329" t="str">
        <f>'CONGESTION RESULTS 2015'!A135</f>
        <v>cross-border</v>
      </c>
      <c r="B135" s="375" t="str">
        <f>'CONGESTION RESULTS 2015'!B135</f>
        <v>close (due to quota)</v>
      </c>
      <c r="C135" s="375" t="str">
        <f>'CONGESTION RESULTS 2015'!C135</f>
        <v>non-offer of GYs16/17 + 17/18</v>
      </c>
      <c r="D135" s="375" t="str">
        <f>'CONGESTION RESULTS 2015'!E135</f>
        <v>yes</v>
      </c>
      <c r="E135" s="375" t="str">
        <f>'CONGESTION RESULTS 2015'!F135</f>
        <v>PRISMA</v>
      </c>
      <c r="F135" s="375" t="str">
        <f>'CONGESTION RESULTS 2015'!G135</f>
        <v>Tarvisio (IT) / Arnoldstein (AT)</v>
      </c>
      <c r="G135" s="375" t="str">
        <f>'CONGESTION RESULTS 2015'!H135</f>
        <v>Exit</v>
      </c>
      <c r="H135" s="375" t="str">
        <f>'CONGESTION RESULTS 2015'!I135</f>
        <v>21Z000000000004A</v>
      </c>
      <c r="I135" s="375" t="str">
        <f>'CONGESTION RESULTS 2015'!J135</f>
        <v>TAG</v>
      </c>
      <c r="J135" s="375" t="str">
        <f>'CONGESTION RESULTS 2015'!K135</f>
        <v>21X-AT-C-A0A0A-B</v>
      </c>
      <c r="K135" s="375" t="str">
        <f>'CONGESTION RESULTS 2015'!L135</f>
        <v>AT</v>
      </c>
      <c r="L135" s="322" t="str">
        <f>'CONGESTION RESULTS 2015'!M135</f>
        <v>to</v>
      </c>
      <c r="M135" s="322" t="str">
        <f>'CONGESTION RESULTS 2015'!N135</f>
        <v>Snam Rete Gas</v>
      </c>
      <c r="N135" s="375" t="str">
        <f>'CONGESTION RESULTS 2015'!O135</f>
        <v>21X-IT-A-A0A0A-7</v>
      </c>
      <c r="O135" s="322" t="str">
        <f>'CONGESTION RESULTS 2015'!P135</f>
        <v>IT</v>
      </c>
      <c r="P135" s="375" t="str">
        <f>'CONGESTION RESULTS 2015'!Q135</f>
        <v>maintenance works</v>
      </c>
      <c r="Q135" s="375" t="str">
        <f>'CONGESTION RESULTS 2015'!BC135</f>
        <v>yes</v>
      </c>
      <c r="R135" s="7" t="s">
        <v>103</v>
      </c>
      <c r="S135" s="360" t="str">
        <f>'CONGESTION RESULTS 2015'!BJ135</f>
        <v>no</v>
      </c>
      <c r="T135" s="375" t="str">
        <f>'CONGESTION RESULTS 2015'!BX135</f>
        <v>yes</v>
      </c>
      <c r="V135" s="357">
        <f>'CONGESTION RESULTS 2015'!CE135</f>
        <v>0</v>
      </c>
      <c r="W135" s="375" t="str">
        <f>'CONGESTION RESULTS 2015'!CF135</f>
        <v>no</v>
      </c>
      <c r="X135" s="375" t="str">
        <f>'CONGESTION RESULTS 2015'!CG135</f>
        <v>no</v>
      </c>
      <c r="Y135" s="375" t="str">
        <f>'CONGESTION RESULTS 2015'!CH135</f>
        <v>yes</v>
      </c>
      <c r="AA135" s="375" t="str">
        <f>Table9[[#This Row],[offer/non-offer or premia in March 2016 auction? 
'[only considering GYs and M-4-16']]]</f>
        <v>M-4-16 offered bundled, GYs only offered from 2023 onwards</v>
      </c>
      <c r="AB135" s="375" t="str">
        <f>Table9[[#This Row],[Further TSO remarks on congestion / data / proposed changes to IP list etc.]]</f>
        <v>Beyond 90% of the capacity is sold so TAG is not allowed to offer long term products. Due to maintenance works the remaining capacity cannot be offered as short term either. CMP measures have been implemented in Austria.</v>
      </c>
      <c r="AC135" s="375" t="str">
        <f>Table9[[#This Row],[Revised evaluation of congestion after TSO / NRA comments]]</f>
        <v>close (due to quota)</v>
      </c>
      <c r="AD135" s="375">
        <f>Table9[[#This Row],[ACER comments / 
justification]]</f>
        <v>0</v>
      </c>
    </row>
    <row r="136" spans="1:30" ht="22.2" hidden="1" x14ac:dyDescent="0.45">
      <c r="A136" s="329" t="str">
        <f>'CONGESTION RESULTS 2015'!A136</f>
        <v>cross-border</v>
      </c>
      <c r="B136" s="375" t="str">
        <f>'CONGESTION RESULTS 2015'!B136</f>
        <v>potentially</v>
      </c>
      <c r="C136" s="375" t="str">
        <f>'CONGESTION RESULTS 2015'!C136</f>
        <v>non-offer of GY16/17</v>
      </c>
      <c r="D136" s="375" t="str">
        <f>'CONGESTION RESULTS 2015'!E136</f>
        <v>yes</v>
      </c>
      <c r="E136" s="375" t="str">
        <f>'CONGESTION RESULTS 2015'!F136</f>
        <v>PRISMA</v>
      </c>
      <c r="F136" s="375" t="str">
        <f>'CONGESTION RESULTS 2015'!G136</f>
        <v>Tarvisio (IT) / Arnoldstein (AT)</v>
      </c>
      <c r="G136" s="375" t="str">
        <f>'CONGESTION RESULTS 2015'!H136</f>
        <v>Exit</v>
      </c>
      <c r="H136" s="375" t="str">
        <f>'CONGESTION RESULTS 2015'!I136</f>
        <v>21Z000000000004A</v>
      </c>
      <c r="I136" s="375" t="str">
        <f>'CONGESTION RESULTS 2015'!J136</f>
        <v>Snam Rete Gas</v>
      </c>
      <c r="J136" s="375" t="str">
        <f>'CONGESTION RESULTS 2015'!K136</f>
        <v>21X-IT-A-A0A0A-7</v>
      </c>
      <c r="K136" s="375" t="str">
        <f>'CONGESTION RESULTS 2015'!L136</f>
        <v>IT</v>
      </c>
      <c r="L136" s="375" t="str">
        <f>'CONGESTION RESULTS 2015'!M136</f>
        <v>to</v>
      </c>
      <c r="M136" s="375" t="str">
        <f>'CONGESTION RESULTS 2015'!N136</f>
        <v>TAG</v>
      </c>
      <c r="N136" s="375" t="str">
        <f>'CONGESTION RESULTS 2015'!O136</f>
        <v>21X-AT-C-A0A0A-B</v>
      </c>
      <c r="O136" s="375" t="str">
        <f>'CONGESTION RESULTS 2015'!P136</f>
        <v>AT</v>
      </c>
      <c r="P136" s="375" t="str">
        <f>'CONGESTION RESULTS 2015'!Q136</f>
        <v>firm technical only until March 16</v>
      </c>
      <c r="Q136" s="375" t="str">
        <f>'CONGESTION RESULTS 2015'!BC136</f>
        <v>yes</v>
      </c>
      <c r="S136" s="360" t="str">
        <f>'CONGESTION RESULTS 2015'!BJ136</f>
        <v>no</v>
      </c>
      <c r="T136" s="375" t="str">
        <f>'CONGESTION RESULTS 2015'!BX136</f>
        <v>no</v>
      </c>
      <c r="U136" s="375" t="str">
        <f>IF(ISBLANK('CONGESTION RESULTS 2015'!BK136), "no", "yes")</f>
        <v>no</v>
      </c>
      <c r="V136" s="357">
        <f>'CONGESTION RESULTS 2015'!CE136</f>
        <v>0</v>
      </c>
      <c r="W136" s="375" t="str">
        <f>'CONGESTION RESULTS 2015'!CF136</f>
        <v>no</v>
      </c>
      <c r="X136" s="375" t="str">
        <f>'CONGESTION RESULTS 2015'!CG136</f>
        <v>no</v>
      </c>
      <c r="Y136" s="375">
        <f>'CONGESTION RESULTS 2015'!CH136</f>
        <v>0</v>
      </c>
      <c r="AA136" s="375" t="str">
        <f>Table9[[#This Row],[offer/non-offer or premia in March 2016 auction? 
'[only considering GYs and M-4-16']]]</f>
        <v>only interruptible M-4-16 (bundled / unbundled)</v>
      </c>
      <c r="AB136" s="375" t="str">
        <f>Table9[[#This Row],[Further TSO remarks on congestion / data / proposed changes to IP list etc.]]</f>
        <v xml:space="preserve">• Capacity levels booked at this IP in exit has been historically really low and far from the available technical capacity;
• The lack of available capacity registered in the evaluated period is not stemming from demand exceeding offer but it is linked to technical and temporary reasons required by the development of new firm export capacity from Italy towards Western-Central Europe. Technical capacity is currently available subject to the presence of entry gas flows in Italy at the Passo Gries IP till a minimum of zero gas flow (this is today the normal flow condition, not expected to change in the period required for the needed developments);
For the above mentioned reasons, we do not believe it is correct to signal the point as congested and to fill the secondary data request related to it. </v>
      </c>
      <c r="AC136" s="375" t="str">
        <f>Table9[[#This Row],[Revised evaluation of congestion after TSO / NRA comments]]</f>
        <v>no</v>
      </c>
      <c r="AD136" s="375" t="str">
        <f>Table9[[#This Row],[ACER comments / 
justification]]</f>
        <v>temporarily treated as "VR" (no technical firm), but keep it in CMP / CAM scope</v>
      </c>
    </row>
    <row r="137" spans="1:30" ht="22.2" hidden="1" x14ac:dyDescent="0.45">
      <c r="A137" s="329" t="str">
        <f>'CONGESTION RESULTS 2015'!A137</f>
        <v>VR</v>
      </c>
      <c r="B137" s="375">
        <f>'CONGESTION RESULTS 2015'!B137</f>
        <v>0</v>
      </c>
      <c r="C137" s="375">
        <f>'CONGESTION RESULTS 2015'!C137</f>
        <v>0</v>
      </c>
      <c r="D137" s="375" t="str">
        <f>'CONGESTION RESULTS 2015'!E137</f>
        <v>no</v>
      </c>
      <c r="E137" s="375" t="str">
        <f>'CONGESTION RESULTS 2015'!F137</f>
        <v>PRISMA</v>
      </c>
      <c r="F137" s="375" t="str">
        <f>'CONGESTION RESULTS 2015'!G137</f>
        <v>Tegelen</v>
      </c>
      <c r="G137" s="375" t="str">
        <f>'CONGESTION RESULTS 2015'!H137</f>
        <v>Exit</v>
      </c>
      <c r="H137" s="375" t="str">
        <f>'CONGESTION RESULTS 2015'!I137</f>
        <v>21Z000000000117Y</v>
      </c>
      <c r="I137" s="375" t="str">
        <f>'CONGESTION RESULTS 2015'!J137</f>
        <v>Open Grid Europe</v>
      </c>
      <c r="J137" s="375" t="str">
        <f>'CONGESTION RESULTS 2015'!K137</f>
        <v>21X-DE-C-A0A0A-T</v>
      </c>
      <c r="K137" s="375" t="str">
        <f>'CONGESTION RESULTS 2015'!L137</f>
        <v>DE</v>
      </c>
      <c r="L137" s="375" t="str">
        <f>'CONGESTION RESULTS 2015'!M137</f>
        <v>to</v>
      </c>
      <c r="M137" s="375" t="str">
        <f>'CONGESTION RESULTS 2015'!N137</f>
        <v>Gasunie Transport Services</v>
      </c>
      <c r="N137" s="375" t="str">
        <f>'CONGESTION RESULTS 2015'!O137</f>
        <v>21X-NL-A-A0A0A-Z</v>
      </c>
      <c r="O137" s="375" t="str">
        <f>'CONGESTION RESULTS 2015'!P137</f>
        <v>NL</v>
      </c>
      <c r="P137" s="375" t="str">
        <f>'CONGESTION RESULTS 2015'!Q137</f>
        <v>no firm technical</v>
      </c>
      <c r="Q137" s="375" t="str">
        <f>'CONGESTION RESULTS 2015'!BC137</f>
        <v>yes</v>
      </c>
      <c r="S137" s="360" t="str">
        <f>'CONGESTION RESULTS 2015'!BJ137</f>
        <v>no</v>
      </c>
      <c r="T137" s="375">
        <f>'CONGESTION RESULTS 2015'!BX137</f>
        <v>0</v>
      </c>
      <c r="U137" s="375" t="str">
        <f>IF(ISBLANK('CONGESTION RESULTS 2015'!BK137), "no", "yes")</f>
        <v>no</v>
      </c>
      <c r="V137" s="357">
        <f>'CONGESTION RESULTS 2015'!CE137</f>
        <v>0</v>
      </c>
      <c r="W137" s="375">
        <f>'CONGESTION RESULTS 2015'!CF137</f>
        <v>0</v>
      </c>
      <c r="X137" s="375">
        <f>'CONGESTION RESULTS 2015'!CG137</f>
        <v>0</v>
      </c>
      <c r="Y137" s="375">
        <f>'CONGESTION RESULTS 2015'!CH137</f>
        <v>0</v>
      </c>
      <c r="AA137" s="375">
        <f>Table9[[#This Row],[offer/non-offer or premia in March 2016 auction? 
'[only considering GYs and M-4-16']]]</f>
        <v>0</v>
      </c>
      <c r="AB137" s="375">
        <f>Table9[[#This Row],[Further TSO remarks on congestion / data / proposed changes to IP list etc.]]</f>
        <v>0</v>
      </c>
      <c r="AC137" s="375">
        <f>Table9[[#This Row],[Revised evaluation of congestion after TSO / NRA comments]]</f>
        <v>0</v>
      </c>
      <c r="AD137" s="375">
        <f>Table9[[#This Row],[ACER comments / 
justification]]</f>
        <v>0</v>
      </c>
    </row>
    <row r="138" spans="1:30" ht="22.2" hidden="1" x14ac:dyDescent="0.45">
      <c r="A138" s="329" t="str">
        <f>'CONGESTION RESULTS 2015'!A138</f>
        <v>cross-border</v>
      </c>
      <c r="B138" s="375" t="str">
        <f>'CONGESTION RESULTS 2015'!B138</f>
        <v>close (due to quota)</v>
      </c>
      <c r="C138" s="375" t="str">
        <f>'CONGESTION RESULTS 2015'!C138</f>
        <v>non-offer of GY16/17</v>
      </c>
      <c r="D138" s="375" t="str">
        <f>'CONGESTION RESULTS 2015'!E138</f>
        <v>yes</v>
      </c>
      <c r="E138" s="375" t="str">
        <f>'CONGESTION RESULTS 2015'!F138</f>
        <v>PRISMA</v>
      </c>
      <c r="F138" s="375" t="str">
        <f>'CONGESTION RESULTS 2015'!G138</f>
        <v>Tegelen</v>
      </c>
      <c r="G138" s="375" t="str">
        <f>'CONGESTION RESULTS 2015'!H138</f>
        <v>Exit</v>
      </c>
      <c r="H138" s="375" t="str">
        <f>'CONGESTION RESULTS 2015'!I138</f>
        <v>21Z000000000117Y</v>
      </c>
      <c r="I138" s="375" t="str">
        <f>'CONGESTION RESULTS 2015'!J138</f>
        <v>Gasunie Transport Services</v>
      </c>
      <c r="J138" s="375" t="str">
        <f>'CONGESTION RESULTS 2015'!K138</f>
        <v>21X-NL-A-A0A0A-Z</v>
      </c>
      <c r="K138" s="375" t="str">
        <f>'CONGESTION RESULTS 2015'!L138</f>
        <v>NL</v>
      </c>
      <c r="L138" s="375" t="str">
        <f>'CONGESTION RESULTS 2015'!M138</f>
        <v>to</v>
      </c>
      <c r="M138" s="375" t="str">
        <f>'CONGESTION RESULTS 2015'!N138</f>
        <v>Open Grid Europe</v>
      </c>
      <c r="N138" s="375" t="str">
        <f>'CONGESTION RESULTS 2015'!O138</f>
        <v>21X-DE-C-A0A0A-T</v>
      </c>
      <c r="O138" s="375" t="str">
        <f>'CONGESTION RESULTS 2015'!P138</f>
        <v>DE</v>
      </c>
      <c r="P138" s="375" t="str">
        <f>'CONGESTION RESULTS 2015'!Q138</f>
        <v>GY17/18-GY19/20 less than 1% available capacity</v>
      </c>
      <c r="Q138" s="375" t="str">
        <f>'CONGESTION RESULTS 2015'!BC138</f>
        <v>yes</v>
      </c>
      <c r="S138" s="360" t="str">
        <f>'CONGESTION RESULTS 2015'!BJ138</f>
        <v>no</v>
      </c>
      <c r="T138" s="375" t="str">
        <f>'CONGESTION RESULTS 2015'!BX138</f>
        <v>yes</v>
      </c>
      <c r="U138" s="375" t="str">
        <f>IF(ISBLANK('CONGESTION RESULTS 2015'!BK138), "no", "yes")</f>
        <v>no</v>
      </c>
      <c r="V138" s="357">
        <f>'CONGESTION RESULTS 2015'!CE138</f>
        <v>0</v>
      </c>
      <c r="W138" s="375" t="str">
        <f>'CONGESTION RESULTS 2015'!CF138</f>
        <v>no</v>
      </c>
      <c r="X138" s="375" t="str">
        <f>'CONGESTION RESULTS 2015'!CG138</f>
        <v>no</v>
      </c>
      <c r="Y138" s="375">
        <f>'CONGESTION RESULTS 2015'!CH138</f>
        <v>0</v>
      </c>
      <c r="AA138" s="375" t="str">
        <f>Table9[[#This Row],[offer/non-offer or premia in March 2016 auction? 
'[only considering GYs and M-4-16']]]</f>
        <v>M-4-16 and GY16/17 offered unbundled</v>
      </c>
      <c r="AB138" s="375" t="str">
        <f>Table9[[#This Row],[Further TSO remarks on congestion / data / proposed changes to IP list etc.]]</f>
        <v>The situation in Q4 2017 has our attention. Your remark in column  BR is correct.</v>
      </c>
      <c r="AC138" s="375" t="str">
        <f>Table9[[#This Row],[Revised evaluation of congestion after TSO / NRA comments]]</f>
        <v>close (due to quota)</v>
      </c>
      <c r="AD138" s="375">
        <f>Table9[[#This Row],[ACER comments / 
justification]]</f>
        <v>0</v>
      </c>
    </row>
    <row r="139" spans="1:30" ht="22.2" hidden="1" x14ac:dyDescent="0.45">
      <c r="A139" s="329" t="str">
        <f>'CONGESTION RESULTS 2015'!A139</f>
        <v>cross-border</v>
      </c>
      <c r="B139" s="375" t="str">
        <f>'CONGESTION RESULTS 2015'!B139</f>
        <v>close (due to quota)</v>
      </c>
      <c r="C139" s="375" t="str">
        <f>'CONGESTION RESULTS 2015'!C139</f>
        <v>non-offer of GYs 16/17 + 17/18</v>
      </c>
      <c r="D139" s="375" t="str">
        <f>'CONGESTION RESULTS 2015'!E139</f>
        <v>yes</v>
      </c>
      <c r="E139" s="375" t="str">
        <f>'CONGESTION RESULTS 2015'!F139</f>
        <v>PRISMA</v>
      </c>
      <c r="F139" s="375" t="str">
        <f>'CONGESTION RESULTS 2015'!G139</f>
        <v>Überackern ABG (AT) / Burghausen (DE) (1)</v>
      </c>
      <c r="G139" s="375" t="str">
        <f>'CONGESTION RESULTS 2015'!H139</f>
        <v>Exit</v>
      </c>
      <c r="H139" s="375" t="str">
        <f>'CONGESTION RESULTS 2015'!I139</f>
        <v>21Z000000000002E</v>
      </c>
      <c r="I139" s="375" t="str">
        <f>'CONGESTION RESULTS 2015'!J139</f>
        <v>Gas Connect Austria</v>
      </c>
      <c r="J139" s="375" t="str">
        <f>'CONGESTION RESULTS 2015'!K139</f>
        <v>21X-AT-B-A0A0A-K</v>
      </c>
      <c r="K139" s="375" t="str">
        <f>'CONGESTION RESULTS 2015'!L139</f>
        <v>AT</v>
      </c>
      <c r="L139" s="375" t="str">
        <f>'CONGESTION RESULTS 2015'!M139</f>
        <v>to</v>
      </c>
      <c r="M139" s="375" t="str">
        <f>'CONGESTION RESULTS 2015'!N139</f>
        <v>bayernets</v>
      </c>
      <c r="N139" s="375" t="str">
        <f>'CONGESTION RESULTS 2015'!O139</f>
        <v>21X-DE-A-A0A0A-A</v>
      </c>
      <c r="O139" s="375" t="str">
        <f>'CONGESTION RESULTS 2015'!P139</f>
        <v>DE</v>
      </c>
      <c r="P139" s="375" t="str">
        <f>'CONGESTION RESULTS 2015'!Q139</f>
        <v>The same (data) as Überackern AGB (AT) Exit GCA (keep the double in NC CAM IP scope list for different bundles?), only as one IP side on TP</v>
      </c>
      <c r="Q139" s="375" t="str">
        <f>'CONGESTION RESULTS 2015'!BC139</f>
        <v>yes</v>
      </c>
      <c r="S139" s="360">
        <f>'CONGESTION RESULTS 2015'!BJ139</f>
        <v>0</v>
      </c>
      <c r="T139" s="375" t="str">
        <f>'CONGESTION RESULTS 2015'!BX139</f>
        <v>no</v>
      </c>
      <c r="V139" s="357">
        <f>'CONGESTION RESULTS 2015'!CE139</f>
        <v>0</v>
      </c>
      <c r="W139" s="375" t="str">
        <f>'CONGESTION RESULTS 2015'!CF139</f>
        <v>no</v>
      </c>
      <c r="X139" s="375" t="str">
        <f>'CONGESTION RESULTS 2015'!CG139</f>
        <v>no</v>
      </c>
      <c r="Y139" s="375" t="str">
        <f>'CONGESTION RESULTS 2015'!CH139</f>
        <v>yes</v>
      </c>
      <c r="AA139" s="375" t="str">
        <f>Table9[[#This Row],[offer/non-offer or premia in March 2016 auction? 
'[only considering GYs and M-4-16']]]</f>
        <v>M-4-16 offered unbundled, only GYs from 2026 onwards offered bundled</v>
      </c>
      <c r="AB139" s="375">
        <f>Table9[[#This Row],[Further TSO remarks on congestion / data / proposed changes to IP list etc.]]</f>
        <v>0</v>
      </c>
      <c r="AC139" s="375" t="str">
        <f>Table9[[#This Row],[Revised evaluation of congestion after TSO / NRA comments]]</f>
        <v>close (due to quota)</v>
      </c>
      <c r="AD139" s="375">
        <f>Table9[[#This Row],[ACER comments / 
justification]]</f>
        <v>0</v>
      </c>
    </row>
    <row r="140" spans="1:30" ht="22.2" hidden="1" x14ac:dyDescent="0.45">
      <c r="A140" s="329" t="str">
        <f>'CONGESTION RESULTS 2015'!A140</f>
        <v>cross-border</v>
      </c>
      <c r="B140" s="375" t="str">
        <f>'CONGESTION RESULTS 2015'!B140</f>
        <v>close (due to quota)</v>
      </c>
      <c r="C140" s="375" t="str">
        <f>'CONGESTION RESULTS 2015'!C140</f>
        <v>non-offer of GYs 16/17 + 17/18</v>
      </c>
      <c r="D140" s="375" t="str">
        <f>'CONGESTION RESULTS 2015'!E140</f>
        <v>yes</v>
      </c>
      <c r="E140" s="375" t="str">
        <f>'CONGESTION RESULTS 2015'!F140</f>
        <v>PRISMA</v>
      </c>
      <c r="F140" s="375" t="str">
        <f>'CONGESTION RESULTS 2015'!G140</f>
        <v>Überackern ABG (AT)</v>
      </c>
      <c r="G140" s="375" t="str">
        <f>'CONGESTION RESULTS 2015'!H140</f>
        <v>Exit</v>
      </c>
      <c r="H140" s="375" t="str">
        <f>'CONGESTION RESULTS 2015'!I140</f>
        <v>21Z000000000002E</v>
      </c>
      <c r="I140" s="375" t="str">
        <f>'CONGESTION RESULTS 2015'!J140</f>
        <v>Gas Connect Austria</v>
      </c>
      <c r="J140" s="375" t="str">
        <f>'CONGESTION RESULTS 2015'!K140</f>
        <v>21X-AT-B-A0A0A-K</v>
      </c>
      <c r="K140" s="375" t="str">
        <f>'CONGESTION RESULTS 2015'!L140</f>
        <v>AT</v>
      </c>
      <c r="L140" s="375" t="str">
        <f>'CONGESTION RESULTS 2015'!M140</f>
        <v>to</v>
      </c>
      <c r="M140" s="375" t="str">
        <f>'CONGESTION RESULTS 2015'!N140</f>
        <v>Open Grid Europe</v>
      </c>
      <c r="N140" s="375" t="str">
        <f>'CONGESTION RESULTS 2015'!O140</f>
        <v>21X-DE-C-A0A0A-T</v>
      </c>
      <c r="O140" s="375" t="str">
        <f>'CONGESTION RESULTS 2015'!P140</f>
        <v>DE</v>
      </c>
      <c r="P140" s="375" t="str">
        <f>'CONGESTION RESULTS 2015'!Q140</f>
        <v>change of name (according to GCA proposal in CAM IMR survey)</v>
      </c>
      <c r="Q140" s="375" t="str">
        <f>'CONGESTION RESULTS 2015'!BC140</f>
        <v>yes</v>
      </c>
      <c r="S140" s="360">
        <f>'CONGESTION RESULTS 2015'!BJ140</f>
        <v>0</v>
      </c>
      <c r="T140" s="375" t="str">
        <f>'CONGESTION RESULTS 2015'!BX140</f>
        <v>no</v>
      </c>
      <c r="V140" s="357">
        <f>'CONGESTION RESULTS 2015'!CE140</f>
        <v>0</v>
      </c>
      <c r="W140" s="375" t="str">
        <f>'CONGESTION RESULTS 2015'!CF140</f>
        <v>no</v>
      </c>
      <c r="X140" s="375" t="str">
        <f>'CONGESTION RESULTS 2015'!CG140</f>
        <v>no</v>
      </c>
      <c r="Y140" s="375" t="str">
        <f>'CONGESTION RESULTS 2015'!CH140</f>
        <v>yes</v>
      </c>
      <c r="AA140" s="375" t="str">
        <f>Table9[[#This Row],[offer/non-offer or premia in March 2016 auction? 
'[only considering GYs and M-4-16']]]</f>
        <v>only M-4-16 offered unbundled</v>
      </c>
      <c r="AB140" s="375">
        <f>Table9[[#This Row],[Further TSO remarks on congestion / data / proposed changes to IP list etc.]]</f>
        <v>0</v>
      </c>
      <c r="AC140" s="375" t="str">
        <f>Table9[[#This Row],[Revised evaluation of congestion after TSO / NRA comments]]</f>
        <v>close (due to quota)</v>
      </c>
      <c r="AD140" s="375">
        <f>Table9[[#This Row],[ACER comments / 
justification]]</f>
        <v>0</v>
      </c>
    </row>
    <row r="141" spans="1:30" ht="22.2" hidden="1" x14ac:dyDescent="0.45">
      <c r="A141" s="329" t="str">
        <f>'CONGESTION RESULTS 2015'!A141</f>
        <v>VR</v>
      </c>
      <c r="B141" s="375">
        <f>'CONGESTION RESULTS 2015'!B141</f>
        <v>0</v>
      </c>
      <c r="C141" s="375">
        <f>'CONGESTION RESULTS 2015'!C141</f>
        <v>0</v>
      </c>
      <c r="D141" s="375" t="str">
        <f>'CONGESTION RESULTS 2015'!E141</f>
        <v>no</v>
      </c>
      <c r="E141" s="375" t="str">
        <f>'CONGESTION RESULTS 2015'!F141</f>
        <v>PRISMA</v>
      </c>
      <c r="F141" s="375" t="str">
        <f>'CONGESTION RESULTS 2015'!G141</f>
        <v>Überackern ABG (AT)</v>
      </c>
      <c r="G141" s="375" t="str">
        <f>'CONGESTION RESULTS 2015'!H141</f>
        <v>Exit</v>
      </c>
      <c r="H141" s="375" t="str">
        <f>'CONGESTION RESULTS 2015'!I141</f>
        <v>21Z000000000002E</v>
      </c>
      <c r="I141" s="375" t="str">
        <f>'CONGESTION RESULTS 2015'!J141</f>
        <v>Open Grid Europe</v>
      </c>
      <c r="J141" s="375" t="str">
        <f>'CONGESTION RESULTS 2015'!K141</f>
        <v>21X-DE-C-A0A0A-T</v>
      </c>
      <c r="K141" s="375" t="str">
        <f>'CONGESTION RESULTS 2015'!L141</f>
        <v>DE</v>
      </c>
      <c r="L141" s="375" t="str">
        <f>'CONGESTION RESULTS 2015'!M141</f>
        <v>to</v>
      </c>
      <c r="M141" s="375" t="str">
        <f>'CONGESTION RESULTS 2015'!N141</f>
        <v>Gas Connect Austria</v>
      </c>
      <c r="N141" s="375" t="str">
        <f>'CONGESTION RESULTS 2015'!O141</f>
        <v>21X-AT-B-A0A0A-K</v>
      </c>
      <c r="O141" s="375" t="str">
        <f>'CONGESTION RESULTS 2015'!P141</f>
        <v>AT</v>
      </c>
      <c r="P141" s="375" t="str">
        <f>'CONGESTION RESULTS 2015'!Q141</f>
        <v>no firm technical</v>
      </c>
      <c r="Q141" s="375" t="str">
        <f>'CONGESTION RESULTS 2015'!BC141</f>
        <v>yes</v>
      </c>
      <c r="S141" s="360" t="str">
        <f>'CONGESTION RESULTS 2015'!BJ141</f>
        <v>no</v>
      </c>
      <c r="T141" s="375">
        <f>'CONGESTION RESULTS 2015'!BX141</f>
        <v>0</v>
      </c>
      <c r="U141" s="375" t="str">
        <f>IF(ISBLANK('CONGESTION RESULTS 2015'!BK141), "no", "yes")</f>
        <v>no</v>
      </c>
      <c r="V141" s="357">
        <f>'CONGESTION RESULTS 2015'!CE141</f>
        <v>0</v>
      </c>
      <c r="W141" s="375">
        <f>'CONGESTION RESULTS 2015'!CF141</f>
        <v>0</v>
      </c>
      <c r="X141" s="375">
        <f>'CONGESTION RESULTS 2015'!CG141</f>
        <v>0</v>
      </c>
      <c r="Y141" s="375">
        <f>'CONGESTION RESULTS 2015'!CH141</f>
        <v>0</v>
      </c>
      <c r="AA141" s="375">
        <f>Table9[[#This Row],[offer/non-offer or premia in March 2016 auction? 
'[only considering GYs and M-4-16']]]</f>
        <v>0</v>
      </c>
      <c r="AB141" s="375">
        <f>Table9[[#This Row],[Further TSO remarks on congestion / data / proposed changes to IP list etc.]]</f>
        <v>0</v>
      </c>
      <c r="AC141" s="375">
        <f>Table9[[#This Row],[Revised evaluation of congestion after TSO / NRA comments]]</f>
        <v>0</v>
      </c>
      <c r="AD141" s="375">
        <f>Table9[[#This Row],[ACER comments / 
justification]]</f>
        <v>0</v>
      </c>
    </row>
    <row r="142" spans="1:30" ht="22.2" hidden="1" x14ac:dyDescent="0.45">
      <c r="A142" s="329" t="str">
        <f>'CONGESTION RESULTS 2015'!A142</f>
        <v>cross-border</v>
      </c>
      <c r="B142" s="375" t="str">
        <f>'CONGESTION RESULTS 2015'!B142</f>
        <v>close (due to quota)</v>
      </c>
      <c r="C142" s="375" t="str">
        <f>'CONGESTION RESULTS 2015'!C142</f>
        <v>non-offer of GYs 16/17 + 17/18</v>
      </c>
      <c r="D142" s="375" t="str">
        <f>'CONGESTION RESULTS 2015'!E142</f>
        <v>yes</v>
      </c>
      <c r="E142" s="375" t="str">
        <f>'CONGESTION RESULTS 2015'!F142</f>
        <v>PRISMA</v>
      </c>
      <c r="F142" s="375" t="str">
        <f>'CONGESTION RESULTS 2015'!G142</f>
        <v>Überackern SUDAL (AT) / Burghausen (DE) (2)</v>
      </c>
      <c r="G142" s="375" t="str">
        <f>'CONGESTION RESULTS 2015'!H142</f>
        <v>Exit</v>
      </c>
      <c r="H142" s="375" t="str">
        <f>'CONGESTION RESULTS 2015'!I142</f>
        <v>21Z0000000001240</v>
      </c>
      <c r="I142" s="375" t="str">
        <f>'CONGESTION RESULTS 2015'!J142</f>
        <v>Gas Connect Austria</v>
      </c>
      <c r="J142" s="375" t="str">
        <f>'CONGESTION RESULTS 2015'!K142</f>
        <v>21X-AT-B-A0A0A-K</v>
      </c>
      <c r="K142" s="375" t="str">
        <f>'CONGESTION RESULTS 2015'!L142</f>
        <v>AT</v>
      </c>
      <c r="L142" s="375" t="str">
        <f>'CONGESTION RESULTS 2015'!M142</f>
        <v>to</v>
      </c>
      <c r="M142" s="375" t="str">
        <f>'CONGESTION RESULTS 2015'!N142</f>
        <v>bayernets</v>
      </c>
      <c r="N142" s="375" t="str">
        <f>'CONGESTION RESULTS 2015'!O142</f>
        <v>21X-DE-A-A0A0A-A</v>
      </c>
      <c r="O142" s="375" t="str">
        <f>'CONGESTION RESULTS 2015'!P142</f>
        <v>DE</v>
      </c>
      <c r="P142" s="375" t="str">
        <f>'CONGESTION RESULTS 2015'!Q142</f>
        <v>change of name (according to GCA proposal in CAM IMR survey)</v>
      </c>
      <c r="Q142" s="375" t="str">
        <f>'CONGESTION RESULTS 2015'!BC142</f>
        <v>yes</v>
      </c>
      <c r="S142" s="360">
        <f>'CONGESTION RESULTS 2015'!BJ142</f>
        <v>0</v>
      </c>
      <c r="T142" s="375" t="str">
        <f>'CONGESTION RESULTS 2015'!BX142</f>
        <v>yes</v>
      </c>
      <c r="V142" s="357">
        <f>'CONGESTION RESULTS 2015'!CE142</f>
        <v>0</v>
      </c>
      <c r="W142" s="375" t="str">
        <f>'CONGESTION RESULTS 2015'!CF142</f>
        <v>no</v>
      </c>
      <c r="X142" s="375" t="str">
        <f>'CONGESTION RESULTS 2015'!CG142</f>
        <v>no</v>
      </c>
      <c r="Y142" s="375" t="str">
        <f>'CONGESTION RESULTS 2015'!CH142</f>
        <v>yes</v>
      </c>
      <c r="AA142" s="375" t="str">
        <f>Table9[[#This Row],[offer/non-offer or premia in March 2016 auction? 
'[only considering GYs and M-4-16']]]</f>
        <v>only GYs from 2026 onwards offered bundled, no M-4-16</v>
      </c>
      <c r="AB142" s="375">
        <f>Table9[[#This Row],[Further TSO remarks on congestion / data / proposed changes to IP list etc.]]</f>
        <v>0</v>
      </c>
      <c r="AC142" s="375" t="str">
        <f>Table9[[#This Row],[Revised evaluation of congestion after TSO / NRA comments]]</f>
        <v>close (due to quota) --&gt; but now potentially congested (if no further Ms are offered in 2016)!</v>
      </c>
      <c r="AD142" s="375">
        <f>Table9[[#This Row],[ACER comments / 
justification]]</f>
        <v>0</v>
      </c>
    </row>
    <row r="143" spans="1:30" s="361" customFormat="1" ht="30" hidden="1" customHeight="1" x14ac:dyDescent="0.45">
      <c r="A143" s="357" t="str">
        <f>'CONGESTION RESULTS 2015'!A143</f>
        <v>cross-border</v>
      </c>
      <c r="B143" s="324" t="str">
        <f>'CONGESTION RESULTS 2015'!B143</f>
        <v>yes</v>
      </c>
      <c r="C143" s="357" t="str">
        <f>'CONGESTION RESULTS 2015'!C143</f>
        <v>no offer</v>
      </c>
      <c r="D143" s="357" t="str">
        <f>'CONGESTION RESULTS 2015'!E143</f>
        <v>yes</v>
      </c>
      <c r="E143" s="357" t="str">
        <f>'CONGESTION RESULTS 2015'!F143</f>
        <v>PRISMA</v>
      </c>
      <c r="F143" s="368" t="str">
        <f>'CONGESTION RESULTS 2015'!G143</f>
        <v>Überackern SUDAL (AT) / Burghausen (DE) (2)</v>
      </c>
      <c r="G143" s="357" t="str">
        <f>'CONGESTION RESULTS 2015'!H143</f>
        <v>Exit</v>
      </c>
      <c r="H143" s="358" t="str">
        <f>'CONGESTION RESULTS 2015'!I143</f>
        <v>21Z0000000001240</v>
      </c>
      <c r="I143" s="357" t="str">
        <f>'CONGESTION RESULTS 2015'!J143</f>
        <v>bayernets</v>
      </c>
      <c r="J143" s="329" t="str">
        <f>'CONGESTION RESULTS 2015'!K143</f>
        <v>21X-DE-A-A0A0A-A</v>
      </c>
      <c r="K143" s="357" t="str">
        <f>'CONGESTION RESULTS 2015'!L143</f>
        <v>DE</v>
      </c>
      <c r="L143" s="359" t="str">
        <f>'CONGESTION RESULTS 2015'!M143</f>
        <v>to</v>
      </c>
      <c r="M143" s="359" t="str">
        <f>'CONGESTION RESULTS 2015'!N143</f>
        <v>Gas Connect Austria</v>
      </c>
      <c r="N143" s="329" t="str">
        <f>'CONGESTION RESULTS 2015'!O143</f>
        <v>21X-AT-B-A0A0A-K</v>
      </c>
      <c r="O143" s="322" t="str">
        <f>'CONGESTION RESULTS 2015'!P143</f>
        <v>AT</v>
      </c>
      <c r="P143" s="375">
        <f>'CONGESTION RESULTS 2015'!Q143</f>
        <v>0</v>
      </c>
      <c r="Q143" s="357" t="str">
        <f>'CONGESTION RESULTS 2015'!BC143</f>
        <v>yes</v>
      </c>
      <c r="R143" s="360" t="s">
        <v>103</v>
      </c>
      <c r="S143" s="447" t="str">
        <f>'CONGESTION RESULTS 2015'!BJ143</f>
        <v>yes  (24 days from Feb-Nov)</v>
      </c>
      <c r="T143" s="357" t="str">
        <f>'CONGESTION RESULTS 2015'!BX143</f>
        <v>yes</v>
      </c>
      <c r="U143" s="357" t="str">
        <f>IF(ISBLANK('CONGESTION RESULTS 2015'!BK143), "no", "yes")</f>
        <v>no</v>
      </c>
      <c r="V143" s="357" t="str">
        <f>Table9[[#This Row],[Number of concluded trades (T) and offers (O) on secondary markets in 2015 '[&gt;= 1 month']]]</f>
        <v>no</v>
      </c>
      <c r="W143" s="357" t="str">
        <f>'CONGESTION RESULTS 2015'!CF143</f>
        <v>yes</v>
      </c>
      <c r="X143" s="357" t="str">
        <f>'CONGESTION RESULTS 2015'!CG143</f>
        <v>no</v>
      </c>
      <c r="Y143" s="357" t="str">
        <f>'CONGESTION RESULTS 2015'!CH143</f>
        <v>yes</v>
      </c>
      <c r="Z143" s="451" t="s">
        <v>1760</v>
      </c>
      <c r="AA143" s="375" t="str">
        <f>Table9[[#This Row],[offer/non-offer or premia in March 2016 auction? 
'[only considering GYs and M-4-16']]]</f>
        <v xml:space="preserve">M-4-16 not offered, GY 16/17 not offered; GY17/18 + 18/19 offered unbundled, but with auction premium; GYs 19-30 offered as bundled. </v>
      </c>
      <c r="AB143" s="375">
        <f>Table9[[#This Row],[Further TSO remarks on congestion / data / proposed changes to IP list etc.]]</f>
        <v>0</v>
      </c>
      <c r="AC143" s="375" t="str">
        <f>Table9[[#This Row],[Revised evaluation of congestion after TSO / NRA comments]]</f>
        <v>yes</v>
      </c>
      <c r="AD143" s="375" t="str">
        <f>Table9[[#This Row],[ACER comments / 
justification]]</f>
        <v>persistent congestion + auction premia</v>
      </c>
    </row>
    <row r="144" spans="1:30" ht="22.2" hidden="1" x14ac:dyDescent="0.45">
      <c r="A144" s="329" t="str">
        <f>'CONGESTION RESULTS 2015'!A144</f>
        <v>VR</v>
      </c>
      <c r="B144" s="375">
        <f>'CONGESTION RESULTS 2015'!B144</f>
        <v>0</v>
      </c>
      <c r="C144" s="375">
        <f>'CONGESTION RESULTS 2015'!C144</f>
        <v>0</v>
      </c>
      <c r="D144" s="375" t="str">
        <f>'CONGESTION RESULTS 2015'!E144</f>
        <v>no</v>
      </c>
      <c r="E144" s="375" t="str">
        <f>'CONGESTION RESULTS 2015'!F144</f>
        <v>PRISMA</v>
      </c>
      <c r="F144" s="375" t="str">
        <f>'CONGESTION RESULTS 2015'!G144</f>
        <v>Überackern ABG (AT) / Burghausen (DE) (1)</v>
      </c>
      <c r="G144" s="375" t="str">
        <f>'CONGESTION RESULTS 2015'!H144</f>
        <v>Exit</v>
      </c>
      <c r="H144" s="375" t="str">
        <f>'CONGESTION RESULTS 2015'!I144</f>
        <v>21Z000000000002E</v>
      </c>
      <c r="I144" s="375" t="str">
        <f>'CONGESTION RESULTS 2015'!J144</f>
        <v>bayernets</v>
      </c>
      <c r="J144" s="375" t="str">
        <f>'CONGESTION RESULTS 2015'!K144</f>
        <v>21X-DE-??????????</v>
      </c>
      <c r="K144" s="375" t="str">
        <f>'CONGESTION RESULTS 2015'!L144</f>
        <v>DE</v>
      </c>
      <c r="L144" s="375" t="str">
        <f>'CONGESTION RESULTS 2015'!M144</f>
        <v>?</v>
      </c>
      <c r="M144" s="375" t="str">
        <f>'CONGESTION RESULTS 2015'!N144</f>
        <v>?</v>
      </c>
      <c r="N144" s="375" t="str">
        <f>'CONGESTION RESULTS 2015'!O144</f>
        <v>?</v>
      </c>
      <c r="O144" s="375" t="str">
        <f>'CONGESTION RESULTS 2015'!P144</f>
        <v>?</v>
      </c>
      <c r="P144" s="375" t="str">
        <f>'CONGESTION RESULTS 2015'!Q144</f>
        <v>new point added (comment from CAM IM survey); BAY-700069-8002-2; no firm technical</v>
      </c>
      <c r="Q144" s="375" t="str">
        <f>'CONGESTION RESULTS 2015'!BC144</f>
        <v>yes</v>
      </c>
      <c r="S144" s="360" t="str">
        <f>'CONGESTION RESULTS 2015'!BJ144</f>
        <v>no</v>
      </c>
      <c r="T144" s="375">
        <f>'CONGESTION RESULTS 2015'!BX144</f>
        <v>0</v>
      </c>
      <c r="U144" s="375" t="str">
        <f>IF(ISBLANK('CONGESTION RESULTS 2015'!BK144), "no", "yes")</f>
        <v>no</v>
      </c>
      <c r="V144" s="357" t="str">
        <f>'CONGESTION RESULTS 2015'!CE144</f>
        <v>no secondary transactions</v>
      </c>
      <c r="W144" s="375">
        <f>'CONGESTION RESULTS 2015'!CF144</f>
        <v>0</v>
      </c>
      <c r="X144" s="375">
        <f>'CONGESTION RESULTS 2015'!CG144</f>
        <v>0</v>
      </c>
      <c r="Y144" s="375">
        <f>'CONGESTION RESULTS 2015'!CH144</f>
        <v>0</v>
      </c>
      <c r="AA144" s="375">
        <f>Table9[[#This Row],[offer/non-offer or premia in March 2016 auction? 
'[only considering GYs and M-4-16']]]</f>
        <v>0</v>
      </c>
      <c r="AB144" s="375">
        <f>Table9[[#This Row],[Further TSO remarks on congestion / data / proposed changes to IP list etc.]]</f>
        <v>0</v>
      </c>
      <c r="AC144" s="375">
        <f>Table9[[#This Row],[Revised evaluation of congestion after TSO / NRA comments]]</f>
        <v>0</v>
      </c>
      <c r="AD144" s="375">
        <f>Table9[[#This Row],[ACER comments / 
justification]]</f>
        <v>0</v>
      </c>
    </row>
    <row r="145" spans="1:30" ht="22.2" hidden="1" x14ac:dyDescent="0.45">
      <c r="A145" s="329" t="str">
        <f>'CONGESTION RESULTS 2015'!A145</f>
        <v>cross-border</v>
      </c>
      <c r="B145" s="375" t="str">
        <f>'CONGESTION RESULTS 2015'!B145</f>
        <v>likely not</v>
      </c>
      <c r="C145" s="375" t="str">
        <f>'CONGESTION RESULTS 2015'!C145</f>
        <v>non-offer of GYs 16/17 + 17/18</v>
      </c>
      <c r="D145" s="375" t="str">
        <f>'CONGESTION RESULTS 2015'!E145</f>
        <v>yes</v>
      </c>
      <c r="E145" s="375" t="str">
        <f>'CONGESTION RESULTS 2015'!F145</f>
        <v>RBP</v>
      </c>
      <c r="F145" s="375" t="str">
        <f>'CONGESTION RESULTS 2015'!G145</f>
        <v xml:space="preserve">Vel’ké Zlievce – Balassagyarmat </v>
      </c>
      <c r="G145" s="375" t="str">
        <f>'CONGESTION RESULTS 2015'!H145</f>
        <v>Exit</v>
      </c>
      <c r="H145" s="375" t="str">
        <f>'CONGESTION RESULTS 2015'!I145</f>
        <v>21Z000000000358C</v>
      </c>
      <c r="I145" s="375" t="str">
        <f>'CONGESTION RESULTS 2015'!J145</f>
        <v>eustream</v>
      </c>
      <c r="J145" s="375" t="str">
        <f>'CONGESTION RESULTS 2015'!K145</f>
        <v>21X-SK-A-A0A0A-N</v>
      </c>
      <c r="K145" s="375" t="str">
        <f>'CONGESTION RESULTS 2015'!L145</f>
        <v>SK</v>
      </c>
      <c r="L145" s="375" t="str">
        <f>'CONGESTION RESULTS 2015'!M145</f>
        <v>to</v>
      </c>
      <c r="M145" s="375" t="str">
        <f>'CONGESTION RESULTS 2015'!N145</f>
        <v>Magyar Gáz Tranzit ZRt.</v>
      </c>
      <c r="N145" s="375" t="str">
        <f>'CONGESTION RESULTS 2015'!O145</f>
        <v>21X000000001320N</v>
      </c>
      <c r="O145" s="375" t="str">
        <f>'CONGESTION RESULTS 2015'!P145</f>
        <v>HU</v>
      </c>
      <c r="P145" s="375" t="str">
        <f>'CONGESTION RESULTS 2015'!Q145</f>
        <v>seemed to have joined RBP only late in 2015</v>
      </c>
      <c r="Q145" s="375" t="str">
        <f>'CONGESTION RESULTS 2015'!BC145</f>
        <v>no</v>
      </c>
      <c r="S145" s="360">
        <f>'CONGESTION RESULTS 2015'!BJ145</f>
        <v>0</v>
      </c>
      <c r="T145" s="375">
        <f>'CONGESTION RESULTS 2015'!BX145</f>
        <v>0</v>
      </c>
      <c r="U145" s="375" t="str">
        <f>IF(ISBLANK('CONGESTION RESULTS 2015'!BK145), "no", "yes")</f>
        <v>no</v>
      </c>
      <c r="V145" s="357">
        <f>'CONGESTION RESULTS 2015'!CE145</f>
        <v>0</v>
      </c>
      <c r="W145" s="375">
        <f>'CONGESTION RESULTS 2015'!CF145</f>
        <v>0</v>
      </c>
      <c r="X145" s="375">
        <f>'CONGESTION RESULTS 2015'!CG145</f>
        <v>0</v>
      </c>
      <c r="Y145" s="375">
        <f>'CONGESTION RESULTS 2015'!CH145</f>
        <v>0</v>
      </c>
      <c r="AA145" s="375" t="str">
        <f>Table9[[#This Row],[offer/non-offer or premia in March 2016 auction? 
'[only considering GYs and M-4-16']]]</f>
        <v>Y 2016 + M-4-16 offered bundled</v>
      </c>
      <c r="AB145" s="375" t="str">
        <f>Table9[[#This Row],[Further TSO remarks on congestion / data / proposed changes to IP list etc.]]</f>
        <v>AC is absorbed by high quotas (art.8 CAM NC)</v>
      </c>
      <c r="AC145" s="375" t="str">
        <f>Table9[[#This Row],[Revised evaluation of congestion after TSO / NRA comments]]</f>
        <v>close (due to quota)</v>
      </c>
      <c r="AD145" s="375" t="str">
        <f>Table9[[#This Row],[ACER comments / 
justification]]</f>
        <v>see TSO explanation</v>
      </c>
    </row>
    <row r="146" spans="1:30" ht="22.2" hidden="1" x14ac:dyDescent="0.45">
      <c r="A146" s="329" t="str">
        <f>'CONGESTION RESULTS 2015'!A146</f>
        <v>cross-border (VIP)</v>
      </c>
      <c r="B146" s="375" t="str">
        <f>'CONGESTION RESULTS 2015'!B146</f>
        <v>no (but only 1 GY ahead is offered)</v>
      </c>
      <c r="C146" s="375" t="str">
        <f>'CONGESTION RESULTS 2015'!C146</f>
        <v>non-offer of GYs 16/17 + 17/18</v>
      </c>
      <c r="D146" s="375" t="str">
        <f>'CONGESTION RESULTS 2015'!E146</f>
        <v>yes</v>
      </c>
      <c r="E146" s="375" t="str">
        <f>'CONGESTION RESULTS 2015'!F146</f>
        <v>PRISMA</v>
      </c>
      <c r="F146" s="375" t="str">
        <f>'CONGESTION RESULTS 2015'!G146</f>
        <v>VIP IBERICO</v>
      </c>
      <c r="G146" s="375" t="str">
        <f>'CONGESTION RESULTS 2015'!H146</f>
        <v>Exit</v>
      </c>
      <c r="H146" s="375" t="str">
        <f>'CONGESTION RESULTS 2015'!I146</f>
        <v>21Z000000000282J</v>
      </c>
      <c r="I146" s="375" t="str">
        <f>'CONGESTION RESULTS 2015'!J146</f>
        <v>Enagas</v>
      </c>
      <c r="J146" s="375" t="str">
        <f>'CONGESTION RESULTS 2015'!K146</f>
        <v>21X-ES-A-A0A0A-T</v>
      </c>
      <c r="K146" s="375" t="str">
        <f>'CONGESTION RESULTS 2015'!L146</f>
        <v>ES</v>
      </c>
      <c r="L146" s="375" t="str">
        <f>'CONGESTION RESULTS 2015'!M146</f>
        <v>to</v>
      </c>
      <c r="M146" s="375" t="str">
        <f>'CONGESTION RESULTS 2015'!N146</f>
        <v>REN - Gasodutos</v>
      </c>
      <c r="N146" s="375" t="str">
        <f>'CONGESTION RESULTS 2015'!O146</f>
        <v>21X-PT-A-A0A0A-Y</v>
      </c>
      <c r="O146" s="375" t="str">
        <f>'CONGESTION RESULTS 2015'!P146</f>
        <v>PT</v>
      </c>
      <c r="P146" s="375" t="str">
        <f>'CONGESTION RESULTS 2015'!Q146</f>
        <v>offer only 1 GY ahead (GY16/17 only offered in 3/16)</v>
      </c>
      <c r="Q146" s="375" t="str">
        <f>'CONGESTION RESULTS 2015'!BC146</f>
        <v>no data</v>
      </c>
      <c r="S146" s="360" t="str">
        <f>'CONGESTION RESULTS 2015'!BJ146</f>
        <v>no</v>
      </c>
      <c r="T146" s="375">
        <f>'CONGESTION RESULTS 2015'!BX146</f>
        <v>0</v>
      </c>
      <c r="U146" s="375" t="str">
        <f>IF(ISBLANK('CONGESTION RESULTS 2015'!BK146), "no", "yes")</f>
        <v>no</v>
      </c>
      <c r="V146" s="357">
        <f>'CONGESTION RESULTS 2015'!CE146</f>
        <v>0</v>
      </c>
      <c r="W146" s="375">
        <f>'CONGESTION RESULTS 2015'!CF146</f>
        <v>0</v>
      </c>
      <c r="X146" s="375">
        <f>'CONGESTION RESULTS 2015'!CG146</f>
        <v>0</v>
      </c>
      <c r="Y146" s="375">
        <f>'CONGESTION RESULTS 2015'!CH146</f>
        <v>0</v>
      </c>
      <c r="AA146" s="375">
        <f>Table9[[#This Row],[offer/non-offer or premia in March 2016 auction? 
'[only considering GYs and M-4-16']]]</f>
        <v>0</v>
      </c>
      <c r="AB146" s="375">
        <f>Table9[[#This Row],[Further TSO remarks on congestion / data / proposed changes to IP list etc.]]</f>
        <v>0</v>
      </c>
      <c r="AC146" s="375">
        <f>Table9[[#This Row],[Revised evaluation of congestion after TSO / NRA comments]]</f>
        <v>0</v>
      </c>
      <c r="AD146" s="375">
        <f>Table9[[#This Row],[ACER comments / 
justification]]</f>
        <v>0</v>
      </c>
    </row>
    <row r="147" spans="1:30" ht="22.2" hidden="1" x14ac:dyDescent="0.45">
      <c r="A147" s="329" t="str">
        <f>'CONGESTION RESULTS 2015'!A147</f>
        <v>cross-border (VIP)</v>
      </c>
      <c r="B147" s="375" t="str">
        <f>'CONGESTION RESULTS 2015'!B147</f>
        <v>no (but only 1 GY ahead is offered)</v>
      </c>
      <c r="C147" s="375" t="str">
        <f>'CONGESTION RESULTS 2015'!C147</f>
        <v>non-offer of GYs 16/17 + 17/18</v>
      </c>
      <c r="D147" s="375" t="str">
        <f>'CONGESTION RESULTS 2015'!E147</f>
        <v>yes</v>
      </c>
      <c r="E147" s="375" t="str">
        <f>'CONGESTION RESULTS 2015'!F147</f>
        <v>PRISMA</v>
      </c>
      <c r="F147" s="375" t="str">
        <f>'CONGESTION RESULTS 2015'!G147</f>
        <v>VIP IBERICO</v>
      </c>
      <c r="G147" s="375" t="str">
        <f>'CONGESTION RESULTS 2015'!H147</f>
        <v>Exit</v>
      </c>
      <c r="H147" s="375" t="str">
        <f>'CONGESTION RESULTS 2015'!I147</f>
        <v>21Z000000000282J</v>
      </c>
      <c r="I147" s="375" t="str">
        <f>'CONGESTION RESULTS 2015'!J147</f>
        <v>REN - Gasodutos</v>
      </c>
      <c r="J147" s="375" t="str">
        <f>'CONGESTION RESULTS 2015'!K147</f>
        <v>21X-PT-A-A0A0A-Y</v>
      </c>
      <c r="K147" s="375" t="str">
        <f>'CONGESTION RESULTS 2015'!L147</f>
        <v>PT</v>
      </c>
      <c r="L147" s="375" t="str">
        <f>'CONGESTION RESULTS 2015'!M147</f>
        <v>to</v>
      </c>
      <c r="M147" s="375" t="str">
        <f>'CONGESTION RESULTS 2015'!N147</f>
        <v>Enagas</v>
      </c>
      <c r="N147" s="375" t="str">
        <f>'CONGESTION RESULTS 2015'!O147</f>
        <v>21X-ES-A-A0A0A-T</v>
      </c>
      <c r="O147" s="375" t="str">
        <f>'CONGESTION RESULTS 2015'!P147</f>
        <v>ES</v>
      </c>
      <c r="P147" s="375" t="str">
        <f>'CONGESTION RESULTS 2015'!Q147</f>
        <v>offer only 1 GY ahead (GY16/17 only offered in 3/16)</v>
      </c>
      <c r="Q147" s="375" t="str">
        <f>'CONGESTION RESULTS 2015'!BC147</f>
        <v>no</v>
      </c>
      <c r="S147" s="360">
        <f>'CONGESTION RESULTS 2015'!BJ147</f>
        <v>0</v>
      </c>
      <c r="T147" s="375">
        <f>'CONGESTION RESULTS 2015'!BX147</f>
        <v>0</v>
      </c>
      <c r="U147" s="375" t="str">
        <f>IF(ISBLANK('CONGESTION RESULTS 2015'!BK147), "no", "yes")</f>
        <v>no</v>
      </c>
      <c r="V147" s="357">
        <f>'CONGESTION RESULTS 2015'!CE147</f>
        <v>0</v>
      </c>
      <c r="W147" s="375">
        <f>'CONGESTION RESULTS 2015'!CF147</f>
        <v>0</v>
      </c>
      <c r="X147" s="375">
        <f>'CONGESTION RESULTS 2015'!CG147</f>
        <v>0</v>
      </c>
      <c r="Y147" s="375">
        <f>'CONGESTION RESULTS 2015'!CH147</f>
        <v>0</v>
      </c>
      <c r="AA147" s="375">
        <f>Table9[[#This Row],[offer/non-offer or premia in March 2016 auction? 
'[only considering GYs and M-4-16']]]</f>
        <v>0</v>
      </c>
      <c r="AB147" s="375">
        <f>Table9[[#This Row],[Further TSO remarks on congestion / data / proposed changes to IP list etc.]]</f>
        <v>0</v>
      </c>
      <c r="AC147" s="375">
        <f>Table9[[#This Row],[Revised evaluation of congestion after TSO / NRA comments]]</f>
        <v>0</v>
      </c>
      <c r="AD147" s="375">
        <f>Table9[[#This Row],[ACER comments / 
justification]]</f>
        <v>0</v>
      </c>
    </row>
    <row r="148" spans="1:30" ht="22.2" hidden="1" x14ac:dyDescent="0.45">
      <c r="A148" s="329" t="str">
        <f>'CONGESTION RESULTS 2015'!A148</f>
        <v>cross-border</v>
      </c>
      <c r="B148" s="375" t="str">
        <f>'CONGESTION RESULTS 2015'!B148</f>
        <v>no</v>
      </c>
      <c r="C148" s="375">
        <f>'CONGESTION RESULTS 2015'!C148</f>
        <v>0</v>
      </c>
      <c r="D148" s="375" t="str">
        <f>'CONGESTION RESULTS 2015'!E148</f>
        <v>yes</v>
      </c>
      <c r="E148" s="375" t="str">
        <f>'CONGESTION RESULTS 2015'!F148</f>
        <v>PRISMA</v>
      </c>
      <c r="F148" s="375" t="str">
        <f>'CONGESTION RESULTS 2015'!G148</f>
        <v>VIP Kiefersfelden-Pfronten</v>
      </c>
      <c r="G148" s="375" t="str">
        <f>'CONGESTION RESULTS 2015'!H148</f>
        <v>Exit</v>
      </c>
      <c r="H148" s="375" t="str">
        <f>'CONGESTION RESULTS 2015'!I148</f>
        <v>21Z0000000002895</v>
      </c>
      <c r="I148" s="375" t="str">
        <f>'CONGESTION RESULTS 2015'!J148</f>
        <v>bayernets</v>
      </c>
      <c r="J148" s="375" t="str">
        <f>'CONGESTION RESULTS 2015'!K148</f>
        <v>21X-DE-A-A0A0A-A</v>
      </c>
      <c r="K148" s="375" t="str">
        <f>'CONGESTION RESULTS 2015'!L148</f>
        <v>DE</v>
      </c>
      <c r="L148" s="375" t="str">
        <f>'CONGESTION RESULTS 2015'!M148</f>
        <v>to</v>
      </c>
      <c r="M148" s="375" t="str">
        <f>'CONGESTION RESULTS 2015'!N148</f>
        <v>EVA / Tigas</v>
      </c>
      <c r="N148" s="375" t="str">
        <f>'CONGESTION RESULTS 2015'!O148</f>
        <v>13Y0602055TIGAST</v>
      </c>
      <c r="O148" s="375" t="str">
        <f>'CONGESTION RESULTS 2015'!P148</f>
        <v>AT</v>
      </c>
      <c r="P148" s="375">
        <f>'CONGESTION RESULTS 2015'!Q148</f>
        <v>0</v>
      </c>
      <c r="Q148" s="375">
        <f>'CONGESTION RESULTS 2015'!BC148</f>
        <v>0</v>
      </c>
      <c r="S148" s="360">
        <f>'CONGESTION RESULTS 2015'!BJ148</f>
        <v>0</v>
      </c>
      <c r="T148" s="375">
        <f>'CONGESTION RESULTS 2015'!BX148</f>
        <v>0</v>
      </c>
      <c r="U148" s="375" t="str">
        <f>IF(ISBLANK('CONGESTION RESULTS 2015'!BK148), "no", "yes")</f>
        <v>no</v>
      </c>
      <c r="V148" s="357" t="str">
        <f>'CONGESTION RESULTS 2015'!CE148</f>
        <v>no secondary transactions</v>
      </c>
      <c r="W148" s="375">
        <f>'CONGESTION RESULTS 2015'!CF148</f>
        <v>0</v>
      </c>
      <c r="X148" s="375">
        <f>'CONGESTION RESULTS 2015'!CG148</f>
        <v>0</v>
      </c>
      <c r="Y148" s="375">
        <f>'CONGESTION RESULTS 2015'!CH148</f>
        <v>0</v>
      </c>
      <c r="AA148" s="375">
        <f>Table9[[#This Row],[offer/non-offer or premia in March 2016 auction? 
'[only considering GYs and M-4-16']]]</f>
        <v>0</v>
      </c>
      <c r="AB148" s="375">
        <f>Table9[[#This Row],[Further TSO remarks on congestion / data / proposed changes to IP list etc.]]</f>
        <v>0</v>
      </c>
      <c r="AC148" s="375" t="str">
        <f>Table9[[#This Row],[Revised evaluation of congestion after TSO / NRA comments]]</f>
        <v>no</v>
      </c>
      <c r="AD148" s="375">
        <f>Table9[[#This Row],[ACER comments / 
justification]]</f>
        <v>0</v>
      </c>
    </row>
    <row r="149" spans="1:30" ht="22.2" hidden="1" x14ac:dyDescent="0.45">
      <c r="A149" s="329" t="str">
        <f>'CONGESTION RESULTS 2015'!A149</f>
        <v>cross-border (VIP)</v>
      </c>
      <c r="B149" s="375" t="str">
        <f>'CONGESTION RESULTS 2015'!B149</f>
        <v>no</v>
      </c>
      <c r="C149" s="375">
        <f>'CONGESTION RESULTS 2015'!C149</f>
        <v>0</v>
      </c>
      <c r="D149" s="375" t="str">
        <f>'CONGESTION RESULTS 2015'!E149</f>
        <v>yes</v>
      </c>
      <c r="E149" s="375" t="str">
        <f>'CONGESTION RESULTS 2015'!F149</f>
        <v>PRISMA</v>
      </c>
      <c r="F149" s="375" t="str">
        <f>'CONGESTION RESULTS 2015'!G149</f>
        <v>VIP PIRINEOS</v>
      </c>
      <c r="G149" s="375" t="str">
        <f>'CONGESTION RESULTS 2015'!H149</f>
        <v>Exit</v>
      </c>
      <c r="H149" s="375" t="str">
        <f>'CONGESTION RESULTS 2015'!I149</f>
        <v xml:space="preserve"> 21Z000000000285D</v>
      </c>
      <c r="I149" s="375" t="str">
        <f>'CONGESTION RESULTS 2015'!J149</f>
        <v>TIGF</v>
      </c>
      <c r="J149" s="375" t="str">
        <f>'CONGESTION RESULTS 2015'!K149</f>
        <v>21X-FR-B-A0A0A-J</v>
      </c>
      <c r="K149" s="375" t="str">
        <f>'CONGESTION RESULTS 2015'!L149</f>
        <v>FR</v>
      </c>
      <c r="L149" s="375" t="str">
        <f>'CONGESTION RESULTS 2015'!M149</f>
        <v>to</v>
      </c>
      <c r="M149" s="375" t="str">
        <f>'CONGESTION RESULTS 2015'!N149</f>
        <v>Enagas</v>
      </c>
      <c r="N149" s="375" t="str">
        <f>'CONGESTION RESULTS 2015'!O149</f>
        <v>21X-ES-A-A0A0A-T</v>
      </c>
      <c r="O149" s="375" t="str">
        <f>'CONGESTION RESULTS 2015'!P149</f>
        <v>ES</v>
      </c>
      <c r="P149" s="375">
        <f>'CONGESTION RESULTS 2015'!Q149</f>
        <v>0</v>
      </c>
      <c r="Q149" s="375">
        <f>'CONGESTION RESULTS 2015'!BC149</f>
        <v>0</v>
      </c>
      <c r="S149" s="360">
        <f>'CONGESTION RESULTS 2015'!BJ149</f>
        <v>0</v>
      </c>
      <c r="T149" s="375">
        <f>'CONGESTION RESULTS 2015'!BX149</f>
        <v>0</v>
      </c>
      <c r="U149" s="375" t="str">
        <f>IF(ISBLANK('CONGESTION RESULTS 2015'!BK149), "no", "yes")</f>
        <v>yes</v>
      </c>
      <c r="V149" s="357">
        <f>'CONGESTION RESULTS 2015'!CE149</f>
        <v>0</v>
      </c>
      <c r="W149" s="375">
        <f>'CONGESTION RESULTS 2015'!CF149</f>
        <v>0</v>
      </c>
      <c r="X149" s="375">
        <f>'CONGESTION RESULTS 2015'!CG149</f>
        <v>0</v>
      </c>
      <c r="Y149" s="375">
        <f>'CONGESTION RESULTS 2015'!CH149</f>
        <v>0</v>
      </c>
      <c r="AA149" s="375">
        <f>Table9[[#This Row],[offer/non-offer or premia in March 2016 auction? 
'[only considering GYs and M-4-16']]]</f>
        <v>0</v>
      </c>
      <c r="AB149" s="375">
        <f>Table9[[#This Row],[Further TSO remarks on congestion / data / proposed changes to IP list etc.]]</f>
        <v>0</v>
      </c>
      <c r="AC149" s="375" t="str">
        <f>Table9[[#This Row],[Revised evaluation of congestion after TSO / NRA comments]]</f>
        <v>no</v>
      </c>
      <c r="AD149" s="375">
        <f>Table9[[#This Row],[ACER comments / 
justification]]</f>
        <v>0</v>
      </c>
    </row>
    <row r="150" spans="1:30" ht="22.2" hidden="1" x14ac:dyDescent="0.45">
      <c r="A150" s="329" t="str">
        <f>'CONGESTION RESULTS 2015'!A150</f>
        <v>cross-border (VIP)</v>
      </c>
      <c r="B150" s="375" t="str">
        <f>'CONGESTION RESULTS 2015'!B150</f>
        <v>no</v>
      </c>
      <c r="C150" s="375">
        <f>'CONGESTION RESULTS 2015'!C150</f>
        <v>0</v>
      </c>
      <c r="D150" s="375" t="str">
        <f>'CONGESTION RESULTS 2015'!E150</f>
        <v>yes</v>
      </c>
      <c r="E150" s="375" t="str">
        <f>'CONGESTION RESULTS 2015'!F150</f>
        <v>PRISMA</v>
      </c>
      <c r="F150" s="375" t="str">
        <f>'CONGESTION RESULTS 2015'!G150</f>
        <v>VIP PIRINEOS</v>
      </c>
      <c r="G150" s="375" t="str">
        <f>'CONGESTION RESULTS 2015'!H150</f>
        <v>Exit</v>
      </c>
      <c r="H150" s="375" t="str">
        <f>'CONGESTION RESULTS 2015'!I150</f>
        <v xml:space="preserve"> 21Z000000000285D</v>
      </c>
      <c r="I150" s="375" t="str">
        <f>'CONGESTION RESULTS 2015'!J150</f>
        <v>Enagas</v>
      </c>
      <c r="J150" s="375" t="str">
        <f>'CONGESTION RESULTS 2015'!K150</f>
        <v>21X-ES-A-A0A0A-T</v>
      </c>
      <c r="K150" s="375" t="str">
        <f>'CONGESTION RESULTS 2015'!L150</f>
        <v>ES</v>
      </c>
      <c r="L150" s="375" t="str">
        <f>'CONGESTION RESULTS 2015'!M150</f>
        <v>to</v>
      </c>
      <c r="M150" s="375" t="str">
        <f>'CONGESTION RESULTS 2015'!N150</f>
        <v>TIGF</v>
      </c>
      <c r="N150" s="375" t="str">
        <f>'CONGESTION RESULTS 2015'!O150</f>
        <v>21X-FR-B-A0A0A-J</v>
      </c>
      <c r="O150" s="375" t="str">
        <f>'CONGESTION RESULTS 2015'!P150</f>
        <v>FR</v>
      </c>
      <c r="P150" s="375">
        <f>'CONGESTION RESULTS 2015'!Q150</f>
        <v>0</v>
      </c>
      <c r="Q150" s="375">
        <f>'CONGESTION RESULTS 2015'!BC150</f>
        <v>0</v>
      </c>
      <c r="S150" s="360">
        <f>'CONGESTION RESULTS 2015'!BJ150</f>
        <v>0</v>
      </c>
      <c r="T150" s="375">
        <f>'CONGESTION RESULTS 2015'!BX150</f>
        <v>0</v>
      </c>
      <c r="U150" s="375" t="str">
        <f>IF(ISBLANK('CONGESTION RESULTS 2015'!BK150), "no", "yes")</f>
        <v>no</v>
      </c>
      <c r="V150" s="357">
        <f>'CONGESTION RESULTS 2015'!CE150</f>
        <v>0</v>
      </c>
      <c r="W150" s="375">
        <f>'CONGESTION RESULTS 2015'!CF150</f>
        <v>0</v>
      </c>
      <c r="X150" s="375">
        <f>'CONGESTION RESULTS 2015'!CG150</f>
        <v>0</v>
      </c>
      <c r="Y150" s="375">
        <f>'CONGESTION RESULTS 2015'!CH150</f>
        <v>0</v>
      </c>
      <c r="AA150" s="375">
        <f>Table9[[#This Row],[offer/non-offer or premia in March 2016 auction? 
'[only considering GYs and M-4-16']]]</f>
        <v>0</v>
      </c>
      <c r="AB150" s="375">
        <f>Table9[[#This Row],[Further TSO remarks on congestion / data / proposed changes to IP list etc.]]</f>
        <v>0</v>
      </c>
      <c r="AC150" s="375">
        <f>Table9[[#This Row],[Revised evaluation of congestion after TSO / NRA comments]]</f>
        <v>0</v>
      </c>
      <c r="AD150" s="375">
        <f>Table9[[#This Row],[ACER comments / 
justification]]</f>
        <v>0</v>
      </c>
    </row>
    <row r="151" spans="1:30" ht="22.2" hidden="1" x14ac:dyDescent="0.45">
      <c r="A151" s="329" t="str">
        <f>'CONGESTION RESULTS 2015'!A151</f>
        <v>cross-border</v>
      </c>
      <c r="B151" s="375" t="str">
        <f>'CONGESTION RESULTS 2015'!B151</f>
        <v>likely not</v>
      </c>
      <c r="C151" s="375" t="str">
        <f>'CONGESTION RESULTS 2015'!C151</f>
        <v>non-offer of GYs 16/17 + 17/18</v>
      </c>
      <c r="D151" s="375" t="str">
        <f>'CONGESTION RESULTS 2015'!E151</f>
        <v>yes</v>
      </c>
      <c r="E151" s="375" t="str">
        <f>'CONGESTION RESULTS 2015'!F151</f>
        <v>PRISMA</v>
      </c>
      <c r="F151" s="375" t="str">
        <f>'CONGESTION RESULTS 2015'!G151</f>
        <v>Waidhaus</v>
      </c>
      <c r="G151" s="375" t="str">
        <f>'CONGESTION RESULTS 2015'!H151</f>
        <v>Exit</v>
      </c>
      <c r="H151" s="375" t="str">
        <f>'CONGESTION RESULTS 2015'!I151</f>
        <v>21Z0000000000244
21Z0000000000236</v>
      </c>
      <c r="I151" s="375" t="str">
        <f>'CONGESTION RESULTS 2015'!J151</f>
        <v>NET4GAS</v>
      </c>
      <c r="J151" s="375" t="str">
        <f>'CONGESTION RESULTS 2015'!K151</f>
        <v>21X000000001304L</v>
      </c>
      <c r="K151" s="375" t="str">
        <f>'CONGESTION RESULTS 2015'!L151</f>
        <v>CZ</v>
      </c>
      <c r="L151" s="375" t="str">
        <f>'CONGESTION RESULTS 2015'!M151</f>
        <v>to</v>
      </c>
      <c r="M151" s="375" t="str">
        <f>'CONGESTION RESULTS 2015'!N151</f>
        <v>GRTgaz Deutschland</v>
      </c>
      <c r="N151" s="375" t="str">
        <f>'CONGESTION RESULTS 2015'!O151</f>
        <v>21X000000001008P</v>
      </c>
      <c r="O151" s="375" t="str">
        <f>'CONGESTION RESULTS 2015'!P151</f>
        <v>DE</v>
      </c>
      <c r="P151" s="375" t="str">
        <f>'CONGESTION RESULTS 2015'!Q151</f>
        <v>EIC code is not on TP;  ...236 is used on TP; same data as below (but keep double, in case of bundles with different DE TSOs)</v>
      </c>
      <c r="Q151" s="375" t="str">
        <f>'CONGESTION RESULTS 2015'!BC151</f>
        <v>yes</v>
      </c>
      <c r="S151" s="360" t="str">
        <f>'CONGESTION RESULTS 2015'!BJ151</f>
        <v>no</v>
      </c>
      <c r="T151" s="375">
        <f>'CONGESTION RESULTS 2015'!BX151</f>
        <v>0</v>
      </c>
      <c r="U151" s="375" t="str">
        <f>IF(ISBLANK('CONGESTION RESULTS 2015'!BK151), "no", "yes")</f>
        <v>no</v>
      </c>
      <c r="V151" s="357" t="str">
        <f>'CONGESTION RESULTS 2015'!CE151</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151" s="375">
        <f>'CONGESTION RESULTS 2015'!CF151</f>
        <v>0</v>
      </c>
      <c r="X151" s="375">
        <f>'CONGESTION RESULTS 2015'!CG151</f>
        <v>0</v>
      </c>
      <c r="Y151" s="375">
        <f>'CONGESTION RESULTS 2015'!CH151</f>
        <v>0</v>
      </c>
      <c r="AA151" s="375" t="str">
        <f>Table9[[#This Row],[offer/non-offer or premia in March 2016 auction? 
'[only considering GYs and M-4-16']]]</f>
        <v>yes-all offered</v>
      </c>
      <c r="AB151" s="375" t="str">
        <f>Table9[[#This Row],[Further TSO remarks on congestion / data / proposed changes to IP list etc.]]</f>
        <v>FCFS until 31.8.15, standard cap. of 1 to 60 months or LT cap. of &gt;=5yrs (offered in Jan. 15 at all CZ IP sides), auctions at PRISMA &amp; GSA from 1.11.15 on</v>
      </c>
      <c r="AC151" s="375" t="str">
        <f>Table9[[#This Row],[Revised evaluation of congestion after TSO / NRA comments]]</f>
        <v>no</v>
      </c>
      <c r="AD151" s="375">
        <f>Table9[[#This Row],[ACER comments / 
justification]]</f>
        <v>0</v>
      </c>
    </row>
    <row r="152" spans="1:30" ht="22.2" hidden="1" x14ac:dyDescent="0.45">
      <c r="A152" s="329" t="str">
        <f>'CONGESTION RESULTS 2015'!A152</f>
        <v>cross-border</v>
      </c>
      <c r="B152" s="375" t="str">
        <f>'CONGESTION RESULTS 2015'!B152</f>
        <v>likely not</v>
      </c>
      <c r="C152" s="375" t="str">
        <f>'CONGESTION RESULTS 2015'!C152</f>
        <v>non-offer of GYs 16/17 + 17/18</v>
      </c>
      <c r="D152" s="375" t="str">
        <f>'CONGESTION RESULTS 2015'!E152</f>
        <v>yes</v>
      </c>
      <c r="E152" s="375" t="str">
        <f>'CONGESTION RESULTS 2015'!F152</f>
        <v>PRISMA</v>
      </c>
      <c r="F152" s="375" t="str">
        <f>'CONGESTION RESULTS 2015'!G152</f>
        <v>Waidhaus</v>
      </c>
      <c r="G152" s="375" t="str">
        <f>'CONGESTION RESULTS 2015'!H152</f>
        <v>Exit</v>
      </c>
      <c r="H152" s="375" t="str">
        <f>'CONGESTION RESULTS 2015'!I152</f>
        <v>21Z0000000000236</v>
      </c>
      <c r="I152" s="375" t="str">
        <f>'CONGESTION RESULTS 2015'!J152</f>
        <v>NET4GAS</v>
      </c>
      <c r="J152" s="375" t="str">
        <f>'CONGESTION RESULTS 2015'!K152</f>
        <v>21X000000001304L</v>
      </c>
      <c r="K152" s="375" t="str">
        <f>'CONGESTION RESULTS 2015'!L152</f>
        <v>CZ</v>
      </c>
      <c r="L152" s="375" t="str">
        <f>'CONGESTION RESULTS 2015'!M152</f>
        <v>to</v>
      </c>
      <c r="M152" s="375" t="str">
        <f>'CONGESTION RESULTS 2015'!N152</f>
        <v>Open Grid Europe</v>
      </c>
      <c r="N152" s="375" t="str">
        <f>'CONGESTION RESULTS 2015'!O152</f>
        <v>21X-DE-C-A0A0A-T</v>
      </c>
      <c r="O152" s="375" t="str">
        <f>'CONGESTION RESULTS 2015'!P152</f>
        <v>DE</v>
      </c>
      <c r="P152" s="375" t="str">
        <f>'CONGESTION RESULTS 2015'!Q152</f>
        <v>only this EIC is on TP; N4G joined PRISMA late in 2015</v>
      </c>
      <c r="Q152" s="375" t="str">
        <f>'CONGESTION RESULTS 2015'!BC152</f>
        <v>yes</v>
      </c>
      <c r="S152" s="360" t="str">
        <f>'CONGESTION RESULTS 2015'!BJ152</f>
        <v>no</v>
      </c>
      <c r="T152" s="375">
        <f>'CONGESTION RESULTS 2015'!BX152</f>
        <v>0</v>
      </c>
      <c r="U152" s="375" t="str">
        <f>IF(ISBLANK('CONGESTION RESULTS 2015'!BK152), "no", "yes")</f>
        <v>no</v>
      </c>
      <c r="V152" s="357" t="str">
        <f>'CONGESTION RESULTS 2015'!CE152</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152" s="375">
        <f>'CONGESTION RESULTS 2015'!CF152</f>
        <v>0</v>
      </c>
      <c r="X152" s="375">
        <f>'CONGESTION RESULTS 2015'!CG152</f>
        <v>0</v>
      </c>
      <c r="Y152" s="375">
        <f>'CONGESTION RESULTS 2015'!CH152</f>
        <v>0</v>
      </c>
      <c r="AA152" s="375" t="str">
        <f>Table9[[#This Row],[offer/non-offer or premia in March 2016 auction? 
'[only considering GYs and M-4-16']]]</f>
        <v>yes-all offered (bundled only 16-18)</v>
      </c>
      <c r="AB152" s="375" t="str">
        <f>Table9[[#This Row],[Further TSO remarks on congestion / data / proposed changes to IP list etc.]]</f>
        <v>FCFS until 31.8.15, standard cap. of 1 to 60 months or LT cap. of &gt;=5yrs (offered in Jan. 15 at all CZ IP sides), auctions at PRISMA &amp; GSA from 1.11.15 on</v>
      </c>
      <c r="AC152" s="375" t="str">
        <f>Table9[[#This Row],[Revised evaluation of congestion after TSO / NRA comments]]</f>
        <v>no</v>
      </c>
      <c r="AD152" s="375">
        <f>Table9[[#This Row],[ACER comments / 
justification]]</f>
        <v>0</v>
      </c>
    </row>
    <row r="153" spans="1:30" ht="22.2" hidden="1" x14ac:dyDescent="0.45">
      <c r="A153" s="329" t="str">
        <f>'CONGESTION RESULTS 2015'!A153</f>
        <v>VR</v>
      </c>
      <c r="B153" s="375">
        <f>'CONGESTION RESULTS 2015'!B153</f>
        <v>0</v>
      </c>
      <c r="C153" s="375">
        <f>'CONGESTION RESULTS 2015'!C153</f>
        <v>0</v>
      </c>
      <c r="D153" s="375" t="str">
        <f>'CONGESTION RESULTS 2015'!E153</f>
        <v>no</v>
      </c>
      <c r="E153" s="375" t="str">
        <f>'CONGESTION RESULTS 2015'!F153</f>
        <v>PRISMA</v>
      </c>
      <c r="F153" s="375" t="str">
        <f>'CONGESTION RESULTS 2015'!G153</f>
        <v>Waidhaus</v>
      </c>
      <c r="G153" s="375" t="str">
        <f>'CONGESTION RESULTS 2015'!H153</f>
        <v>Exit</v>
      </c>
      <c r="H153" s="375" t="str">
        <f>'CONGESTION RESULTS 2015'!I153</f>
        <v>21Z0000000000236</v>
      </c>
      <c r="I153" s="375" t="str">
        <f>'CONGESTION RESULTS 2015'!J153</f>
        <v>Open Grid Europe</v>
      </c>
      <c r="J153" s="375" t="str">
        <f>'CONGESTION RESULTS 2015'!K153</f>
        <v>21X-DE-C-A0A0A-T</v>
      </c>
      <c r="K153" s="375" t="str">
        <f>'CONGESTION RESULTS 2015'!L153</f>
        <v>DE</v>
      </c>
      <c r="L153" s="375" t="str">
        <f>'CONGESTION RESULTS 2015'!M153</f>
        <v>to</v>
      </c>
      <c r="M153" s="375" t="str">
        <f>'CONGESTION RESULTS 2015'!N153</f>
        <v>NET4GAS</v>
      </c>
      <c r="N153" s="375" t="str">
        <f>'CONGESTION RESULTS 2015'!O153</f>
        <v>21X000000001304L</v>
      </c>
      <c r="O153" s="375" t="str">
        <f>'CONGESTION RESULTS 2015'!P153</f>
        <v>CZ</v>
      </c>
      <c r="P153" s="375" t="str">
        <f>'CONGESTION RESULTS 2015'!Q153</f>
        <v>no firm technical</v>
      </c>
      <c r="Q153" s="375" t="str">
        <f>'CONGESTION RESULTS 2015'!BC153</f>
        <v>yes</v>
      </c>
      <c r="S153" s="360" t="str">
        <f>'CONGESTION RESULTS 2015'!BJ153</f>
        <v>yes (2 days in Jan16)</v>
      </c>
      <c r="T153" s="375">
        <f>'CONGESTION RESULTS 2015'!BX153</f>
        <v>0</v>
      </c>
      <c r="U153" s="375" t="str">
        <f>IF(ISBLANK('CONGESTION RESULTS 2015'!BK153), "no", "yes")</f>
        <v>no</v>
      </c>
      <c r="V153" s="357">
        <f>'CONGESTION RESULTS 2015'!CE153</f>
        <v>0</v>
      </c>
      <c r="W153" s="375">
        <f>'CONGESTION RESULTS 2015'!CF153</f>
        <v>0</v>
      </c>
      <c r="X153" s="375">
        <f>'CONGESTION RESULTS 2015'!CG153</f>
        <v>0</v>
      </c>
      <c r="Y153" s="375">
        <f>'CONGESTION RESULTS 2015'!CH153</f>
        <v>0</v>
      </c>
      <c r="AA153" s="375">
        <f>Table9[[#This Row],[offer/non-offer or premia in March 2016 auction? 
'[only considering GYs and M-4-16']]]</f>
        <v>0</v>
      </c>
      <c r="AB153" s="375">
        <f>Table9[[#This Row],[Further TSO remarks on congestion / data / proposed changes to IP list etc.]]</f>
        <v>0</v>
      </c>
      <c r="AC153" s="375">
        <f>Table9[[#This Row],[Revised evaluation of congestion after TSO / NRA comments]]</f>
        <v>0</v>
      </c>
      <c r="AD153" s="375">
        <f>Table9[[#This Row],[ACER comments / 
justification]]</f>
        <v>0</v>
      </c>
    </row>
    <row r="154" spans="1:30" s="361" customFormat="1" ht="30" hidden="1" customHeight="1" x14ac:dyDescent="0.45">
      <c r="A154" s="357" t="str">
        <f>'CONGESTION RESULTS 2015'!A154</f>
        <v>3rd country</v>
      </c>
      <c r="B154" s="324" t="str">
        <f>'CONGESTION RESULTS 2015'!B154</f>
        <v>yes</v>
      </c>
      <c r="C154" s="357" t="str">
        <f>'CONGESTION RESULTS 2015'!C154</f>
        <v>non-offer of GYs 15-18</v>
      </c>
      <c r="D154" s="357" t="str">
        <f>'CONGESTION RESULTS 2015'!E154</f>
        <v>yes</v>
      </c>
      <c r="E154" s="357" t="str">
        <f>'CONGESTION RESULTS 2015'!F154</f>
        <v>PRISMA</v>
      </c>
      <c r="F154" s="368" t="str">
        <f>'CONGESTION RESULTS 2015'!G154</f>
        <v>Wallbach</v>
      </c>
      <c r="G154" s="357" t="str">
        <f>'CONGESTION RESULTS 2015'!H154</f>
        <v>Exit</v>
      </c>
      <c r="H154" s="358" t="str">
        <f>'CONGESTION RESULTS 2015'!I154</f>
        <v>21Z0000000001216</v>
      </c>
      <c r="I154" s="357" t="str">
        <f>'CONGESTION RESULTS 2015'!J154</f>
        <v>Fluxys TENP</v>
      </c>
      <c r="J154" s="329" t="str">
        <f>'CONGESTION RESULTS 2015'!K154</f>
        <v>21X000000001133M</v>
      </c>
      <c r="K154" s="357" t="str">
        <f>'CONGESTION RESULTS 2015'!L154</f>
        <v>DE</v>
      </c>
      <c r="L154" s="359" t="str">
        <f>'CONGESTION RESULTS 2015'!M154</f>
        <v>to</v>
      </c>
      <c r="M154" s="359" t="str">
        <f>'CONGESTION RESULTS 2015'!N154</f>
        <v>FluxSwiss</v>
      </c>
      <c r="N154" s="329" t="str">
        <f>'CONGESTION RESULTS 2015'!O154</f>
        <v>--</v>
      </c>
      <c r="O154" s="322" t="str">
        <f>'CONGESTION RESULTS 2015'!P154</f>
        <v>CH</v>
      </c>
      <c r="P154" s="375">
        <f>'CONGESTION RESULTS 2015'!Q154</f>
        <v>0</v>
      </c>
      <c r="Q154" s="357" t="str">
        <f>'CONGESTION RESULTS 2015'!BC154</f>
        <v>yes</v>
      </c>
      <c r="R154" s="360" t="s">
        <v>103</v>
      </c>
      <c r="S154" s="448" t="s">
        <v>121</v>
      </c>
      <c r="T154" s="357" t="str">
        <f>'CONGESTION RESULTS 2015'!BX154</f>
        <v>no</v>
      </c>
      <c r="U154" s="357" t="str">
        <f>IF(ISBLANK('CONGESTION RESULTS 2015'!BK154), "no", "yes")</f>
        <v>no</v>
      </c>
      <c r="V154" s="449" t="str">
        <f>Table9[[#This Row],[Number of concluded trades (T) and offers (O) on secondary markets in 2015 '[&gt;= 1 month']]]</f>
        <v>12 T</v>
      </c>
      <c r="W154" s="357" t="str">
        <f>'CONGESTION RESULTS 2015'!CF154</f>
        <v>yes</v>
      </c>
      <c r="X154" s="365" t="str">
        <f>'CONGESTION RESULTS 2015'!CG154</f>
        <v>close</v>
      </c>
      <c r="Y154" s="357" t="str">
        <f>'CONGESTION RESULTS 2015'!CH154</f>
        <v>yes</v>
      </c>
      <c r="Z154" s="357" t="s">
        <v>100</v>
      </c>
      <c r="AA154" s="375" t="str">
        <f>Table9[[#This Row],[offer/non-offer or premia in March 2016 auction? 
'[only considering GYs and M-4-16']]]</f>
        <v xml:space="preserve">M-4-16 offered only as interruptible, unbundled, GY 16-19 not offered; GYs 26-31 offered as unbundled. </v>
      </c>
      <c r="AB154" s="375" t="str">
        <f>Table9[[#This Row],[Further TSO remarks on congestion / data / proposed changes to IP list etc.]]</f>
        <v>until (incl.) October 2015 interruptible capacity was offered via FCFS</v>
      </c>
      <c r="AC154" s="375" t="str">
        <f>Table9[[#This Row],[Revised evaluation of congestion after TSO / NRA comments]]</f>
        <v>yes</v>
      </c>
      <c r="AD154" s="375" t="str">
        <f>Table9[[#This Row],[ACER comments / 
justification]]</f>
        <v>persistent congestion</v>
      </c>
    </row>
    <row r="155" spans="1:30" s="361" customFormat="1" ht="30" hidden="1" customHeight="1" x14ac:dyDescent="0.45">
      <c r="A155" s="357" t="str">
        <f>'CONGESTION RESULTS 2015'!A155</f>
        <v>3rd country</v>
      </c>
      <c r="B155" s="324" t="str">
        <f>'CONGESTION RESULTS 2015'!B155</f>
        <v>yes</v>
      </c>
      <c r="C155" s="357" t="str">
        <f>'CONGESTION RESULTS 2015'!C155</f>
        <v>non-offer of GYs 15-18</v>
      </c>
      <c r="D155" s="357" t="str">
        <f>'CONGESTION RESULTS 2015'!E155</f>
        <v>no (temporarily / double)</v>
      </c>
      <c r="E155" s="357" t="str">
        <f>'CONGESTION RESULTS 2015'!F155</f>
        <v>PRISMA</v>
      </c>
      <c r="F155" s="368" t="str">
        <f>'CONGESTION RESULTS 2015'!G155</f>
        <v>Wallbach</v>
      </c>
      <c r="G155" s="357" t="str">
        <f>'CONGESTION RESULTS 2015'!H155</f>
        <v>Exit</v>
      </c>
      <c r="H155" s="358" t="str">
        <f>'CONGESTION RESULTS 2015'!I155</f>
        <v>21Z0000000001216</v>
      </c>
      <c r="I155" s="357" t="str">
        <f>'CONGESTION RESULTS 2015'!J155</f>
        <v>Fluxys TENP</v>
      </c>
      <c r="J155" s="329" t="str">
        <f>'CONGESTION RESULTS 2015'!K155</f>
        <v>21X000000001133M</v>
      </c>
      <c r="K155" s="357" t="str">
        <f>'CONGESTION RESULTS 2015'!L155</f>
        <v>DE</v>
      </c>
      <c r="L155" s="359" t="str">
        <f>'CONGESTION RESULTS 2015'!M155</f>
        <v>to</v>
      </c>
      <c r="M155" s="359" t="str">
        <f>'CONGESTION RESULTS 2015'!N155</f>
        <v>Swissgas</v>
      </c>
      <c r="N155" s="329" t="str">
        <f>'CONGESTION RESULTS 2015'!O155</f>
        <v>21X-CH-B-A0A0A-H</v>
      </c>
      <c r="O155" s="322" t="str">
        <f>'CONGESTION RESULTS 2015'!P155</f>
        <v>CH</v>
      </c>
      <c r="P155" s="375" t="str">
        <f>'CONGESTION RESULTS 2015'!Q155</f>
        <v>same data used as above; only one exit exists on TP (keep this side still in the CAM list for potential future bundles with different TSOs2)</v>
      </c>
      <c r="Q155" s="357" t="str">
        <f>'CONGESTION RESULTS 2015'!BC155</f>
        <v>yes</v>
      </c>
      <c r="R155" s="360" t="s">
        <v>103</v>
      </c>
      <c r="S155" s="360" t="str">
        <f>'CONGESTION RESULTS 2015'!BJ155</f>
        <v>no data</v>
      </c>
      <c r="T155" s="357" t="str">
        <f>'CONGESTION RESULTS 2015'!BX155</f>
        <v>no</v>
      </c>
      <c r="U155" s="357" t="str">
        <f>IF(ISBLANK('CONGESTION RESULTS 2015'!BK155), "no", "yes")</f>
        <v>no</v>
      </c>
      <c r="V155" s="366" t="str">
        <f>'CONGESTION RESULTS 2015'!CA155</f>
        <v>O, R, T</v>
      </c>
      <c r="W155" s="357" t="str">
        <f>'CONGESTION RESULTS 2015'!CF155</f>
        <v>yes</v>
      </c>
      <c r="X155" s="365" t="str">
        <f>'CONGESTION RESULTS 2015'!CG155</f>
        <v>close</v>
      </c>
      <c r="Y155" s="357" t="str">
        <f>'CONGESTION RESULTS 2015'!CH155</f>
        <v>yes</v>
      </c>
      <c r="Z155" s="366" t="str">
        <f>Table9[[#This Row],[offer/non-offer or premia in March 2016 auction? 
'[only considering GYs and M-4-16']]]</f>
        <v xml:space="preserve">M-4-16 offered only as interruptible, unbundled, GY 16-19 not offered; GYs 26-31 offered as unbundled. </v>
      </c>
      <c r="AA155" s="375" t="str">
        <f>Table9[[#This Row],[offer/non-offer or premia in March 2016 auction? 
'[only considering GYs and M-4-16']]]</f>
        <v xml:space="preserve">M-4-16 offered only as interruptible, unbundled, GY 16-19 not offered; GYs 26-31 offered as unbundled. </v>
      </c>
      <c r="AB155" s="375" t="str">
        <f>Table9[[#This Row],[Further TSO remarks on congestion / data / proposed changes to IP list etc.]]</f>
        <v>until (incl.) October 2015 interruptible capacity was offered via FCFS</v>
      </c>
      <c r="AC155" s="375" t="str">
        <f>Table9[[#This Row],[Revised evaluation of congestion after TSO / NRA comments]]</f>
        <v>yes</v>
      </c>
      <c r="AD155" s="375">
        <f>Table9[[#This Row],[ACER comments / 
justification]]</f>
        <v>0</v>
      </c>
    </row>
    <row r="156" spans="1:30" ht="22.2" hidden="1" x14ac:dyDescent="0.45">
      <c r="A156" s="329" t="str">
        <f>'CONGESTION RESULTS 2015'!A156</f>
        <v>3rd country</v>
      </c>
      <c r="B156" s="375" t="str">
        <f>'CONGESTION RESULTS 2015'!B156</f>
        <v>close</v>
      </c>
      <c r="C156" s="375" t="str">
        <f>'CONGESTION RESULTS 2015'!C156</f>
        <v>auction premia (2M) + non-offer of GY 17/18</v>
      </c>
      <c r="D156" s="375" t="str">
        <f>'CONGESTION RESULTS 2015'!E156</f>
        <v>yes</v>
      </c>
      <c r="E156" s="375" t="str">
        <f>'CONGESTION RESULTS 2015'!F156</f>
        <v>PRISMA</v>
      </c>
      <c r="F156" s="375" t="str">
        <f>'CONGESTION RESULTS 2015'!G156</f>
        <v>Wallbach</v>
      </c>
      <c r="G156" s="375" t="str">
        <f>'CONGESTION RESULTS 2015'!H156</f>
        <v>Exit</v>
      </c>
      <c r="H156" s="375" t="str">
        <f>'CONGESTION RESULTS 2015'!I156</f>
        <v>21Z0000000001232</v>
      </c>
      <c r="I156" s="375" t="str">
        <f>'CONGESTION RESULTS 2015'!J156</f>
        <v>Open Grid Europe</v>
      </c>
      <c r="J156" s="375" t="str">
        <f>'CONGESTION RESULTS 2015'!K156</f>
        <v>21X-DE-C-A0A0A-T</v>
      </c>
      <c r="K156" s="375" t="str">
        <f>'CONGESTION RESULTS 2015'!L156</f>
        <v>DE</v>
      </c>
      <c r="L156" s="375" t="str">
        <f>'CONGESTION RESULTS 2015'!M156</f>
        <v>to</v>
      </c>
      <c r="M156" s="375" t="str">
        <f>'CONGESTION RESULTS 2015'!N156</f>
        <v>FluxSwiss</v>
      </c>
      <c r="N156" s="375" t="str">
        <f>'CONGESTION RESULTS 2015'!O156</f>
        <v>--</v>
      </c>
      <c r="O156" s="375" t="str">
        <f>'CONGESTION RESULTS 2015'!P156</f>
        <v>CH</v>
      </c>
      <c r="P156" s="375">
        <f>'CONGESTION RESULTS 2015'!Q156</f>
        <v>0</v>
      </c>
      <c r="Q156" s="375" t="str">
        <f>'CONGESTION RESULTS 2015'!BC156</f>
        <v>yes</v>
      </c>
      <c r="S156" s="360" t="str">
        <f>'CONGESTION RESULTS 2015'!BJ156</f>
        <v>no</v>
      </c>
      <c r="T156" s="375" t="str">
        <f>'CONGESTION RESULTS 2015'!BX156</f>
        <v>no</v>
      </c>
      <c r="V156" s="357">
        <f>'CONGESTION RESULTS 2015'!CE156</f>
        <v>0</v>
      </c>
      <c r="W156" s="375" t="str">
        <f>'CONGESTION RESULTS 2015'!CF156</f>
        <v>no</v>
      </c>
      <c r="X156" s="375" t="str">
        <f>'CONGESTION RESULTS 2015'!CG156</f>
        <v>no</v>
      </c>
      <c r="Y156" s="375" t="str">
        <f>'CONGESTION RESULTS 2015'!CH156</f>
        <v>yes</v>
      </c>
      <c r="AA156" s="375" t="str">
        <f>Table9[[#This Row],[offer/non-offer or premia in March 2016 auction? 
'[only considering GYs and M-4-16']]]</f>
        <v>M-4-16 offered unbundled, only GY17/18 offered unbundled and with  Auction Premia</v>
      </c>
      <c r="AB156" s="375">
        <f>Table9[[#This Row],[Further TSO remarks on congestion / data / proposed changes to IP list etc.]]</f>
        <v>0</v>
      </c>
      <c r="AC156" s="375" t="str">
        <f>Table9[[#This Row],[Revised evaluation of congestion after TSO / NRA comments]]</f>
        <v>close (few auction premia) --&gt; but now congested (premia for 17/18)</v>
      </c>
      <c r="AD156" s="375">
        <f>Table9[[#This Row],[ACER comments / 
justification]]</f>
        <v>0</v>
      </c>
    </row>
    <row r="157" spans="1:30" ht="22.2" hidden="1" x14ac:dyDescent="0.45">
      <c r="A157" s="329" t="str">
        <f>'CONGESTION RESULTS 2015'!A157</f>
        <v>in-country</v>
      </c>
      <c r="B157" s="375" t="str">
        <f>'CONGESTION RESULTS 2015'!B157</f>
        <v>potentially</v>
      </c>
      <c r="C157" s="375" t="str">
        <f>'CONGESTION RESULTS 2015'!C157</f>
        <v>non-offer of GYs 15-18</v>
      </c>
      <c r="D157" s="375" t="str">
        <f>'CONGESTION RESULTS 2015'!E157</f>
        <v>yes</v>
      </c>
      <c r="E157" s="375" t="str">
        <f>'CONGESTION RESULTS 2015'!F157</f>
        <v>PRISMA</v>
      </c>
      <c r="F157" s="375" t="str">
        <f>'CONGESTION RESULTS 2015'!G157</f>
        <v>Wardenburg RG</v>
      </c>
      <c r="G157" s="375" t="str">
        <f>'CONGESTION RESULTS 2015'!H157</f>
        <v>Exit</v>
      </c>
      <c r="H157" s="375" t="str">
        <f>'CONGESTION RESULTS 2015'!I157</f>
        <v>37Z000000006389D</v>
      </c>
      <c r="I157" s="375" t="str">
        <f>'CONGESTION RESULTS 2015'!J157</f>
        <v>Gasunie Deutschland Transport Services</v>
      </c>
      <c r="J157" s="375" t="str">
        <f>'CONGESTION RESULTS 2015'!K157</f>
        <v>21X-DE-D-A0A0A-K</v>
      </c>
      <c r="K157" s="375" t="str">
        <f>'CONGESTION RESULTS 2015'!L157</f>
        <v>DE</v>
      </c>
      <c r="L157" s="375" t="str">
        <f>'CONGESTION RESULTS 2015'!M157</f>
        <v>to</v>
      </c>
      <c r="M157" s="375" t="str">
        <f>'CONGESTION RESULTS 2015'!N157</f>
        <v>Open Grid Europe</v>
      </c>
      <c r="N157" s="375" t="str">
        <f>'CONGESTION RESULTS 2015'!O157</f>
        <v>21X-DE-C-A0A0A-T</v>
      </c>
      <c r="O157" s="375" t="str">
        <f>'CONGESTION RESULTS 2015'!P157</f>
        <v>DE</v>
      </c>
      <c r="P157" s="375" t="str">
        <f>'CONGESTION RESULTS 2015'!Q157</f>
        <v>align name w/ TP &amp; Prisma; no firm technical until 1.11.15, no bookings</v>
      </c>
      <c r="Q157" s="375" t="str">
        <f>'CONGESTION RESULTS 2015'!BC157</f>
        <v>yes</v>
      </c>
      <c r="S157" s="360" t="str">
        <f>'CONGESTION RESULTS 2015'!BJ157</f>
        <v>no</v>
      </c>
      <c r="T157" s="375" t="str">
        <f>'CONGESTION RESULTS 2015'!BX157</f>
        <v>no</v>
      </c>
      <c r="V157" s="357">
        <f>'CONGESTION RESULTS 2015'!CE157</f>
        <v>0</v>
      </c>
      <c r="W157" s="375" t="str">
        <f>'CONGESTION RESULTS 2015'!CF157</f>
        <v>yes</v>
      </c>
      <c r="X157" s="375" t="str">
        <f>'CONGESTION RESULTS 2015'!CG157</f>
        <v>no</v>
      </c>
      <c r="Y157" s="375" t="str">
        <f>'CONGESTION RESULTS 2015'!CH157</f>
        <v>yes</v>
      </c>
      <c r="AA157" s="375" t="str">
        <f>Table9[[#This Row],[offer/non-offer or premia in March 2016 auction? 
'[only considering GYs and M-4-16']]]</f>
        <v>GY16/17 + M-4-16 offered</v>
      </c>
      <c r="AB157" s="375" t="str">
        <f>Table9[[#This Row],[Further TSO remarks on congestion / data / proposed changes to IP list etc.]]</f>
        <v>Firm capacity was increased in 11/2015 and is now offered in auctions, long term bookings are possible - no congestion anymore</v>
      </c>
      <c r="AC157" s="375" t="str">
        <f>Table9[[#This Row],[Revised evaluation of congestion after TSO / NRA comments]]</f>
        <v>No</v>
      </c>
      <c r="AD157" s="375">
        <f>Table9[[#This Row],[ACER comments / 
justification]]</f>
        <v>0</v>
      </c>
    </row>
    <row r="158" spans="1:30" ht="22.2" hidden="1" x14ac:dyDescent="0.45">
      <c r="A158" s="329" t="str">
        <f>'CONGESTION RESULTS 2015'!A158</f>
        <v>in-country</v>
      </c>
      <c r="B158" s="375" t="str">
        <f>'CONGESTION RESULTS 2015'!B158</f>
        <v>no</v>
      </c>
      <c r="C158" s="375">
        <f>'CONGESTION RESULTS 2015'!C158</f>
        <v>0</v>
      </c>
      <c r="D158" s="375" t="str">
        <f>'CONGESTION RESULTS 2015'!E158</f>
        <v>yes</v>
      </c>
      <c r="E158" s="375" t="str">
        <f>'CONGESTION RESULTS 2015'!F158</f>
        <v>PRISMA</v>
      </c>
      <c r="F158" s="375" t="str">
        <f>'CONGESTION RESULTS 2015'!G158</f>
        <v>Wardenburg RG</v>
      </c>
      <c r="G158" s="375" t="str">
        <f>'CONGESTION RESULTS 2015'!H158</f>
        <v>Exit</v>
      </c>
      <c r="H158" s="375" t="str">
        <f>'CONGESTION RESULTS 2015'!I158</f>
        <v>37Z000000006389D</v>
      </c>
      <c r="I158" s="375" t="str">
        <f>'CONGESTION RESULTS 2015'!J158</f>
        <v>Open Grid Europe</v>
      </c>
      <c r="J158" s="375" t="str">
        <f>'CONGESTION RESULTS 2015'!K158</f>
        <v>21X-DE-C-A0A0A-T</v>
      </c>
      <c r="K158" s="375" t="str">
        <f>'CONGESTION RESULTS 2015'!L158</f>
        <v>DE</v>
      </c>
      <c r="L158" s="375" t="str">
        <f>'CONGESTION RESULTS 2015'!M158</f>
        <v>to</v>
      </c>
      <c r="M158" s="375" t="str">
        <f>'CONGESTION RESULTS 2015'!N158</f>
        <v>Gasunie Deutschland Transport Services</v>
      </c>
      <c r="N158" s="375" t="str">
        <f>'CONGESTION RESULTS 2015'!O158</f>
        <v>21X-DE-D-A0A0A-K</v>
      </c>
      <c r="O158" s="375" t="str">
        <f>'CONGESTION RESULTS 2015'!P158</f>
        <v>DE</v>
      </c>
      <c r="P158" s="375" t="str">
        <f>'CONGESTION RESULTS 2015'!Q158</f>
        <v>no firm technical until 25.8.15; only 3 days booked</v>
      </c>
      <c r="Q158" s="375" t="str">
        <f>'CONGESTION RESULTS 2015'!BC158</f>
        <v>yes</v>
      </c>
      <c r="S158" s="360" t="str">
        <f>'CONGESTION RESULTS 2015'!BJ158</f>
        <v>no</v>
      </c>
      <c r="T158" s="375">
        <f>'CONGESTION RESULTS 2015'!BX158</f>
        <v>0</v>
      </c>
      <c r="U158" s="375" t="str">
        <f>IF(ISBLANK('CONGESTION RESULTS 2015'!BK158), "no", "yes")</f>
        <v>yes</v>
      </c>
      <c r="V158" s="357">
        <f>'CONGESTION RESULTS 2015'!CE158</f>
        <v>0</v>
      </c>
      <c r="W158" s="375">
        <f>'CONGESTION RESULTS 2015'!CF158</f>
        <v>0</v>
      </c>
      <c r="X158" s="375">
        <f>'CONGESTION RESULTS 2015'!CG158</f>
        <v>0</v>
      </c>
      <c r="Y158" s="375">
        <f>'CONGESTION RESULTS 2015'!CH158</f>
        <v>0</v>
      </c>
      <c r="AA158" s="375">
        <f>Table9[[#This Row],[offer/non-offer or premia in March 2016 auction? 
'[only considering GYs and M-4-16']]]</f>
        <v>0</v>
      </c>
      <c r="AB158" s="375">
        <f>Table9[[#This Row],[Further TSO remarks on congestion / data / proposed changes to IP list etc.]]</f>
        <v>0</v>
      </c>
      <c r="AC158" s="375">
        <f>Table9[[#This Row],[Revised evaluation of congestion after TSO / NRA comments]]</f>
        <v>0</v>
      </c>
      <c r="AD158" s="375">
        <f>Table9[[#This Row],[ACER comments / 
justification]]</f>
        <v>0</v>
      </c>
    </row>
    <row r="159" spans="1:30" ht="22.2" hidden="1" x14ac:dyDescent="0.45">
      <c r="A159" s="329" t="str">
        <f>'CONGESTION RESULTS 2015'!A159</f>
        <v>cross-border</v>
      </c>
      <c r="B159" s="375" t="str">
        <f>'CONGESTION RESULTS 2015'!B159</f>
        <v>no</v>
      </c>
      <c r="C159" s="375">
        <f>'CONGESTION RESULTS 2015'!C159</f>
        <v>0</v>
      </c>
      <c r="D159" s="375" t="str">
        <f>'CONGESTION RESULTS 2015'!E159</f>
        <v>yes</v>
      </c>
      <c r="E159" s="375" t="str">
        <f>'CONGESTION RESULTS 2015'!F159</f>
        <v>PRISMA</v>
      </c>
      <c r="F159" s="375" t="str">
        <f>'CONGESTION RESULTS 2015'!G159</f>
        <v>Winterswijk  (NL) / Vreden (DE)</v>
      </c>
      <c r="G159" s="375" t="str">
        <f>'CONGESTION RESULTS 2015'!H159</f>
        <v>Exit</v>
      </c>
      <c r="H159" s="375" t="str">
        <f>'CONGESTION RESULTS 2015'!I159</f>
        <v>21Z000000000073S</v>
      </c>
      <c r="I159" s="375" t="str">
        <f>'CONGESTION RESULTS 2015'!J159</f>
        <v>Gasunie Transport Services</v>
      </c>
      <c r="J159" s="375" t="str">
        <f>'CONGESTION RESULTS 2015'!K159</f>
        <v>21X-NL-A-A0A0A-Z</v>
      </c>
      <c r="K159" s="375" t="str">
        <f>'CONGESTION RESULTS 2015'!L159</f>
        <v>NL</v>
      </c>
      <c r="L159" s="375" t="str">
        <f>'CONGESTION RESULTS 2015'!M159</f>
        <v>to</v>
      </c>
      <c r="M159" s="375" t="str">
        <f>'CONGESTION RESULTS 2015'!N159</f>
        <v>Open Grid Europe</v>
      </c>
      <c r="N159" s="375" t="str">
        <f>'CONGESTION RESULTS 2015'!O159</f>
        <v>21X-DE-C-A0A0A-T</v>
      </c>
      <c r="O159" s="375" t="str">
        <f>'CONGESTION RESULTS 2015'!P159</f>
        <v>DE</v>
      </c>
      <c r="P159" s="375">
        <f>'CONGESTION RESULTS 2015'!Q159</f>
        <v>0</v>
      </c>
      <c r="Q159" s="375">
        <f>'CONGESTION RESULTS 2015'!BC159</f>
        <v>0</v>
      </c>
      <c r="S159" s="360">
        <f>'CONGESTION RESULTS 2015'!BJ159</f>
        <v>0</v>
      </c>
      <c r="T159" s="375">
        <f>'CONGESTION RESULTS 2015'!BX159</f>
        <v>0</v>
      </c>
      <c r="U159" s="375" t="str">
        <f>IF(ISBLANK('CONGESTION RESULTS 2015'!BK159), "no", "yes")</f>
        <v>no</v>
      </c>
      <c r="V159" s="357">
        <f>'CONGESTION RESULTS 2015'!CE159</f>
        <v>0</v>
      </c>
      <c r="W159" s="375">
        <f>'CONGESTION RESULTS 2015'!CF159</f>
        <v>0</v>
      </c>
      <c r="X159" s="375">
        <f>'CONGESTION RESULTS 2015'!CG159</f>
        <v>0</v>
      </c>
      <c r="Y159" s="375">
        <f>'CONGESTION RESULTS 2015'!CH159</f>
        <v>0</v>
      </c>
      <c r="AA159" s="375">
        <f>Table9[[#This Row],[offer/non-offer or premia in March 2016 auction? 
'[only considering GYs and M-4-16']]]</f>
        <v>0</v>
      </c>
      <c r="AB159" s="375">
        <f>Table9[[#This Row],[Further TSO remarks on congestion / data / proposed changes to IP list etc.]]</f>
        <v>0</v>
      </c>
      <c r="AC159" s="375" t="str">
        <f>Table9[[#This Row],[Revised evaluation of congestion after TSO / NRA comments]]</f>
        <v>no</v>
      </c>
      <c r="AD159" s="375">
        <f>Table9[[#This Row],[ACER comments / 
justification]]</f>
        <v>0</v>
      </c>
    </row>
    <row r="160" spans="1:30" ht="22.2" hidden="1" x14ac:dyDescent="0.45">
      <c r="A160" s="329" t="str">
        <f>'CONGESTION RESULTS 2015'!A160</f>
        <v>VR</v>
      </c>
      <c r="B160" s="375">
        <f>'CONGESTION RESULTS 2015'!B160</f>
        <v>0</v>
      </c>
      <c r="C160" s="375">
        <f>'CONGESTION RESULTS 2015'!C160</f>
        <v>0</v>
      </c>
      <c r="D160" s="375" t="str">
        <f>'CONGESTION RESULTS 2015'!E160</f>
        <v>no</v>
      </c>
      <c r="E160" s="375" t="str">
        <f>'CONGESTION RESULTS 2015'!F160</f>
        <v>PRISMA</v>
      </c>
      <c r="F160" s="375" t="str">
        <f>'CONGESTION RESULTS 2015'!G160</f>
        <v>Winterswijk  (NL) / Vreden (DE)</v>
      </c>
      <c r="G160" s="375" t="str">
        <f>'CONGESTION RESULTS 2015'!H160</f>
        <v>Exit</v>
      </c>
      <c r="H160" s="375" t="str">
        <f>'CONGESTION RESULTS 2015'!I160</f>
        <v>21Z000000000073S</v>
      </c>
      <c r="I160" s="375" t="str">
        <f>'CONGESTION RESULTS 2015'!J160</f>
        <v>Open Grid Europe</v>
      </c>
      <c r="J160" s="375" t="str">
        <f>'CONGESTION RESULTS 2015'!K160</f>
        <v>21X-DE-C-A0A0A-T</v>
      </c>
      <c r="K160" s="375" t="str">
        <f>'CONGESTION RESULTS 2015'!L160</f>
        <v>DE</v>
      </c>
      <c r="L160" s="375" t="str">
        <f>'CONGESTION RESULTS 2015'!M160</f>
        <v>to</v>
      </c>
      <c r="M160" s="375" t="str">
        <f>'CONGESTION RESULTS 2015'!N160</f>
        <v>Gasunie Transport Services</v>
      </c>
      <c r="N160" s="375" t="str">
        <f>'CONGESTION RESULTS 2015'!O160</f>
        <v>21X-NL-A-A0A0A-Z</v>
      </c>
      <c r="O160" s="375" t="str">
        <f>'CONGESTION RESULTS 2015'!P160</f>
        <v>NL</v>
      </c>
      <c r="P160" s="375" t="str">
        <f>'CONGESTION RESULTS 2015'!Q160</f>
        <v>no firm technical</v>
      </c>
      <c r="Q160" s="375" t="str">
        <f>'CONGESTION RESULTS 2015'!BC160</f>
        <v>yes</v>
      </c>
      <c r="S160" s="360" t="str">
        <f>'CONGESTION RESULTS 2015'!BJ160</f>
        <v>no</v>
      </c>
      <c r="T160" s="375">
        <f>'CONGESTION RESULTS 2015'!BX160</f>
        <v>0</v>
      </c>
      <c r="U160" s="375" t="str">
        <f>IF(ISBLANK('CONGESTION RESULTS 2015'!BK160), "no", "yes")</f>
        <v>no</v>
      </c>
      <c r="V160" s="357">
        <f>'CONGESTION RESULTS 2015'!CE160</f>
        <v>0</v>
      </c>
      <c r="W160" s="375">
        <f>'CONGESTION RESULTS 2015'!CF160</f>
        <v>0</v>
      </c>
      <c r="X160" s="375">
        <f>'CONGESTION RESULTS 2015'!CG160</f>
        <v>0</v>
      </c>
      <c r="Y160" s="375">
        <f>'CONGESTION RESULTS 2015'!CH160</f>
        <v>0</v>
      </c>
      <c r="AA160" s="375">
        <f>Table9[[#This Row],[offer/non-offer or premia in March 2016 auction? 
'[only considering GYs and M-4-16']]]</f>
        <v>0</v>
      </c>
      <c r="AB160" s="375">
        <f>Table9[[#This Row],[Further TSO remarks on congestion / data / proposed changes to IP list etc.]]</f>
        <v>0</v>
      </c>
      <c r="AC160" s="375">
        <f>Table9[[#This Row],[Revised evaluation of congestion after TSO / NRA comments]]</f>
        <v>0</v>
      </c>
      <c r="AD160" s="375">
        <f>Table9[[#This Row],[ACER comments / 
justification]]</f>
        <v>0</v>
      </c>
    </row>
    <row r="161" spans="1:31" ht="22.2" hidden="1" x14ac:dyDescent="0.45">
      <c r="A161" s="329" t="str">
        <f>'CONGESTION RESULTS 2015'!A161</f>
        <v>cross-border</v>
      </c>
      <c r="B161" s="375" t="str">
        <f>'CONGESTION RESULTS 2015'!B161</f>
        <v>no</v>
      </c>
      <c r="C161" s="375">
        <f>'CONGESTION RESULTS 2015'!C161</f>
        <v>0</v>
      </c>
      <c r="D161" s="375" t="str">
        <f>'CONGESTION RESULTS 2015'!E161</f>
        <v>yes</v>
      </c>
      <c r="E161" s="375" t="str">
        <f>'CONGESTION RESULTS 2015'!F161</f>
        <v>PRISMA</v>
      </c>
      <c r="F161" s="375" t="str">
        <f>'CONGESTION RESULTS 2015'!G161</f>
        <v>Zandvliet H-gas</v>
      </c>
      <c r="G161" s="375" t="str">
        <f>'CONGESTION RESULTS 2015'!H161</f>
        <v>Exit</v>
      </c>
      <c r="H161" s="375" t="str">
        <f>'CONGESTION RESULTS 2015'!I161</f>
        <v>21Z0000000001062</v>
      </c>
      <c r="I161" s="375" t="str">
        <f>'CONGESTION RESULTS 2015'!J161</f>
        <v>Gasunie Transport Services</v>
      </c>
      <c r="J161" s="375" t="str">
        <f>'CONGESTION RESULTS 2015'!K161</f>
        <v>21X-NL-A-A0A0A-Z</v>
      </c>
      <c r="K161" s="375" t="str">
        <f>'CONGESTION RESULTS 2015'!L161</f>
        <v>NL</v>
      </c>
      <c r="L161" s="375" t="str">
        <f>'CONGESTION RESULTS 2015'!M161</f>
        <v>to</v>
      </c>
      <c r="M161" s="375" t="str">
        <f>'CONGESTION RESULTS 2015'!N161</f>
        <v>Fluxys Belgium</v>
      </c>
      <c r="N161" s="375" t="str">
        <f>'CONGESTION RESULTS 2015'!O161</f>
        <v>21X-BE-A-A0A0A-Y</v>
      </c>
      <c r="O161" s="375" t="str">
        <f>'CONGESTION RESULTS 2015'!P161</f>
        <v>BE</v>
      </c>
      <c r="P161" s="375">
        <f>'CONGESTION RESULTS 2015'!Q161</f>
        <v>0</v>
      </c>
      <c r="Q161" s="375">
        <f>'CONGESTION RESULTS 2015'!BC161</f>
        <v>0</v>
      </c>
      <c r="S161" s="360">
        <f>'CONGESTION RESULTS 2015'!BJ161</f>
        <v>0</v>
      </c>
      <c r="T161" s="375">
        <f>'CONGESTION RESULTS 2015'!BX161</f>
        <v>0</v>
      </c>
      <c r="U161" s="375" t="str">
        <f>IF(ISBLANK('CONGESTION RESULTS 2015'!BK161), "no", "yes")</f>
        <v>no</v>
      </c>
      <c r="V161" s="357">
        <f>'CONGESTION RESULTS 2015'!CE161</f>
        <v>0</v>
      </c>
      <c r="W161" s="375">
        <f>'CONGESTION RESULTS 2015'!CF161</f>
        <v>0</v>
      </c>
      <c r="X161" s="375">
        <f>'CONGESTION RESULTS 2015'!CG161</f>
        <v>0</v>
      </c>
      <c r="Y161" s="375">
        <f>'CONGESTION RESULTS 2015'!CH161</f>
        <v>0</v>
      </c>
      <c r="AA161" s="375">
        <f>Table9[[#This Row],[offer/non-offer or premia in March 2016 auction? 
'[only considering GYs and M-4-16']]]</f>
        <v>0</v>
      </c>
      <c r="AB161" s="375">
        <f>Table9[[#This Row],[Further TSO remarks on congestion / data / proposed changes to IP list etc.]]</f>
        <v>0</v>
      </c>
      <c r="AC161" s="375" t="str">
        <f>Table9[[#This Row],[Revised evaluation of congestion after TSO / NRA comments]]</f>
        <v>no</v>
      </c>
      <c r="AD161" s="375">
        <f>Table9[[#This Row],[ACER comments / 
justification]]</f>
        <v>0</v>
      </c>
    </row>
    <row r="162" spans="1:31" ht="22.2" hidden="1" x14ac:dyDescent="0.45">
      <c r="A162" s="329" t="str">
        <f>'CONGESTION RESULTS 2015'!A162</f>
        <v>VR</v>
      </c>
      <c r="B162" s="375">
        <f>'CONGESTION RESULTS 2015'!B162</f>
        <v>0</v>
      </c>
      <c r="C162" s="375" t="str">
        <f>'CONGESTION RESULTS 2015'!C162</f>
        <v>non-offer of GYs 15/16 + 16/17 + 17/18</v>
      </c>
      <c r="D162" s="375" t="str">
        <f>'CONGESTION RESULTS 2015'!E162</f>
        <v>no</v>
      </c>
      <c r="E162" s="375" t="str">
        <f>'CONGESTION RESULTS 2015'!F162</f>
        <v>PRISMA</v>
      </c>
      <c r="F162" s="375" t="str">
        <f>'CONGESTION RESULTS 2015'!G162</f>
        <v>Zandvliet H-gas</v>
      </c>
      <c r="G162" s="375" t="str">
        <f>'CONGESTION RESULTS 2015'!H162</f>
        <v>Exit</v>
      </c>
      <c r="H162" s="375" t="str">
        <f>'CONGESTION RESULTS 2015'!I162</f>
        <v>21Z0000000001062</v>
      </c>
      <c r="I162" s="375" t="str">
        <f>'CONGESTION RESULTS 2015'!J162</f>
        <v>Fluxys Belgium</v>
      </c>
      <c r="J162" s="375" t="str">
        <f>'CONGESTION RESULTS 2015'!K162</f>
        <v>21X-BE-A-A0A0A-Y</v>
      </c>
      <c r="K162" s="375" t="str">
        <f>'CONGESTION RESULTS 2015'!L162</f>
        <v>BE</v>
      </c>
      <c r="L162" s="375" t="str">
        <f>'CONGESTION RESULTS 2015'!M162</f>
        <v>to</v>
      </c>
      <c r="M162" s="375" t="str">
        <f>'CONGESTION RESULTS 2015'!N162</f>
        <v>Gasunie Transport Services</v>
      </c>
      <c r="N162" s="375" t="str">
        <f>'CONGESTION RESULTS 2015'!O162</f>
        <v>21X-NL-A-A0A0A-Z</v>
      </c>
      <c r="O162" s="375" t="str">
        <f>'CONGESTION RESULTS 2015'!P162</f>
        <v>NL</v>
      </c>
      <c r="P162" s="375" t="str">
        <f>'CONGESTION RESULTS 2015'!Q162</f>
        <v>VR? (corresponding entry GTS doesn't have firm technical)</v>
      </c>
      <c r="Q162" s="375" t="str">
        <f>'CONGESTION RESULTS 2015'!BC162</f>
        <v>no</v>
      </c>
      <c r="S162" s="360">
        <f>'CONGESTION RESULTS 2015'!BJ162</f>
        <v>0</v>
      </c>
      <c r="T162" s="375" t="str">
        <f>'CONGESTION RESULTS 2015'!BX162</f>
        <v>no</v>
      </c>
      <c r="U162" s="375" t="str">
        <f>IF(ISBLANK('CONGESTION RESULTS 2015'!BK162), "no", "yes")</f>
        <v>no</v>
      </c>
      <c r="V162" s="357">
        <f>'CONGESTION RESULTS 2015'!CE162</f>
        <v>0</v>
      </c>
      <c r="W162" s="375" t="str">
        <f>'CONGESTION RESULTS 2015'!CF162</f>
        <v>no</v>
      </c>
      <c r="X162" s="375" t="str">
        <f>'CONGESTION RESULTS 2015'!CG162</f>
        <v>no</v>
      </c>
      <c r="Y162" s="375">
        <f>'CONGESTION RESULTS 2015'!CH162</f>
        <v>0</v>
      </c>
      <c r="AA162" s="375" t="str">
        <f>Table9[[#This Row],[offer/non-offer or premia in March 2016 auction? 
'[only considering GYs and M-4-16']]]</f>
        <v>M-4-16 offered bundled/unbundled, GY16/17 offered unbundled AS BACKHAUL</v>
      </c>
      <c r="AB162"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62" s="375">
        <f>Table9[[#This Row],[Revised evaluation of congestion after TSO / NRA comments]]</f>
        <v>0</v>
      </c>
      <c r="AD162" s="375">
        <f>Table9[[#This Row],[ACER comments / 
justification]]</f>
        <v>0</v>
      </c>
    </row>
    <row r="163" spans="1:31" ht="22.2" hidden="1" x14ac:dyDescent="0.45">
      <c r="A163" s="329" t="str">
        <f>'CONGESTION RESULTS 2015'!A163</f>
        <v>cross-border</v>
      </c>
      <c r="B163" s="375" t="str">
        <f>'CONGESTION RESULTS 2015'!B163</f>
        <v>likely not</v>
      </c>
      <c r="C163" s="375" t="str">
        <f>'CONGESTION RESULTS 2015'!C163</f>
        <v>non-offer of GYs 16/17 + 17/18</v>
      </c>
      <c r="D163" s="375" t="str">
        <f>'CONGESTION RESULTS 2015'!E163</f>
        <v>yes</v>
      </c>
      <c r="E163" s="375" t="str">
        <f>'CONGESTION RESULTS 2015'!F163</f>
        <v>PRISMA</v>
      </c>
      <c r="F163" s="375" t="str">
        <f>'CONGESTION RESULTS 2015'!G163</f>
        <v>Zeebrugge IZT [new name: IZT (UK) / IZT - ZTP (BE) ]</v>
      </c>
      <c r="G163" s="375" t="str">
        <f>'CONGESTION RESULTS 2015'!H163</f>
        <v>Exit</v>
      </c>
      <c r="H163" s="375" t="str">
        <f>'CONGESTION RESULTS 2015'!I163</f>
        <v>21Z0000000000074</v>
      </c>
      <c r="I163" s="375" t="str">
        <f>'CONGESTION RESULTS 2015'!J163</f>
        <v>Fluxys Belgium</v>
      </c>
      <c r="J163" s="375" t="str">
        <f>'CONGESTION RESULTS 2015'!K163</f>
        <v>21X-BE-A-A0A0A-Y</v>
      </c>
      <c r="K163" s="375" t="str">
        <f>'CONGESTION RESULTS 2015'!L163</f>
        <v>BE</v>
      </c>
      <c r="L163" s="375" t="str">
        <f>'CONGESTION RESULTS 2015'!M163</f>
        <v>to</v>
      </c>
      <c r="M163" s="375" t="str">
        <f>'CONGESTION RESULTS 2015'!N163</f>
        <v>Interconnector</v>
      </c>
      <c r="N163" s="375" t="str">
        <f>'CONGESTION RESULTS 2015'!O163</f>
        <v>21X-GB-B-A0A0A-Z</v>
      </c>
      <c r="O163" s="375" t="str">
        <f>'CONGESTION RESULTS 2015'!P163</f>
        <v>UK</v>
      </c>
      <c r="P163" s="375" t="str">
        <f>'CONGESTION RESULTS 2015'!Q163</f>
        <v>new name</v>
      </c>
      <c r="Q163" s="375">
        <f>'CONGESTION RESULTS 2015'!BC163</f>
        <v>0</v>
      </c>
      <c r="S163" s="360">
        <f>'CONGESTION RESULTS 2015'!BJ163</f>
        <v>0</v>
      </c>
      <c r="T163" s="375">
        <f>'CONGESTION RESULTS 2015'!BX163</f>
        <v>0</v>
      </c>
      <c r="U163" s="375" t="str">
        <f>IF(ISBLANK('CONGESTION RESULTS 2015'!BK163), "no", "yes")</f>
        <v>no</v>
      </c>
      <c r="V163" s="357">
        <f>'CONGESTION RESULTS 2015'!CE163</f>
        <v>0</v>
      </c>
      <c r="W163" s="375">
        <f>'CONGESTION RESULTS 2015'!CF163</f>
        <v>0</v>
      </c>
      <c r="X163" s="375">
        <f>'CONGESTION RESULTS 2015'!CG163</f>
        <v>0</v>
      </c>
      <c r="Y163" s="375">
        <f>'CONGESTION RESULTS 2015'!CH163</f>
        <v>0</v>
      </c>
      <c r="AA163" s="375" t="str">
        <f>Table9[[#This Row],[offer/non-offer or premia in March 2016 auction? 
'[only considering GYs and M-4-16']]]</f>
        <v>yes - offered (unbundled &amp; bunlded)</v>
      </c>
      <c r="AB163"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63" s="375" t="str">
        <f>Table9[[#This Row],[Revised evaluation of congestion after TSO / NRA comments]]</f>
        <v>no</v>
      </c>
      <c r="AD163" s="375">
        <f>Table9[[#This Row],[ACER comments / 
justification]]</f>
        <v>0</v>
      </c>
    </row>
    <row r="164" spans="1:31" s="361" customFormat="1" ht="30" customHeight="1" x14ac:dyDescent="0.45">
      <c r="A164" s="357" t="str">
        <f>'CONGESTION RESULTS 2015'!A164</f>
        <v>cross-border (IC)</v>
      </c>
      <c r="B164" s="324" t="str">
        <f>'CONGESTION RESULTS 2015'!B164</f>
        <v>yes</v>
      </c>
      <c r="C164" s="475" t="str">
        <f>'CONGESTION RESULTS 2015'!C164</f>
        <v>non-offer of GYs 15/16 + 16/17 + 17/18</v>
      </c>
      <c r="D164" s="357" t="str">
        <f>'CONGESTION RESULTS 2015'!E164</f>
        <v>yes</v>
      </c>
      <c r="E164" s="357" t="str">
        <f>'CONGESTION RESULTS 2015'!F164</f>
        <v>PRISMA</v>
      </c>
      <c r="F164" s="476" t="str">
        <f>'CONGESTION RESULTS 2015'!G164</f>
        <v>Zeebrugge IZT [new name: IZT (UK) / IZT - ZTP (BE) ]</v>
      </c>
      <c r="G164" s="475" t="str">
        <f>'CONGESTION RESULTS 2015'!H164</f>
        <v>Exit</v>
      </c>
      <c r="H164" s="358" t="str">
        <f>'CONGESTION RESULTS 2015'!I164</f>
        <v>21Z0000000000074</v>
      </c>
      <c r="I164" s="475" t="str">
        <f>'CONGESTION RESULTS 2015'!J164</f>
        <v>Interconnector</v>
      </c>
      <c r="J164" s="329" t="str">
        <f>'CONGESTION RESULTS 2015'!K164</f>
        <v>21X-GB-B-A0A0A-Z</v>
      </c>
      <c r="K164" s="475" t="str">
        <f>'CONGESTION RESULTS 2015'!L164</f>
        <v>UK</v>
      </c>
      <c r="L164" s="477" t="str">
        <f>'CONGESTION RESULTS 2015'!M164</f>
        <v>to</v>
      </c>
      <c r="M164" s="477" t="str">
        <f>'CONGESTION RESULTS 2015'!N164</f>
        <v>Fluxys Belgium</v>
      </c>
      <c r="N164" s="329" t="str">
        <f>'CONGESTION RESULTS 2015'!O164</f>
        <v>21X-BE-A-A0A0A-Y</v>
      </c>
      <c r="O164" s="330" t="str">
        <f>'CONGESTION RESULTS 2015'!P164</f>
        <v>BE</v>
      </c>
      <c r="P164" s="375" t="str">
        <f>'CONGESTION RESULTS 2015'!Q164</f>
        <v>new name</v>
      </c>
      <c r="Q164" s="357" t="str">
        <f>'CONGESTION RESULTS 2015'!BC164</f>
        <v>yes</v>
      </c>
      <c r="R164" s="360" t="s">
        <v>100</v>
      </c>
      <c r="S164" s="448" t="s">
        <v>121</v>
      </c>
      <c r="T164" s="535" t="str">
        <f>'CONGESTION RESULTS 2015'!BX164</f>
        <v>yes*</v>
      </c>
      <c r="U164" s="357" t="str">
        <f>IF(ISBLANK('CONGESTION RESULTS 2015'!BK164), "no", "yes")</f>
        <v>no</v>
      </c>
      <c r="V164" s="449" t="str">
        <f>Table9[[#This Row],[Number of concluded trades (T) and offers (O) on secondary markets in 2015 '[&gt;= 1 month']]]</f>
        <v>13 O + 24 T</v>
      </c>
      <c r="W164" s="357" t="str">
        <f>'CONGESTION RESULTS 2015'!CF164</f>
        <v>yes</v>
      </c>
      <c r="X164" s="357" t="str">
        <f>'CONGESTION RESULTS 2015'!CG164</f>
        <v>yes</v>
      </c>
      <c r="Y164" s="357">
        <f>'CONGESTION RESULTS 2015'!CH164</f>
        <v>0</v>
      </c>
      <c r="Z164" s="357" t="s">
        <v>100</v>
      </c>
      <c r="AA164" s="375" t="str">
        <f>Table9[[#This Row],[offer/non-offer or premia in March 2016 auction? 
'[only considering GYs and M-4-16']]]</f>
        <v xml:space="preserve">M-4-16 not offered; GY 17/18 not offered; GYs 16/17, 18/19 offered as bundled, as well as GYs 20-30 </v>
      </c>
      <c r="AB164"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164" s="375" t="str">
        <f>Table9[[#This Row],[Revised evaluation of congestion after TSO / NRA comments]]</f>
        <v>yes</v>
      </c>
      <c r="AD164" s="375" t="str">
        <f>Table9[[#This Row],[ACER comments / 
justification]]</f>
        <v>persistent congestion</v>
      </c>
      <c r="AE164" s="474" t="s">
        <v>1782</v>
      </c>
    </row>
    <row r="165" spans="1:31" ht="22.2" hidden="1" x14ac:dyDescent="0.45">
      <c r="A165" s="329" t="str">
        <f>'CONGESTION RESULTS 2015'!A165</f>
        <v>cross-border</v>
      </c>
      <c r="B165" s="375" t="str">
        <f>'CONGESTION RESULTS 2015'!B165</f>
        <v>likely not</v>
      </c>
      <c r="C165" s="375" t="str">
        <f>'CONGESTION RESULTS 2015'!C165</f>
        <v>non-offer of GYs 15/16 + 16/17 + 17/18</v>
      </c>
      <c r="D165" s="375" t="str">
        <f>'CONGESTION RESULTS 2015'!E165</f>
        <v>yes</v>
      </c>
      <c r="E165" s="375" t="str">
        <f>'CONGESTION RESULTS 2015'!F165</f>
        <v>PRISMA</v>
      </c>
      <c r="F165" s="375" t="str">
        <f>'CONGESTION RESULTS 2015'!G165</f>
        <v>IZT (UK) / IZT-Zeebrugge Beach (BE)</v>
      </c>
      <c r="G165" s="375" t="str">
        <f>'CONGESTION RESULTS 2015'!H165</f>
        <v>Exit</v>
      </c>
      <c r="H165" s="375" t="str">
        <f>'CONGESTION RESULTS 2015'!I165</f>
        <v>21Z0000000000074</v>
      </c>
      <c r="I165" s="375" t="str">
        <f>'CONGESTION RESULTS 2015'!J165</f>
        <v>Fluxys Belgium</v>
      </c>
      <c r="J165" s="375" t="str">
        <f>'CONGESTION RESULTS 2015'!K165</f>
        <v>21X-BE-A-A0A0A-Y</v>
      </c>
      <c r="K165" s="375" t="str">
        <f>'CONGESTION RESULTS 2015'!L165</f>
        <v>BE</v>
      </c>
      <c r="L165" s="375" t="str">
        <f>'CONGESTION RESULTS 2015'!M165</f>
        <v>to</v>
      </c>
      <c r="M165" s="375" t="str">
        <f>'CONGESTION RESULTS 2015'!N165</f>
        <v>Interconnector</v>
      </c>
      <c r="N165" s="375" t="str">
        <f>'CONGESTION RESULTS 2015'!O165</f>
        <v>21X-GB-B-A0A0A-Z</v>
      </c>
      <c r="O165" s="375" t="str">
        <f>'CONGESTION RESULTS 2015'!P165</f>
        <v>UK</v>
      </c>
      <c r="P165" s="375" t="str">
        <f>'CONGESTION RESULTS 2015'!Q165</f>
        <v>New IP side added; IZT (UK) / IZT-ZTP (BE)</v>
      </c>
      <c r="Q165" s="375" t="str">
        <f>'CONGESTION RESULTS 2015'!BC165</f>
        <v>no</v>
      </c>
      <c r="S165" s="360">
        <f>'CONGESTION RESULTS 2015'!BJ165</f>
        <v>0</v>
      </c>
      <c r="T165" s="375">
        <f>'CONGESTION RESULTS 2015'!BX165</f>
        <v>0</v>
      </c>
      <c r="U165" s="375" t="str">
        <f>IF(ISBLANK('CONGESTION RESULTS 2015'!BK165), "no", "yes")</f>
        <v>no</v>
      </c>
      <c r="V165" s="357">
        <f>'CONGESTION RESULTS 2015'!CE165</f>
        <v>0</v>
      </c>
      <c r="W165" s="375">
        <f>'CONGESTION RESULTS 2015'!CF165</f>
        <v>0</v>
      </c>
      <c r="X165" s="375">
        <f>'CONGESTION RESULTS 2015'!CG165</f>
        <v>0</v>
      </c>
      <c r="Y165" s="375">
        <f>'CONGESTION RESULTS 2015'!CH165</f>
        <v>0</v>
      </c>
      <c r="AA165" s="375" t="str">
        <f>Table9[[#This Row],[offer/non-offer or premia in March 2016 auction? 
'[only considering GYs and M-4-16']]]</f>
        <v>yes- all offered bundled, except GY 17/18</v>
      </c>
      <c r="AB165"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65" s="375" t="str">
        <f>Table9[[#This Row],[Revised evaluation of congestion after TSO / NRA comments]]</f>
        <v>no - potentially</v>
      </c>
      <c r="AD165" s="375" t="str">
        <f>Table9[[#This Row],[ACER comments / 
justification]]</f>
        <v>end of LT contract, capacity offered in EBS (Fluxys system)</v>
      </c>
    </row>
    <row r="166" spans="1:31" s="361" customFormat="1" ht="30" customHeight="1" x14ac:dyDescent="0.45">
      <c r="A166" s="357" t="str">
        <f>'CONGESTION RESULTS 2015'!A166</f>
        <v>cross-border (IC)</v>
      </c>
      <c r="B166" s="324" t="str">
        <f>'CONGESTION RESULTS 2015'!B166</f>
        <v>yes</v>
      </c>
      <c r="C166" s="475" t="str">
        <f>'CONGESTION RESULTS 2015'!C166</f>
        <v>non-offer of GYs 15/16 + 16/17 + 17/18</v>
      </c>
      <c r="D166" s="357" t="str">
        <f>'CONGESTION RESULTS 2015'!E166</f>
        <v>yes</v>
      </c>
      <c r="E166" s="357" t="str">
        <f>'CONGESTION RESULTS 2015'!F166</f>
        <v>PRISMA</v>
      </c>
      <c r="F166" s="476" t="str">
        <f>'CONGESTION RESULTS 2015'!G166</f>
        <v>IZT (UK) / IZT-Zeebrugge Beach (BE)</v>
      </c>
      <c r="G166" s="475" t="str">
        <f>'CONGESTION RESULTS 2015'!H166</f>
        <v>Exit</v>
      </c>
      <c r="H166" s="358" t="str">
        <f>'CONGESTION RESULTS 2015'!I166</f>
        <v>21Z0000000000074</v>
      </c>
      <c r="I166" s="475" t="str">
        <f>'CONGESTION RESULTS 2015'!J166</f>
        <v>Interconnector</v>
      </c>
      <c r="J166" s="329" t="str">
        <f>'CONGESTION RESULTS 2015'!K166</f>
        <v>21X-GB-B-A0A0A-Z</v>
      </c>
      <c r="K166" s="475" t="str">
        <f>'CONGESTION RESULTS 2015'!L166</f>
        <v>UK</v>
      </c>
      <c r="L166" s="477" t="str">
        <f>'CONGESTION RESULTS 2015'!M166</f>
        <v>to</v>
      </c>
      <c r="M166" s="477" t="str">
        <f>'CONGESTION RESULTS 2015'!N166</f>
        <v>Fluxys Belgium</v>
      </c>
      <c r="N166" s="329" t="str">
        <f>'CONGESTION RESULTS 2015'!O166</f>
        <v>21X-BE-A-A0A0A-Y</v>
      </c>
      <c r="O166" s="330" t="str">
        <f>'CONGESTION RESULTS 2015'!P166</f>
        <v>BE</v>
      </c>
      <c r="P166" s="375" t="str">
        <f>'CONGESTION RESULTS 2015'!Q166</f>
        <v>New IP side added</v>
      </c>
      <c r="Q166" s="357" t="str">
        <f>'CONGESTION RESULTS 2015'!BC166</f>
        <v>yes</v>
      </c>
      <c r="R166" s="360" t="s">
        <v>100</v>
      </c>
      <c r="S166" s="448" t="s">
        <v>121</v>
      </c>
      <c r="T166" s="535" t="str">
        <f>'CONGESTION RESULTS 2015'!BX166</f>
        <v>yes*</v>
      </c>
      <c r="U166" s="357" t="str">
        <f>IF(ISBLANK('CONGESTION RESULTS 2015'!BK166), "no", "yes")</f>
        <v>no</v>
      </c>
      <c r="V166" s="449" t="str">
        <f>Table9[[#This Row],[Number of concluded trades (T) and offers (O) on secondary markets in 2015 '[&gt;= 1 month']]]</f>
        <v>13 O + 24 T</v>
      </c>
      <c r="W166" s="616" t="str">
        <f>'CONGESTION RESULTS 2015'!CF166</f>
        <v>"new" IP side
 (just added)</v>
      </c>
      <c r="X166" s="616"/>
      <c r="Y166" s="357">
        <f>'CONGESTION RESULTS 2015'!CH166</f>
        <v>0</v>
      </c>
      <c r="Z166" s="357" t="s">
        <v>100</v>
      </c>
      <c r="AA166" s="375" t="str">
        <f>Table9[[#This Row],[offer/non-offer or premia in March 2016 auction? 
'[only considering GYs and M-4-16']]]</f>
        <v>M-4-16 not offered; GY 17/18 not offered; GYs 16/17, 18/19 offered as bundled, as well as GYs 20-25 and 27-30</v>
      </c>
      <c r="AB166"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166" s="375" t="str">
        <f>Table9[[#This Row],[Revised evaluation of congestion after TSO / NRA comments]]</f>
        <v>yes</v>
      </c>
      <c r="AD166" s="375" t="str">
        <f>Table9[[#This Row],[ACER comments / 
justification]]</f>
        <v>persistent congestion;
corrected country 1  (UK instead of BE)</v>
      </c>
      <c r="AE166" s="474" t="s">
        <v>1782</v>
      </c>
    </row>
    <row r="167" spans="1:31" ht="22.2" hidden="1" x14ac:dyDescent="0.45">
      <c r="A167" s="375" t="str">
        <f>'CONGESTION RESULTS 2015'!A167</f>
        <v>cross-border</v>
      </c>
      <c r="B167" s="375" t="str">
        <f>'CONGESTION RESULTS 2015'!B167</f>
        <v>no</v>
      </c>
      <c r="C167" s="375">
        <f>'CONGESTION RESULTS 2015'!C167</f>
        <v>0</v>
      </c>
      <c r="D167" s="375" t="str">
        <f>'CONGESTION RESULTS 2015'!E167</f>
        <v>yes</v>
      </c>
      <c r="E167" s="375" t="str">
        <f>'CONGESTION RESULTS 2015'!F167</f>
        <v>PRISMA</v>
      </c>
      <c r="F167" s="375" t="str">
        <f>'CONGESTION RESULTS 2015'!G167</f>
        <v>Zelzate 1 (BE) // Zelzate (NL)</v>
      </c>
      <c r="G167" s="375" t="str">
        <f>'CONGESTION RESULTS 2015'!H167</f>
        <v>Exit</v>
      </c>
      <c r="H167" s="375" t="str">
        <f>'CONGESTION RESULTS 2015'!I167</f>
        <v>21Z000000000019Y</v>
      </c>
      <c r="I167" s="375" t="str">
        <f>'CONGESTION RESULTS 2015'!J167</f>
        <v>Fluxys Belgium</v>
      </c>
      <c r="J167" s="375" t="str">
        <f>'CONGESTION RESULTS 2015'!K167</f>
        <v>21X-BE-A-A0A0A-Y</v>
      </c>
      <c r="K167" s="375" t="str">
        <f>'CONGESTION RESULTS 2015'!L167</f>
        <v>BE</v>
      </c>
      <c r="L167" s="375" t="str">
        <f>'CONGESTION RESULTS 2015'!M167</f>
        <v>to</v>
      </c>
      <c r="M167" s="375" t="str">
        <f>'CONGESTION RESULTS 2015'!N167</f>
        <v>Gasunie Transport Services</v>
      </c>
      <c r="N167" s="375" t="str">
        <f>'CONGESTION RESULTS 2015'!O167</f>
        <v>21X-NL-A-A0A0A-Z</v>
      </c>
      <c r="O167" s="375" t="str">
        <f>'CONGESTION RESULTS 2015'!P167</f>
        <v>NL</v>
      </c>
      <c r="P167" s="375">
        <f>'CONGESTION RESULTS 2015'!Q167</f>
        <v>0</v>
      </c>
      <c r="Q167" s="375">
        <f>'CONGESTION RESULTS 2015'!BC167</f>
        <v>0</v>
      </c>
      <c r="S167" s="360">
        <f>'CONGESTION RESULTS 2015'!BJ167</f>
        <v>0</v>
      </c>
      <c r="T167" s="375">
        <f>'CONGESTION RESULTS 2015'!BX167</f>
        <v>0</v>
      </c>
      <c r="U167" s="375" t="str">
        <f>IF(ISBLANK('CONGESTION RESULTS 2015'!BK167), "no", "yes")</f>
        <v>no</v>
      </c>
      <c r="V167" s="357">
        <f>'CONGESTION RESULTS 2015'!CE167</f>
        <v>0</v>
      </c>
      <c r="W167" s="375">
        <f>'CONGESTION RESULTS 2015'!CF167</f>
        <v>0</v>
      </c>
      <c r="X167" s="375">
        <f>'CONGESTION RESULTS 2015'!CG167</f>
        <v>0</v>
      </c>
      <c r="Y167" s="375">
        <f>'CONGESTION RESULTS 2015'!CH167</f>
        <v>0</v>
      </c>
      <c r="AA167" s="375">
        <f>Table9[[#This Row],[offer/non-offer or premia in March 2016 auction? 
'[only considering GYs and M-4-16']]]</f>
        <v>0</v>
      </c>
      <c r="AB167" s="375">
        <f>Table9[[#This Row],[Further TSO remarks on congestion / data / proposed changes to IP list etc.]]</f>
        <v>0</v>
      </c>
      <c r="AC167" s="375" t="str">
        <f>Table9[[#This Row],[Revised evaluation of congestion after TSO / NRA comments]]</f>
        <v>no</v>
      </c>
      <c r="AD167" s="375">
        <f>Table9[[#This Row],[ACER comments / 
justification]]</f>
        <v>0</v>
      </c>
    </row>
    <row r="168" spans="1:31" ht="22.2" hidden="1" x14ac:dyDescent="0.45">
      <c r="A168" s="375" t="str">
        <f>'CONGESTION RESULTS 2015'!A168</f>
        <v>cross-border</v>
      </c>
      <c r="B168" s="375" t="str">
        <f>'CONGESTION RESULTS 2015'!B168</f>
        <v>no</v>
      </c>
      <c r="C168" s="375">
        <f>'CONGESTION RESULTS 2015'!C168</f>
        <v>0</v>
      </c>
      <c r="D168" s="375" t="str">
        <f>'CONGESTION RESULTS 2015'!E168</f>
        <v>yes</v>
      </c>
      <c r="E168" s="375" t="str">
        <f>'CONGESTION RESULTS 2015'!F168</f>
        <v>PRISMA</v>
      </c>
      <c r="F168" s="375" t="str">
        <f>'CONGESTION RESULTS 2015'!G168</f>
        <v>Zelzate 1 (BE) // Zelzate (NL)</v>
      </c>
      <c r="G168" s="375" t="str">
        <f>'CONGESTION RESULTS 2015'!H168</f>
        <v>Exit</v>
      </c>
      <c r="H168" s="375" t="str">
        <f>'CONGESTION RESULTS 2015'!I168</f>
        <v>21Z000000000019Y</v>
      </c>
      <c r="I168" s="375" t="str">
        <f>'CONGESTION RESULTS 2015'!J168</f>
        <v>Gasunie Transport Services</v>
      </c>
      <c r="J168" s="375" t="str">
        <f>'CONGESTION RESULTS 2015'!K168</f>
        <v>21X-NL-A-A0A0A-Z</v>
      </c>
      <c r="K168" s="375" t="str">
        <f>'CONGESTION RESULTS 2015'!L168</f>
        <v>NL</v>
      </c>
      <c r="L168" s="375" t="str">
        <f>'CONGESTION RESULTS 2015'!M168</f>
        <v>to</v>
      </c>
      <c r="M168" s="375" t="str">
        <f>'CONGESTION RESULTS 2015'!N168</f>
        <v>Fluxys Belgium</v>
      </c>
      <c r="N168" s="375" t="str">
        <f>'CONGESTION RESULTS 2015'!O168</f>
        <v>21X-BE-A-A0A0A-Y</v>
      </c>
      <c r="O168" s="375" t="str">
        <f>'CONGESTION RESULTS 2015'!P168</f>
        <v>BE</v>
      </c>
      <c r="P168" s="375">
        <f>'CONGESTION RESULTS 2015'!Q168</f>
        <v>0</v>
      </c>
      <c r="Q168" s="375">
        <f>'CONGESTION RESULTS 2015'!BC168</f>
        <v>0</v>
      </c>
      <c r="S168" s="360">
        <f>'CONGESTION RESULTS 2015'!BJ168</f>
        <v>0</v>
      </c>
      <c r="T168" s="375">
        <f>'CONGESTION RESULTS 2015'!BX168</f>
        <v>0</v>
      </c>
      <c r="U168" s="375" t="str">
        <f>IF(ISBLANK('CONGESTION RESULTS 2015'!BK168), "no", "yes")</f>
        <v>no</v>
      </c>
      <c r="V168" s="357">
        <f>'CONGESTION RESULTS 2015'!CE168</f>
        <v>0</v>
      </c>
      <c r="W168" s="375">
        <f>'CONGESTION RESULTS 2015'!CF168</f>
        <v>0</v>
      </c>
      <c r="X168" s="375">
        <f>'CONGESTION RESULTS 2015'!CG168</f>
        <v>0</v>
      </c>
      <c r="Y168" s="375">
        <f>'CONGESTION RESULTS 2015'!CH168</f>
        <v>0</v>
      </c>
      <c r="AA168" s="375">
        <f>Table9[[#This Row],[offer/non-offer or premia in March 2016 auction? 
'[only considering GYs and M-4-16']]]</f>
        <v>0</v>
      </c>
      <c r="AB168" s="375">
        <f>Table9[[#This Row],[Further TSO remarks on congestion / data / proposed changes to IP list etc.]]</f>
        <v>0</v>
      </c>
      <c r="AC168" s="375" t="str">
        <f>Table9[[#This Row],[Revised evaluation of congestion after TSO / NRA comments]]</f>
        <v>no</v>
      </c>
      <c r="AD168" s="375">
        <f>Table9[[#This Row],[ACER comments / 
justification]]</f>
        <v>0</v>
      </c>
    </row>
    <row r="169" spans="1:31" ht="22.2" hidden="1" x14ac:dyDescent="0.45">
      <c r="A169" s="375" t="str">
        <f>'CONGESTION RESULTS 2015'!A169</f>
        <v>cross-border</v>
      </c>
      <c r="B169" s="375" t="str">
        <f>'CONGESTION RESULTS 2015'!B169</f>
        <v>no</v>
      </c>
      <c r="C169" s="375">
        <f>'CONGESTION RESULTS 2015'!C169</f>
        <v>0</v>
      </c>
      <c r="D169" s="375" t="str">
        <f>'CONGESTION RESULTS 2015'!E169</f>
        <v>yes</v>
      </c>
      <c r="E169" s="375" t="str">
        <f>'CONGESTION RESULTS 2015'!F169</f>
        <v>PRISMA</v>
      </c>
      <c r="F169" s="375" t="str">
        <f>'CONGESTION RESULTS 2015'!G169</f>
        <v>Zevenaar</v>
      </c>
      <c r="G169" s="375" t="str">
        <f>'CONGESTION RESULTS 2015'!H169</f>
        <v>Exit</v>
      </c>
      <c r="H169" s="375" t="str">
        <f>'CONGESTION RESULTS 2015'!I169</f>
        <v>21Z000000000072U</v>
      </c>
      <c r="I169" s="375" t="str">
        <f>'CONGESTION RESULTS 2015'!J169</f>
        <v>Gasunie Transport Services</v>
      </c>
      <c r="J169" s="375" t="str">
        <f>'CONGESTION RESULTS 2015'!K169</f>
        <v>21X-NL-A-A0A0A-Z</v>
      </c>
      <c r="K169" s="375" t="str">
        <f>'CONGESTION RESULTS 2015'!L169</f>
        <v>NL</v>
      </c>
      <c r="L169" s="375" t="str">
        <f>'CONGESTION RESULTS 2015'!M169</f>
        <v>to</v>
      </c>
      <c r="M169" s="375" t="str">
        <f>'CONGESTION RESULTS 2015'!N169</f>
        <v>Thyssengas</v>
      </c>
      <c r="N169" s="375" t="str">
        <f>'CONGESTION RESULTS 2015'!O169</f>
        <v>21X-DE-G-A0A0A-U</v>
      </c>
      <c r="O169" s="375" t="str">
        <f>'CONGESTION RESULTS 2015'!P169</f>
        <v>DE</v>
      </c>
      <c r="P169" s="375" t="str">
        <f>'CONGESTION RESULTS 2015'!Q169</f>
        <v>on GTS side, this is the same as "Zevenaar (NL) / Elten (DE)" exit;  however, availabilities of bundles are different</v>
      </c>
      <c r="Q169" s="375">
        <f>'CONGESTION RESULTS 2015'!BC169</f>
        <v>0</v>
      </c>
      <c r="S169" s="360">
        <f>'CONGESTION RESULTS 2015'!BJ169</f>
        <v>0</v>
      </c>
      <c r="T169" s="375">
        <f>'CONGESTION RESULTS 2015'!BX169</f>
        <v>0</v>
      </c>
      <c r="U169" s="375" t="str">
        <f>IF(ISBLANK('CONGESTION RESULTS 2015'!BK169), "no", "yes")</f>
        <v>no</v>
      </c>
      <c r="V169" s="357">
        <f>'CONGESTION RESULTS 2015'!CE169</f>
        <v>0</v>
      </c>
      <c r="W169" s="375">
        <f>'CONGESTION RESULTS 2015'!CF169</f>
        <v>0</v>
      </c>
      <c r="X169" s="375">
        <f>'CONGESTION RESULTS 2015'!CG169</f>
        <v>0</v>
      </c>
      <c r="Y169" s="375">
        <f>'CONGESTION RESULTS 2015'!CH169</f>
        <v>0</v>
      </c>
      <c r="AA169" s="375" t="str">
        <f>Table9[[#This Row],[offer/non-offer or premia in March 2016 auction? 
'[only considering GYs and M-4-16']]]</f>
        <v>M-4-2016 with an auction premium</v>
      </c>
      <c r="AB169" s="375">
        <f>Table9[[#This Row],[Further TSO remarks on congestion / data / proposed changes to IP list etc.]]</f>
        <v>0</v>
      </c>
      <c r="AC169" s="375" t="str">
        <f>Table9[[#This Row],[Revised evaluation of congestion after TSO / NRA comments]]</f>
        <v>potentially</v>
      </c>
      <c r="AD169" s="375" t="str">
        <f>Table9[[#This Row],[ACER comments / 
justification]]</f>
        <v>depending on whether further premia occur in 2016</v>
      </c>
    </row>
    <row r="170" spans="1:31" ht="22.2" hidden="1" x14ac:dyDescent="0.45">
      <c r="A170" s="375" t="str">
        <f>'CONGESTION RESULTS 2015'!A170</f>
        <v>VR</v>
      </c>
      <c r="B170" s="375">
        <f>'CONGESTION RESULTS 2015'!B170</f>
        <v>0</v>
      </c>
      <c r="C170" s="375">
        <f>'CONGESTION RESULTS 2015'!C170</f>
        <v>0</v>
      </c>
      <c r="D170" s="375" t="str">
        <f>'CONGESTION RESULTS 2015'!E170</f>
        <v>no</v>
      </c>
      <c r="E170" s="375" t="str">
        <f>'CONGESTION RESULTS 2015'!F170</f>
        <v>PRISMA</v>
      </c>
      <c r="F170" s="375" t="str">
        <f>'CONGESTION RESULTS 2015'!G170</f>
        <v>Zevenaar</v>
      </c>
      <c r="G170" s="375" t="str">
        <f>'CONGESTION RESULTS 2015'!H170</f>
        <v>Exit</v>
      </c>
      <c r="H170" s="375" t="str">
        <f>'CONGESTION RESULTS 2015'!I170</f>
        <v>21Z000000000072U</v>
      </c>
      <c r="I170" s="375" t="str">
        <f>'CONGESTION RESULTS 2015'!J170</f>
        <v>Thyssengas</v>
      </c>
      <c r="J170" s="375" t="str">
        <f>'CONGESTION RESULTS 2015'!K170</f>
        <v>21X-DE-G-A0A0A-U</v>
      </c>
      <c r="K170" s="375" t="str">
        <f>'CONGESTION RESULTS 2015'!L170</f>
        <v>DE</v>
      </c>
      <c r="L170" s="375" t="str">
        <f>'CONGESTION RESULTS 2015'!M170</f>
        <v>to</v>
      </c>
      <c r="M170" s="375" t="str">
        <f>'CONGESTION RESULTS 2015'!N170</f>
        <v>Gasunie Transport Services</v>
      </c>
      <c r="N170" s="375" t="str">
        <f>'CONGESTION RESULTS 2015'!O170</f>
        <v>21X-NL-A-A0A0A-Z</v>
      </c>
      <c r="O170" s="375" t="str">
        <f>'CONGESTION RESULTS 2015'!P170</f>
        <v>NL</v>
      </c>
      <c r="P170" s="375" t="str">
        <f>'CONGESTION RESULTS 2015'!Q170</f>
        <v>no firm technical</v>
      </c>
      <c r="Q170" s="375" t="str">
        <f>'CONGESTION RESULTS 2015'!BC170</f>
        <v>yes</v>
      </c>
      <c r="S170" s="360" t="str">
        <f>'CONGESTION RESULTS 2015'!BJ170</f>
        <v>no</v>
      </c>
      <c r="T170" s="375">
        <f>'CONGESTION RESULTS 2015'!BX170</f>
        <v>0</v>
      </c>
      <c r="U170" s="375" t="str">
        <f>IF(ISBLANK('CONGESTION RESULTS 2015'!BK170), "no", "yes")</f>
        <v>no</v>
      </c>
      <c r="V170" s="357">
        <f>'CONGESTION RESULTS 2015'!CE170</f>
        <v>0</v>
      </c>
      <c r="W170" s="375">
        <f>'CONGESTION RESULTS 2015'!CF170</f>
        <v>0</v>
      </c>
      <c r="X170" s="375">
        <f>'CONGESTION RESULTS 2015'!CG170</f>
        <v>0</v>
      </c>
      <c r="Y170" s="375">
        <f>'CONGESTION RESULTS 2015'!CH170</f>
        <v>0</v>
      </c>
      <c r="AA170" s="375">
        <f>Table9[[#This Row],[offer/non-offer or premia in March 2016 auction? 
'[only considering GYs and M-4-16']]]</f>
        <v>0</v>
      </c>
      <c r="AB170" s="375">
        <f>Table9[[#This Row],[Further TSO remarks on congestion / data / proposed changes to IP list etc.]]</f>
        <v>0</v>
      </c>
      <c r="AC170" s="375">
        <f>Table9[[#This Row],[Revised evaluation of congestion after TSO / NRA comments]]</f>
        <v>0</v>
      </c>
      <c r="AD170" s="375">
        <f>Table9[[#This Row],[ACER comments / 
justification]]</f>
        <v>0</v>
      </c>
    </row>
    <row r="171" spans="1:31" ht="22.2" hidden="1" x14ac:dyDescent="0.45">
      <c r="A171" s="375" t="str">
        <f>'CONGESTION RESULTS 2015'!A171</f>
        <v>cross-border</v>
      </c>
      <c r="B171" s="375" t="str">
        <f>'CONGESTION RESULTS 2015'!B171</f>
        <v>no</v>
      </c>
      <c r="C171" s="375">
        <f>'CONGESTION RESULTS 2015'!C171</f>
        <v>0</v>
      </c>
      <c r="D171" s="375" t="str">
        <f>'CONGESTION RESULTS 2015'!E171</f>
        <v>yes</v>
      </c>
      <c r="E171" s="375" t="str">
        <f>'CONGESTION RESULTS 2015'!F171</f>
        <v>PRISMA</v>
      </c>
      <c r="F171" s="375" t="str">
        <f>'CONGESTION RESULTS 2015'!G171</f>
        <v>Zevenaar (NL) / Elten (DE)</v>
      </c>
      <c r="G171" s="375" t="str">
        <f>'CONGESTION RESULTS 2015'!H171</f>
        <v>Exit</v>
      </c>
      <c r="H171" s="375" t="str">
        <f>'CONGESTION RESULTS 2015'!I171</f>
        <v>21Z000000000072U</v>
      </c>
      <c r="I171" s="375" t="str">
        <f>'CONGESTION RESULTS 2015'!J171</f>
        <v>Gasunie Transport Services</v>
      </c>
      <c r="J171" s="375" t="str">
        <f>'CONGESTION RESULTS 2015'!K171</f>
        <v>21X-NL-A-A0A0A-Z</v>
      </c>
      <c r="K171" s="375" t="str">
        <f>'CONGESTION RESULTS 2015'!L171</f>
        <v>NL</v>
      </c>
      <c r="L171" s="375" t="str">
        <f>'CONGESTION RESULTS 2015'!M171</f>
        <v>to</v>
      </c>
      <c r="M171" s="375" t="str">
        <f>'CONGESTION RESULTS 2015'!N171</f>
        <v>Open Grid Europe</v>
      </c>
      <c r="N171" s="375" t="str">
        <f>'CONGESTION RESULTS 2015'!O171</f>
        <v>21X-DE-C-A0A0A-T</v>
      </c>
      <c r="O171" s="375" t="str">
        <f>'CONGESTION RESULTS 2015'!P171</f>
        <v>DE</v>
      </c>
      <c r="P171" s="375">
        <f>'CONGESTION RESULTS 2015'!Q171</f>
        <v>0</v>
      </c>
      <c r="Q171" s="375">
        <f>'CONGESTION RESULTS 2015'!BC171</f>
        <v>0</v>
      </c>
      <c r="S171" s="360">
        <f>'CONGESTION RESULTS 2015'!BJ171</f>
        <v>0</v>
      </c>
      <c r="T171" s="375">
        <f>'CONGESTION RESULTS 2015'!BX171</f>
        <v>0</v>
      </c>
      <c r="U171" s="375" t="str">
        <f>IF(ISBLANK('CONGESTION RESULTS 2015'!BK171), "no", "yes")</f>
        <v>no</v>
      </c>
      <c r="V171" s="357">
        <f>'CONGESTION RESULTS 2015'!CE171</f>
        <v>0</v>
      </c>
      <c r="W171" s="375">
        <f>'CONGESTION RESULTS 2015'!CF171</f>
        <v>0</v>
      </c>
      <c r="X171" s="375">
        <f>'CONGESTION RESULTS 2015'!CG171</f>
        <v>0</v>
      </c>
      <c r="Y171" s="375">
        <f>'CONGESTION RESULTS 2015'!CH171</f>
        <v>0</v>
      </c>
      <c r="AA171" s="375">
        <f>Table9[[#This Row],[offer/non-offer or premia in March 2016 auction? 
'[only considering GYs and M-4-16']]]</f>
        <v>0</v>
      </c>
      <c r="AB171" s="375">
        <f>Table9[[#This Row],[Further TSO remarks on congestion / data / proposed changes to IP list etc.]]</f>
        <v>0</v>
      </c>
      <c r="AC171" s="375" t="str">
        <f>Table9[[#This Row],[Revised evaluation of congestion after TSO / NRA comments]]</f>
        <v>no</v>
      </c>
      <c r="AD171" s="375">
        <f>Table9[[#This Row],[ACER comments / 
justification]]</f>
        <v>0</v>
      </c>
    </row>
    <row r="172" spans="1:31" ht="22.2" hidden="1" x14ac:dyDescent="0.45">
      <c r="A172" s="375" t="str">
        <f>'CONGESTION RESULTS 2015'!A172</f>
        <v>VR</v>
      </c>
      <c r="B172" s="375">
        <f>'CONGESTION RESULTS 2015'!B172</f>
        <v>0</v>
      </c>
      <c r="C172" s="375">
        <f>'CONGESTION RESULTS 2015'!C172</f>
        <v>0</v>
      </c>
      <c r="D172" s="375" t="str">
        <f>'CONGESTION RESULTS 2015'!E172</f>
        <v>no</v>
      </c>
      <c r="E172" s="375" t="str">
        <f>'CONGESTION RESULTS 2015'!F172</f>
        <v>PRISMA</v>
      </c>
      <c r="F172" s="375" t="str">
        <f>'CONGESTION RESULTS 2015'!G172</f>
        <v>Zevenaar (NL) / Elten (DE)</v>
      </c>
      <c r="G172" s="375" t="str">
        <f>'CONGESTION RESULTS 2015'!H172</f>
        <v>Exit</v>
      </c>
      <c r="H172" s="375" t="str">
        <f>'CONGESTION RESULTS 2015'!I172</f>
        <v>21Z000000000072U</v>
      </c>
      <c r="I172" s="375" t="str">
        <f>'CONGESTION RESULTS 2015'!J172</f>
        <v>Open Grid Europe</v>
      </c>
      <c r="J172" s="375" t="str">
        <f>'CONGESTION RESULTS 2015'!K172</f>
        <v>21X-DE-C-A0A0A-T</v>
      </c>
      <c r="K172" s="375" t="str">
        <f>'CONGESTION RESULTS 2015'!L172</f>
        <v>DE</v>
      </c>
      <c r="L172" s="375" t="str">
        <f>'CONGESTION RESULTS 2015'!M172</f>
        <v>to</v>
      </c>
      <c r="M172" s="375" t="str">
        <f>'CONGESTION RESULTS 2015'!N172</f>
        <v>Gasunie Transport Services</v>
      </c>
      <c r="N172" s="375" t="str">
        <f>'CONGESTION RESULTS 2015'!O172</f>
        <v>21X-NL-A-A0A0A-Z</v>
      </c>
      <c r="O172" s="375">
        <f>'CONGESTION RESULTS 2015'!P172</f>
        <v>0</v>
      </c>
      <c r="P172" s="375" t="str">
        <f>'CONGESTION RESULTS 2015'!Q172</f>
        <v>no firm technical</v>
      </c>
      <c r="Q172" s="375" t="str">
        <f>'CONGESTION RESULTS 2015'!BC172</f>
        <v>yes</v>
      </c>
      <c r="S172" s="360" t="str">
        <f>'CONGESTION RESULTS 2015'!BJ172</f>
        <v>no</v>
      </c>
      <c r="T172" s="375">
        <f>'CONGESTION RESULTS 2015'!BX172</f>
        <v>0</v>
      </c>
      <c r="U172" s="375" t="str">
        <f>IF(ISBLANK('CONGESTION RESULTS 2015'!BK172), "no", "yes")</f>
        <v>no</v>
      </c>
      <c r="V172" s="357">
        <f>'CONGESTION RESULTS 2015'!CE172</f>
        <v>0</v>
      </c>
      <c r="W172" s="375">
        <f>'CONGESTION RESULTS 2015'!CF172</f>
        <v>0</v>
      </c>
      <c r="X172" s="375">
        <f>'CONGESTION RESULTS 2015'!CG172</f>
        <v>0</v>
      </c>
      <c r="Y172" s="375">
        <f>'CONGESTION RESULTS 2015'!CH172</f>
        <v>0</v>
      </c>
      <c r="AA172" s="375">
        <f>Table9[[#This Row],[offer/non-offer or premia in March 2016 auction? 
'[only considering GYs and M-4-16']]]</f>
        <v>0</v>
      </c>
      <c r="AB172" s="375">
        <f>Table9[[#This Row],[Further TSO remarks on congestion / data / proposed changes to IP list etc.]]</f>
        <v>0</v>
      </c>
      <c r="AC172" s="375">
        <f>Table9[[#This Row],[Revised evaluation of congestion after TSO / NRA comments]]</f>
        <v>0</v>
      </c>
      <c r="AD172" s="375">
        <f>Table9[[#This Row],[ACER comments / 
justification]]</f>
        <v>0</v>
      </c>
    </row>
    <row r="173" spans="1:31" ht="22.2" hidden="1" x14ac:dyDescent="0.45">
      <c r="A173" s="375" t="str">
        <f>'CONGESTION RESULTS 2015'!A173</f>
        <v>in-country</v>
      </c>
      <c r="B173" s="375" t="str">
        <f>'CONGESTION RESULTS 2015'!B173</f>
        <v>no</v>
      </c>
      <c r="C173" s="375">
        <f>'CONGESTION RESULTS 2015'!C173</f>
        <v>0</v>
      </c>
      <c r="D173" s="375" t="str">
        <f>'CONGESTION RESULTS 2015'!E173</f>
        <v>yes</v>
      </c>
      <c r="E173" s="375" t="str">
        <f>'CONGESTION RESULTS 2015'!F173</f>
        <v>PRISMA</v>
      </c>
      <c r="F173" s="375" t="str">
        <f>'CONGESTION RESULTS 2015'!G173</f>
        <v>Zone OGE (L)/Zone GUD (L)</v>
      </c>
      <c r="G173" s="375" t="str">
        <f>'CONGESTION RESULTS 2015'!H173</f>
        <v>Exit</v>
      </c>
      <c r="H173" s="375" t="str">
        <f>'CONGESTION RESULTS 2015'!I173</f>
        <v>37Y000000000288Q</v>
      </c>
      <c r="I173" s="375" t="str">
        <f>'CONGESTION RESULTS 2015'!J173</f>
        <v>Gasunie Deutschland Transport Services</v>
      </c>
      <c r="J173" s="375" t="str">
        <f>'CONGESTION RESULTS 2015'!K173</f>
        <v>21X-DE-D-A0A0A-K</v>
      </c>
      <c r="K173" s="375" t="str">
        <f>'CONGESTION RESULTS 2015'!L173</f>
        <v>DE</v>
      </c>
      <c r="L173" s="375" t="str">
        <f>'CONGESTION RESULTS 2015'!M173</f>
        <v>to</v>
      </c>
      <c r="M173" s="375" t="str">
        <f>'CONGESTION RESULTS 2015'!N173</f>
        <v>Open Grid Europe</v>
      </c>
      <c r="N173" s="375" t="str">
        <f>'CONGESTION RESULTS 2015'!O173</f>
        <v>21X-DE-C-A0A0A-T</v>
      </c>
      <c r="O173" s="375" t="str">
        <f>'CONGESTION RESULTS 2015'!P173</f>
        <v>DE</v>
      </c>
      <c r="P173" s="375">
        <f>'CONGESTION RESULTS 2015'!Q173</f>
        <v>0</v>
      </c>
      <c r="Q173" s="375">
        <f>'CONGESTION RESULTS 2015'!BC173</f>
        <v>0</v>
      </c>
      <c r="S173" s="360">
        <f>'CONGESTION RESULTS 2015'!BJ173</f>
        <v>0</v>
      </c>
      <c r="T173" s="375">
        <f>'CONGESTION RESULTS 2015'!BX173</f>
        <v>0</v>
      </c>
      <c r="U173" s="375" t="str">
        <f>IF(ISBLANK('CONGESTION RESULTS 2015'!BK173), "no", "yes")</f>
        <v>no</v>
      </c>
      <c r="V173" s="357">
        <f>'CONGESTION RESULTS 2015'!CE173</f>
        <v>0</v>
      </c>
      <c r="W173" s="375">
        <f>'CONGESTION RESULTS 2015'!CF173</f>
        <v>0</v>
      </c>
      <c r="X173" s="375">
        <f>'CONGESTION RESULTS 2015'!CG173</f>
        <v>0</v>
      </c>
      <c r="Y173" s="375">
        <f>'CONGESTION RESULTS 2015'!CH173</f>
        <v>0</v>
      </c>
      <c r="AA173" s="375">
        <f>Table9[[#This Row],[offer/non-offer or premia in March 2016 auction? 
'[only considering GYs and M-4-16']]]</f>
        <v>0</v>
      </c>
      <c r="AB173" s="375">
        <f>Table9[[#This Row],[Further TSO remarks on congestion / data / proposed changes to IP list etc.]]</f>
        <v>0</v>
      </c>
      <c r="AC173" s="375" t="str">
        <f>Table9[[#This Row],[Revised evaluation of congestion after TSO / NRA comments]]</f>
        <v>no</v>
      </c>
      <c r="AD173" s="375">
        <f>Table9[[#This Row],[ACER comments / 
justification]]</f>
        <v>0</v>
      </c>
    </row>
    <row r="174" spans="1:31" ht="22.2" hidden="1" x14ac:dyDescent="0.45">
      <c r="A174" s="375" t="str">
        <f>'CONGESTION RESULTS 2015'!A174</f>
        <v>VR</v>
      </c>
      <c r="B174" s="375">
        <f>'CONGESTION RESULTS 2015'!B174</f>
        <v>0</v>
      </c>
      <c r="C174" s="375">
        <f>'CONGESTION RESULTS 2015'!C174</f>
        <v>0</v>
      </c>
      <c r="D174" s="375" t="str">
        <f>'CONGESTION RESULTS 2015'!E174</f>
        <v>no</v>
      </c>
      <c r="E174" s="375" t="str">
        <f>'CONGESTION RESULTS 2015'!F174</f>
        <v>PRISMA</v>
      </c>
      <c r="F174" s="375" t="str">
        <f>'CONGESTION RESULTS 2015'!G174</f>
        <v>Zone OGE (L)/Zone GUD (L)</v>
      </c>
      <c r="G174" s="375" t="str">
        <f>'CONGESTION RESULTS 2015'!H174</f>
        <v>Exit</v>
      </c>
      <c r="H174" s="375" t="str">
        <f>'CONGESTION RESULTS 2015'!I174</f>
        <v>37Y000000000288Q</v>
      </c>
      <c r="I174" s="375" t="str">
        <f>'CONGESTION RESULTS 2015'!J174</f>
        <v>Open Grid Europe</v>
      </c>
      <c r="J174" s="375" t="str">
        <f>'CONGESTION RESULTS 2015'!K174</f>
        <v>21X-DE-C-A0A0A-T</v>
      </c>
      <c r="K174" s="375" t="str">
        <f>'CONGESTION RESULTS 2015'!L174</f>
        <v>DE</v>
      </c>
      <c r="L174" s="375" t="str">
        <f>'CONGESTION RESULTS 2015'!M174</f>
        <v>to</v>
      </c>
      <c r="M174" s="375" t="str">
        <f>'CONGESTION RESULTS 2015'!N174</f>
        <v>Gasunie Deutschland Transport Services</v>
      </c>
      <c r="N174" s="375" t="str">
        <f>'CONGESTION RESULTS 2015'!O174</f>
        <v>21X-DE-D-A0A0A-K</v>
      </c>
      <c r="O174" s="375" t="str">
        <f>'CONGESTION RESULTS 2015'!P174</f>
        <v>DE</v>
      </c>
      <c r="P174" s="375" t="str">
        <f>'CONGESTION RESULTS 2015'!Q174</f>
        <v>no firm technical</v>
      </c>
      <c r="Q174" s="375" t="str">
        <f>'CONGESTION RESULTS 2015'!BC174</f>
        <v>yes</v>
      </c>
      <c r="S174" s="360" t="str">
        <f>'CONGESTION RESULTS 2015'!BJ174</f>
        <v>no</v>
      </c>
      <c r="T174" s="375">
        <f>'CONGESTION RESULTS 2015'!BX174</f>
        <v>0</v>
      </c>
      <c r="U174" s="375" t="str">
        <f>IF(ISBLANK('CONGESTION RESULTS 2015'!BK174), "no", "yes")</f>
        <v>no</v>
      </c>
      <c r="V174" s="357">
        <f>'CONGESTION RESULTS 2015'!CE174</f>
        <v>0</v>
      </c>
      <c r="W174" s="375">
        <f>'CONGESTION RESULTS 2015'!CF174</f>
        <v>0</v>
      </c>
      <c r="X174" s="375">
        <f>'CONGESTION RESULTS 2015'!CG174</f>
        <v>0</v>
      </c>
      <c r="Y174" s="375">
        <f>'CONGESTION RESULTS 2015'!CH174</f>
        <v>0</v>
      </c>
      <c r="AA174" s="375">
        <f>Table9[[#This Row],[offer/non-offer or premia in March 2016 auction? 
'[only considering GYs and M-4-16']]]</f>
        <v>0</v>
      </c>
      <c r="AB174" s="375">
        <f>Table9[[#This Row],[Further TSO remarks on congestion / data / proposed changes to IP list etc.]]</f>
        <v>0</v>
      </c>
      <c r="AC174" s="375">
        <f>Table9[[#This Row],[Revised evaluation of congestion after TSO / NRA comments]]</f>
        <v>0</v>
      </c>
      <c r="AD174" s="375">
        <f>Table9[[#This Row],[ACER comments / 
justification]]</f>
        <v>0</v>
      </c>
    </row>
    <row r="175" spans="1:31" ht="22.2" hidden="1" x14ac:dyDescent="0.45">
      <c r="A175" s="375" t="str">
        <f>'CONGESTION RESULTS 2015'!A175</f>
        <v>VR</v>
      </c>
      <c r="B175" s="375">
        <f>'CONGESTION RESULTS 2015'!B175</f>
        <v>0</v>
      </c>
      <c r="C175" s="375">
        <f>'CONGESTION RESULTS 2015'!C175</f>
        <v>0</v>
      </c>
      <c r="D175" s="375" t="str">
        <f>'CONGESTION RESULTS 2015'!E175</f>
        <v>no</v>
      </c>
      <c r="E175" s="375" t="str">
        <f>'CONGESTION RESULTS 2015'!F175</f>
        <v>PRISMA</v>
      </c>
      <c r="F175" s="375" t="str">
        <f>'CONGESTION RESULTS 2015'!G175</f>
        <v>Ahlten</v>
      </c>
      <c r="G175" s="375" t="str">
        <f>'CONGESTION RESULTS 2015'!H175</f>
        <v>Entry</v>
      </c>
      <c r="H175" s="375" t="str">
        <f>'CONGESTION RESULTS 2015'!I175</f>
        <v>37Z000000006231B</v>
      </c>
      <c r="I175" s="375" t="str">
        <f>'CONGESTION RESULTS 2015'!J175</f>
        <v>Open Grid Europe</v>
      </c>
      <c r="J175" s="375" t="str">
        <f>'CONGESTION RESULTS 2015'!K175</f>
        <v>21X-DE-C-A0A0A-T</v>
      </c>
      <c r="K175" s="375" t="str">
        <f>'CONGESTION RESULTS 2015'!L175</f>
        <v>DE</v>
      </c>
      <c r="L175" s="375" t="str">
        <f>'CONGESTION RESULTS 2015'!M175</f>
        <v>from</v>
      </c>
      <c r="M175" s="375" t="str">
        <f>'CONGESTION RESULTS 2015'!N175</f>
        <v>Nowega</v>
      </c>
      <c r="N175" s="375" t="str">
        <f>'CONGESTION RESULTS 2015'!O175</f>
        <v>21X000000001049B</v>
      </c>
      <c r="O175" s="375" t="str">
        <f>'CONGESTION RESULTS 2015'!P175</f>
        <v>DE</v>
      </c>
      <c r="P175" s="375" t="str">
        <f>'CONGESTION RESULTS 2015'!Q175</f>
        <v>no firm technical</v>
      </c>
      <c r="Q175" s="375" t="str">
        <f>'CONGESTION RESULTS 2015'!BC175</f>
        <v>yes</v>
      </c>
      <c r="S175" s="360" t="str">
        <f>'CONGESTION RESULTS 2015'!BJ175</f>
        <v>no</v>
      </c>
      <c r="T175" s="375">
        <f>'CONGESTION RESULTS 2015'!BX175</f>
        <v>0</v>
      </c>
      <c r="U175" s="375" t="str">
        <f>IF(ISBLANK('CONGESTION RESULTS 2015'!BK175), "no", "yes")</f>
        <v>no</v>
      </c>
      <c r="V175" s="357">
        <f>'CONGESTION RESULTS 2015'!CE175</f>
        <v>0</v>
      </c>
      <c r="W175" s="375">
        <f>'CONGESTION RESULTS 2015'!CF175</f>
        <v>0</v>
      </c>
      <c r="X175" s="375">
        <f>'CONGESTION RESULTS 2015'!CG175</f>
        <v>0</v>
      </c>
      <c r="Y175" s="375">
        <f>'CONGESTION RESULTS 2015'!CH175</f>
        <v>0</v>
      </c>
      <c r="AA175" s="375">
        <f>Table9[[#This Row],[offer/non-offer or premia in March 2016 auction? 
'[only considering GYs and M-4-16']]]</f>
        <v>0</v>
      </c>
      <c r="AB175" s="375">
        <f>Table9[[#This Row],[Further TSO remarks on congestion / data / proposed changes to IP list etc.]]</f>
        <v>0</v>
      </c>
      <c r="AC175" s="375">
        <f>Table9[[#This Row],[Revised evaluation of congestion after TSO / NRA comments]]</f>
        <v>0</v>
      </c>
      <c r="AD175" s="375">
        <f>Table9[[#This Row],[ACER comments / 
justification]]</f>
        <v>0</v>
      </c>
    </row>
    <row r="176" spans="1:31" ht="22.2" hidden="1" x14ac:dyDescent="0.45">
      <c r="A176" s="375" t="str">
        <f>'CONGESTION RESULTS 2015'!A176</f>
        <v>VR</v>
      </c>
      <c r="B176" s="375">
        <f>'CONGESTION RESULTS 2015'!B176</f>
        <v>0</v>
      </c>
      <c r="C176" s="375">
        <f>'CONGESTION RESULTS 2015'!C176</f>
        <v>0</v>
      </c>
      <c r="D176" s="375" t="str">
        <f>'CONGESTION RESULTS 2015'!E176</f>
        <v>no</v>
      </c>
      <c r="E176" s="375" t="str">
        <f>'CONGESTION RESULTS 2015'!F176</f>
        <v>PRISMA</v>
      </c>
      <c r="F176" s="375" t="str">
        <f>'CONGESTION RESULTS 2015'!G176</f>
        <v>Ahlten</v>
      </c>
      <c r="G176" s="375" t="str">
        <f>'CONGESTION RESULTS 2015'!H176</f>
        <v>Entry</v>
      </c>
      <c r="H176" s="375" t="str">
        <f>'CONGESTION RESULTS 2015'!I176</f>
        <v>37Z000000006231B</v>
      </c>
      <c r="I176" s="375" t="str">
        <f>'CONGESTION RESULTS 2015'!J176</f>
        <v>Nowega</v>
      </c>
      <c r="J176" s="375" t="str">
        <f>'CONGESTION RESULTS 2015'!K176</f>
        <v>21X000000001049B</v>
      </c>
      <c r="K176" s="375" t="str">
        <f>'CONGESTION RESULTS 2015'!L176</f>
        <v>DE</v>
      </c>
      <c r="L176" s="375" t="str">
        <f>'CONGESTION RESULTS 2015'!M176</f>
        <v>from</v>
      </c>
      <c r="M176" s="375" t="str">
        <f>'CONGESTION RESULTS 2015'!N176</f>
        <v>Open Grid Europe</v>
      </c>
      <c r="N176" s="375" t="str">
        <f>'CONGESTION RESULTS 2015'!O176</f>
        <v>21X-DE-C-A0A0A-T</v>
      </c>
      <c r="O176" s="375" t="str">
        <f>'CONGESTION RESULTS 2015'!P176</f>
        <v>DE</v>
      </c>
      <c r="P176" s="375" t="str">
        <f>'CONGESTION RESULTS 2015'!Q176</f>
        <v>no firm technical</v>
      </c>
      <c r="Q176" s="375" t="str">
        <f>'CONGESTION RESULTS 2015'!BC176</f>
        <v>yes</v>
      </c>
      <c r="S176" s="360">
        <f>'CONGESTION RESULTS 2015'!BJ176</f>
        <v>0</v>
      </c>
      <c r="T176" s="375">
        <f>'CONGESTION RESULTS 2015'!BX176</f>
        <v>0</v>
      </c>
      <c r="U176" s="375" t="str">
        <f>IF(ISBLANK('CONGESTION RESULTS 2015'!BK176), "no", "yes")</f>
        <v>no</v>
      </c>
      <c r="V176" s="357">
        <f>'CONGESTION RESULTS 2015'!CE176</f>
        <v>0</v>
      </c>
      <c r="W176" s="375">
        <f>'CONGESTION RESULTS 2015'!CF176</f>
        <v>0</v>
      </c>
      <c r="X176" s="375">
        <f>'CONGESTION RESULTS 2015'!CG176</f>
        <v>0</v>
      </c>
      <c r="Y176" s="375">
        <f>'CONGESTION RESULTS 2015'!CH176</f>
        <v>0</v>
      </c>
      <c r="AA176" s="375">
        <f>Table9[[#This Row],[offer/non-offer or premia in March 2016 auction? 
'[only considering GYs and M-4-16']]]</f>
        <v>0</v>
      </c>
      <c r="AB176" s="375">
        <f>Table9[[#This Row],[Further TSO remarks on congestion / data / proposed changes to IP list etc.]]</f>
        <v>0</v>
      </c>
      <c r="AC176" s="375">
        <f>Table9[[#This Row],[Revised evaluation of congestion after TSO / NRA comments]]</f>
        <v>0</v>
      </c>
      <c r="AD176" s="375">
        <f>Table9[[#This Row],[ACER comments / 
justification]]</f>
        <v>0</v>
      </c>
    </row>
    <row r="177" spans="1:31" ht="22.2" hidden="1" x14ac:dyDescent="0.45">
      <c r="A177" s="375" t="str">
        <f>'CONGESTION RESULTS 2015'!A177</f>
        <v>cross-border</v>
      </c>
      <c r="B177" s="375" t="str">
        <f>'CONGESTION RESULTS 2015'!B177</f>
        <v>close (due to quota)</v>
      </c>
      <c r="C177" s="375" t="str">
        <f>'CONGESTION RESULTS 2015'!C177</f>
        <v>non-offer of GYs 15/16 + 16/17 + 17/18</v>
      </c>
      <c r="D177" s="375" t="str">
        <f>'CONGESTION RESULTS 2015'!E177</f>
        <v>yes</v>
      </c>
      <c r="E177" s="375" t="str">
        <f>'CONGESTION RESULTS 2015'!F177</f>
        <v>PRISMA</v>
      </c>
      <c r="F177" s="375" t="str">
        <f>'CONGESTION RESULTS 2015'!G177</f>
        <v>Alveringem</v>
      </c>
      <c r="G177" s="375" t="str">
        <f>'CONGESTION RESULTS 2015'!H177</f>
        <v>Entry</v>
      </c>
      <c r="H177" s="375" t="str">
        <f>'CONGESTION RESULTS 2015'!I177</f>
        <v>21Z000000000359A</v>
      </c>
      <c r="I177" s="375" t="str">
        <f>'CONGESTION RESULTS 2015'!J177</f>
        <v>Fluxys Belgium</v>
      </c>
      <c r="J177" s="375" t="str">
        <f>'CONGESTION RESULTS 2015'!K177</f>
        <v>21X-BE-A-A0A0A-Y</v>
      </c>
      <c r="K177" s="375" t="str">
        <f>'CONGESTION RESULTS 2015'!L177</f>
        <v>BE</v>
      </c>
      <c r="L177" s="375" t="str">
        <f>'CONGESTION RESULTS 2015'!M177</f>
        <v>from</v>
      </c>
      <c r="M177" s="375" t="str">
        <f>'CONGESTION RESULTS 2015'!N177</f>
        <v>GRTgaz</v>
      </c>
      <c r="N177" s="375" t="str">
        <f>'CONGESTION RESULTS 2015'!O177</f>
        <v>21X-FR-A-A0A0A-S</v>
      </c>
      <c r="O177" s="375" t="str">
        <f>'CONGESTION RESULTS 2015'!P177</f>
        <v>FR</v>
      </c>
      <c r="P177" s="375">
        <f>'CONGESTION RESULTS 2015'!Q177</f>
        <v>0</v>
      </c>
      <c r="Q177" s="375" t="str">
        <f>'CONGESTION RESULTS 2015'!BC177</f>
        <v>no</v>
      </c>
      <c r="S177" s="360">
        <f>'CONGESTION RESULTS 2015'!BJ177</f>
        <v>0</v>
      </c>
      <c r="T177" s="375" t="str">
        <f>'CONGESTION RESULTS 2015'!BX177</f>
        <v>no</v>
      </c>
      <c r="U177" s="375" t="str">
        <f>IF(ISBLANK('CONGESTION RESULTS 2015'!BK177), "no", "yes")</f>
        <v>no</v>
      </c>
      <c r="V177" s="357">
        <f>'CONGESTION RESULTS 2015'!CE177</f>
        <v>0</v>
      </c>
      <c r="W177" s="375" t="str">
        <f>'CONGESTION RESULTS 2015'!CF177</f>
        <v>n/a</v>
      </c>
      <c r="X177" s="375" t="str">
        <f>'CONGESTION RESULTS 2015'!CG177</f>
        <v>n/a</v>
      </c>
      <c r="Y177" s="375">
        <f>'CONGESTION RESULTS 2015'!CH177</f>
        <v>0</v>
      </c>
      <c r="AA177" s="375" t="str">
        <f>Table9[[#This Row],[offer/non-offer or premia in March 2016 auction? 
'[only considering GYs and M-4-16']]]</f>
        <v>M-4-16 offered unbundled, GYs offered bundled, but only from GY18/19 onwards</v>
      </c>
      <c r="AB177"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177" s="375" t="str">
        <f>Table9[[#This Row],[Revised evaluation of congestion after TSO / NRA comments]]</f>
        <v>close (due to quota)</v>
      </c>
      <c r="AD177" s="375">
        <f>Table9[[#This Row],[ACER comments / 
justification]]</f>
        <v>0</v>
      </c>
    </row>
    <row r="178" spans="1:31" ht="22.2" hidden="1" x14ac:dyDescent="0.45">
      <c r="A178" s="375" t="str">
        <f>'CONGESTION RESULTS 2015'!A178</f>
        <v>in-country (IC)</v>
      </c>
      <c r="B178" s="375" t="str">
        <f>'CONGESTION RESULTS 2015'!B178</f>
        <v>potentially (no data)</v>
      </c>
      <c r="C178" s="375" t="str">
        <f>'CONGESTION RESULTS 2015'!C178</f>
        <v>non-offer of GYs 15/16 + 16/17 + 17/18</v>
      </c>
      <c r="D178" s="375" t="str">
        <f>'CONGESTION RESULTS 2015'!E178</f>
        <v>yes</v>
      </c>
      <c r="E178" s="375" t="str">
        <f>'CONGESTION RESULTS 2015'!F178</f>
        <v>PRISMA</v>
      </c>
      <c r="F178" s="375" t="str">
        <f>'CONGESTION RESULTS 2015'!G178</f>
        <v>Bacton (IUK)</v>
      </c>
      <c r="G178" s="375" t="str">
        <f>'CONGESTION RESULTS 2015'!H178</f>
        <v>Entry</v>
      </c>
      <c r="H178" s="375" t="str">
        <f>'CONGESTION RESULTS 2015'!I178</f>
        <v>21Z000000000084N</v>
      </c>
      <c r="I178" s="375" t="str">
        <f>'CONGESTION RESULTS 2015'!J178</f>
        <v>NationalGrid</v>
      </c>
      <c r="J178" s="375" t="str">
        <f>'CONGESTION RESULTS 2015'!K178</f>
        <v>21X-GB-A-A0A0A-7</v>
      </c>
      <c r="K178" s="375" t="str">
        <f>'CONGESTION RESULTS 2015'!L178</f>
        <v>UK</v>
      </c>
      <c r="L178" s="375" t="str">
        <f>'CONGESTION RESULTS 2015'!M178</f>
        <v>from</v>
      </c>
      <c r="M178" s="375" t="str">
        <f>'CONGESTION RESULTS 2015'!N178</f>
        <v>Interconnector</v>
      </c>
      <c r="N178" s="375" t="str">
        <f>'CONGESTION RESULTS 2015'!O178</f>
        <v>21X-GB-B-A0A0A-Z</v>
      </c>
      <c r="O178" s="375" t="str">
        <f>'CONGESTION RESULTS 2015'!P178</f>
        <v>UK</v>
      </c>
      <c r="P178" s="375" t="str">
        <f>'CONGESTION RESULTS 2015'!Q178</f>
        <v>no data on TP for this IP side, but for Bacton entry ()</v>
      </c>
      <c r="Q178" s="375" t="str">
        <f>'CONGESTION RESULTS 2015'!BC178</f>
        <v>yes</v>
      </c>
      <c r="S178" s="360" t="str">
        <f>'CONGESTION RESULTS 2015'!BJ178</f>
        <v>no data</v>
      </c>
      <c r="T178" s="375" t="str">
        <f>'CONGESTION RESULTS 2015'!BX178</f>
        <v>no</v>
      </c>
      <c r="U178" s="375" t="str">
        <f>IF(ISBLANK('CONGESTION RESULTS 2015'!BK178), "no", "yes")</f>
        <v>no</v>
      </c>
      <c r="V178" s="357" t="str">
        <f>'CONGESTION RESULTS 2015'!CE178</f>
        <v>Unbundled amount at Bacton Entry can not be identifiied as with IUK or BBL</v>
      </c>
      <c r="W178" s="375" t="str">
        <f>'CONGESTION RESULTS 2015'!CF178</f>
        <v>no</v>
      </c>
      <c r="X178" s="375" t="str">
        <f>'CONGESTION RESULTS 2015'!CG178</f>
        <v>no</v>
      </c>
      <c r="Y178" s="375">
        <f>'CONGESTION RESULTS 2015'!CH178</f>
        <v>0</v>
      </c>
      <c r="AA178" s="375" t="str">
        <f>Table9[[#This Row],[offer/non-offer or premia in March 2016 auction? 
'[only considering GYs and M-4-16']]]</f>
        <v>all GY offered bundled or unbundled</v>
      </c>
      <c r="AB178" s="375" t="str">
        <f>Table9[[#This Row],[Further TSO remarks on congestion / data / proposed changes to IP list etc.]]</f>
        <v>Cases of zero capacity or zero offer on the TP are due to problems in the reporting process rather than actual congestion</v>
      </c>
      <c r="AC178" s="375" t="str">
        <f>Table9[[#This Row],[Revised evaluation of congestion after TSO / NRA comments]]</f>
        <v>no</v>
      </c>
      <c r="AD178" s="375">
        <f>Table9[[#This Row],[ACER comments / 
justification]]</f>
        <v>0</v>
      </c>
    </row>
    <row r="179" spans="1:31" s="361" customFormat="1" ht="30" customHeight="1" x14ac:dyDescent="0.45">
      <c r="A179" s="357" t="str">
        <f>'CONGESTION RESULTS 2015'!A179</f>
        <v>in-country (IC)</v>
      </c>
      <c r="B179" s="324" t="str">
        <f>'CONGESTION RESULTS 2015'!B179</f>
        <v>yes</v>
      </c>
      <c r="C179" s="475" t="str">
        <f>'CONGESTION RESULTS 2015'!C179</f>
        <v>non-offer of GYs 15/16 + 16/17 + 17/18</v>
      </c>
      <c r="D179" s="357" t="str">
        <f>'CONGESTION RESULTS 2015'!E179</f>
        <v>yes</v>
      </c>
      <c r="E179" s="357" t="str">
        <f>'CONGESTION RESULTS 2015'!F179</f>
        <v>PRISMA</v>
      </c>
      <c r="F179" s="476" t="str">
        <f>'CONGESTION RESULTS 2015'!G179</f>
        <v>Bacton (IUK)</v>
      </c>
      <c r="G179" s="475" t="str">
        <f>'CONGESTION RESULTS 2015'!H179</f>
        <v>Entry</v>
      </c>
      <c r="H179" s="358" t="str">
        <f>'CONGESTION RESULTS 2015'!I179</f>
        <v>21Z000000000084N</v>
      </c>
      <c r="I179" s="475" t="str">
        <f>'CONGESTION RESULTS 2015'!J179</f>
        <v>Interconnector</v>
      </c>
      <c r="J179" s="329" t="str">
        <f>'CONGESTION RESULTS 2015'!K179</f>
        <v>21X-GB-B-A0A0A-Z</v>
      </c>
      <c r="K179" s="475" t="str">
        <f>'CONGESTION RESULTS 2015'!L179</f>
        <v>UK</v>
      </c>
      <c r="L179" s="477" t="str">
        <f>'CONGESTION RESULTS 2015'!M179</f>
        <v>from</v>
      </c>
      <c r="M179" s="477" t="str">
        <f>'CONGESTION RESULTS 2015'!N179</f>
        <v>NationalGrid</v>
      </c>
      <c r="N179" s="329" t="str">
        <f>'CONGESTION RESULTS 2015'!O179</f>
        <v>21X-GB-A-A0A0A-7</v>
      </c>
      <c r="O179" s="330" t="str">
        <f>'CONGESTION RESULTS 2015'!P179</f>
        <v>UK</v>
      </c>
      <c r="P179" s="375">
        <f>'CONGESTION RESULTS 2015'!Q179</f>
        <v>0</v>
      </c>
      <c r="Q179" s="357" t="str">
        <f>'CONGESTION RESULTS 2015'!BC179</f>
        <v>yes</v>
      </c>
      <c r="R179" s="360" t="s">
        <v>100</v>
      </c>
      <c r="S179" s="448" t="s">
        <v>121</v>
      </c>
      <c r="T179" s="535" t="str">
        <f>'CONGESTION RESULTS 2015'!BX179</f>
        <v>yes*</v>
      </c>
      <c r="U179" s="357" t="str">
        <f>IF(ISBLANK('CONGESTION RESULTS 2015'!BK179), "no", "yes")</f>
        <v>no</v>
      </c>
      <c r="V179" s="449" t="str">
        <f>Table9[[#This Row],[Number of concluded trades (T) and offers (O) on secondary markets in 2015 '[&gt;= 1 month']]]</f>
        <v>13 O + 24 T</v>
      </c>
      <c r="W179" s="357" t="str">
        <f>'CONGESTION RESULTS 2015'!CF179</f>
        <v>yes</v>
      </c>
      <c r="X179" s="357" t="str">
        <f>'CONGESTION RESULTS 2015'!CG179</f>
        <v>yes</v>
      </c>
      <c r="Y179" s="357">
        <f>'CONGESTION RESULTS 2015'!CH179</f>
        <v>0</v>
      </c>
      <c r="Z179" s="357" t="s">
        <v>100</v>
      </c>
      <c r="AA179" s="375" t="str">
        <f>Table9[[#This Row],[offer/non-offer or premia in March 2016 auction? 
'[only considering GYs and M-4-16']]]</f>
        <v>M-4-16 not offered, GYs 16/17 and 17/18 not offered; GYs 18/19 and 19/20 offered not bundled</v>
      </c>
      <c r="AB179"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179" s="375" t="str">
        <f>Table9[[#This Row],[Revised evaluation of congestion after TSO / NRA comments]]</f>
        <v>yes</v>
      </c>
      <c r="AD179" s="375" t="str">
        <f>Table9[[#This Row],[ACER comments / 
justification]]</f>
        <v>persistent congestion</v>
      </c>
      <c r="AE179" s="474" t="s">
        <v>1782</v>
      </c>
    </row>
    <row r="180" spans="1:31" ht="22.2" hidden="1" x14ac:dyDescent="0.45">
      <c r="A180" s="375" t="str">
        <f>'CONGESTION RESULTS 2015'!A180</f>
        <v>cross-border (IC)</v>
      </c>
      <c r="B180" s="375" t="str">
        <f>'CONGESTION RESULTS 2015'!B180</f>
        <v>potentially (no data)</v>
      </c>
      <c r="C180" s="375" t="str">
        <f>'CONGESTION RESULTS 2015'!C180</f>
        <v>non-offer of GYs 15/16 + 16/17 + 17/18</v>
      </c>
      <c r="D180" s="375" t="str">
        <f>'CONGESTION RESULTS 2015'!E180</f>
        <v>yes</v>
      </c>
      <c r="E180" s="375" t="str">
        <f>'CONGESTION RESULTS 2015'!F180</f>
        <v>PRISMA</v>
      </c>
      <c r="F180" s="375" t="str">
        <f>'CONGESTION RESULTS 2015'!G180</f>
        <v>Bacton BBL</v>
      </c>
      <c r="G180" s="375" t="str">
        <f>'CONGESTION RESULTS 2015'!H180</f>
        <v>Entry</v>
      </c>
      <c r="H180" s="375" t="str">
        <f>'CONGESTION RESULTS 2015'!I180</f>
        <v>21Z000000000088F</v>
      </c>
      <c r="I180" s="375" t="str">
        <f>'CONGESTION RESULTS 2015'!J180</f>
        <v>NationalGrid</v>
      </c>
      <c r="J180" s="375" t="str">
        <f>'CONGESTION RESULTS 2015'!K180</f>
        <v>21X-GB-A-A0A0A-7</v>
      </c>
      <c r="K180" s="375" t="str">
        <f>'CONGESTION RESULTS 2015'!L180</f>
        <v>UK</v>
      </c>
      <c r="L180" s="375" t="str">
        <f>'CONGESTION RESULTS 2015'!M180</f>
        <v>from</v>
      </c>
      <c r="M180" s="375" t="str">
        <f>'CONGESTION RESULTS 2015'!N180</f>
        <v>BBL company</v>
      </c>
      <c r="N180" s="375" t="str">
        <f>'CONGESTION RESULTS 2015'!O180</f>
        <v>21X-NL-B-A0A0A-Q</v>
      </c>
      <c r="O180" s="375" t="str">
        <f>'CONGESTION RESULTS 2015'!P180</f>
        <v>NL</v>
      </c>
      <c r="P180" s="375" t="str">
        <f>'CONGESTION RESULTS 2015'!Q180</f>
        <v>no data on TP for this IP side, but for Bacton entry ()</v>
      </c>
      <c r="Q180" s="375" t="str">
        <f>'CONGESTION RESULTS 2015'!BC180</f>
        <v>yes</v>
      </c>
      <c r="S180" s="360" t="str">
        <f>'CONGESTION RESULTS 2015'!BJ180</f>
        <v>no data</v>
      </c>
      <c r="T180" s="375" t="str">
        <f>'CONGESTION RESULTS 2015'!BX180</f>
        <v>no</v>
      </c>
      <c r="U180" s="375" t="str">
        <f>IF(ISBLANK('CONGESTION RESULTS 2015'!BK180), "no", "yes")</f>
        <v>no</v>
      </c>
      <c r="V180" s="357" t="str">
        <f>'CONGESTION RESULTS 2015'!CE180</f>
        <v>Unbundled amount at Bacton Entry can not be identifiied as with IUK or BBL</v>
      </c>
      <c r="W180" s="375" t="str">
        <f>'CONGESTION RESULTS 2015'!CF180</f>
        <v>no</v>
      </c>
      <c r="X180" s="375" t="str">
        <f>'CONGESTION RESULTS 2015'!CG180</f>
        <v>no</v>
      </c>
      <c r="Y180" s="375">
        <f>'CONGESTION RESULTS 2015'!CH180</f>
        <v>0</v>
      </c>
      <c r="AA180" s="375" t="str">
        <f>Table9[[#This Row],[offer/non-offer or premia in March 2016 auction? 
'[only considering GYs and M-4-16']]]</f>
        <v xml:space="preserve">all GY + M-4-16 offered unbundled at BactonUKEn </v>
      </c>
      <c r="AB180" s="375">
        <f>Table9[[#This Row],[Further TSO remarks on congestion / data / proposed changes to IP list etc.]]</f>
        <v>0</v>
      </c>
      <c r="AC180" s="375" t="str">
        <f>Table9[[#This Row],[Revised evaluation of congestion after TSO / NRA comments]]</f>
        <v>no</v>
      </c>
      <c r="AD180" s="375">
        <f>Table9[[#This Row],[ACER comments / 
justification]]</f>
        <v>0</v>
      </c>
    </row>
    <row r="181" spans="1:31" s="361" customFormat="1" ht="30" hidden="1" customHeight="1" x14ac:dyDescent="0.45">
      <c r="A181" s="357" t="str">
        <f>'CONGESTION RESULTS 2015'!A181</f>
        <v>? VR ?</v>
      </c>
      <c r="B181" s="324" t="str">
        <f>'CONGESTION RESULTS 2015'!B181</f>
        <v>yes</v>
      </c>
      <c r="C181" s="357" t="str">
        <f>'CONGESTION RESULTS 2015'!C181</f>
        <v>non-offer of any capacity at BP + no cap. available</v>
      </c>
      <c r="D181" s="357" t="str">
        <f>'CONGESTION RESULTS 2015'!E181</f>
        <v>no (temporarily / no firm technical, yet)</v>
      </c>
      <c r="E181" s="357" t="str">
        <f>'CONGESTION RESULTS 2015'!F181</f>
        <v>RBP</v>
      </c>
      <c r="F181" s="368" t="str">
        <f>'CONGESTION RESULTS 2015'!G181</f>
        <v>Balassagyarmat - Vel’ké Zlievce</v>
      </c>
      <c r="G181" s="357" t="str">
        <f>'CONGESTION RESULTS 2015'!H181</f>
        <v>Entry</v>
      </c>
      <c r="H181" s="358" t="str">
        <f>'CONGESTION RESULTS 2015'!I181</f>
        <v>21Z000000000358C</v>
      </c>
      <c r="I181" s="357" t="str">
        <f>'CONGESTION RESULTS 2015'!J181</f>
        <v>eustream</v>
      </c>
      <c r="J181" s="329" t="str">
        <f>'CONGESTION RESULTS 2015'!K181</f>
        <v>21X-SK-A-A0A0A-N</v>
      </c>
      <c r="K181" s="357" t="str">
        <f>'CONGESTION RESULTS 2015'!L181</f>
        <v>SK</v>
      </c>
      <c r="L181" s="359" t="str">
        <f>'CONGESTION RESULTS 2015'!M181</f>
        <v>from</v>
      </c>
      <c r="M181" s="359" t="str">
        <f>'CONGESTION RESULTS 2015'!N181</f>
        <v>Magyar Gáz Tranzit ZRt.</v>
      </c>
      <c r="N181" s="329" t="str">
        <f>'CONGESTION RESULTS 2015'!O181</f>
        <v>21X000000001320N</v>
      </c>
      <c r="O181" s="330" t="str">
        <f>'CONGESTION RESULTS 2015'!P181</f>
        <v>HU</v>
      </c>
      <c r="P181" s="375">
        <f>'CONGESTION RESULTS 2015'!Q181</f>
        <v>0</v>
      </c>
      <c r="Q181" s="357" t="str">
        <f>'CONGESTION RESULTS 2015'!BC181</f>
        <v>yes</v>
      </c>
      <c r="R181" s="360" t="s">
        <v>101</v>
      </c>
      <c r="S181" s="360" t="str">
        <f>'CONGESTION RESULTS 2015'!BJ181</f>
        <v>no</v>
      </c>
      <c r="T181" s="357" t="str">
        <f>'CONGESTION RESULTS 2015'!BX181</f>
        <v>no</v>
      </c>
      <c r="U181" s="357" t="str">
        <f>IF(ISBLANK('CONGESTION RESULTS 2015'!BK181), "no", "yes")</f>
        <v>no</v>
      </c>
      <c r="V181" s="366">
        <f>'CONGESTION RESULTS 2015'!CA181</f>
        <v>0</v>
      </c>
      <c r="W181" s="357" t="str">
        <f>'CONGESTION RESULTS 2015'!CF181</f>
        <v>no</v>
      </c>
      <c r="X181" s="357" t="str">
        <f>'CONGESTION RESULTS 2015'!CG181</f>
        <v>no</v>
      </c>
      <c r="Y181" s="357">
        <f>'CONGESTION RESULTS 2015'!CH181</f>
        <v>0</v>
      </c>
      <c r="Z181" s="366" t="str">
        <f>Table9[[#This Row],[offer/non-offer or premia in March 2016 auction? 
'[only considering GYs and M-4-16']]]</f>
        <v>only interruptible M-4-16</v>
      </c>
      <c r="AA181" s="375" t="str">
        <f>Table9[[#This Row],[offer/non-offer or premia in March 2016 auction? 
'[only considering GYs and M-4-16']]]</f>
        <v>only interruptible M-4-16</v>
      </c>
      <c r="AB181" s="375" t="str">
        <f>Table9[[#This Row],[Further TSO remarks on congestion / data / proposed changes to IP list etc.]]</f>
        <v>EUS offres interruptible capacity (on RBP BP) due to technical restrictions on MGT side and is ready to offer firm capacity once these restrictions on MGT side pass away</v>
      </c>
      <c r="AC181" s="375" t="str">
        <f>Table9[[#This Row],[Revised evaluation of congestion after TSO / NRA comments]]</f>
        <v>potentially, but no FDA UIOLI required</v>
      </c>
      <c r="AD181" s="375" t="str">
        <f>Table9[[#This Row],[ACER comments / 
justification]]</f>
        <v>see TSO explanation, currently only Virtual Reverse</v>
      </c>
    </row>
    <row r="182" spans="1:31" ht="22.2" hidden="1" x14ac:dyDescent="0.45">
      <c r="A182" s="375" t="str">
        <f>'CONGESTION RESULTS 2015'!A182</f>
        <v>cross-border</v>
      </c>
      <c r="B182" s="375" t="str">
        <f>'CONGESTION RESULTS 2015'!B182</f>
        <v>likely not</v>
      </c>
      <c r="C182" s="375" t="str">
        <f>'CONGESTION RESULTS 2015'!C182</f>
        <v>non-offer of GYs 15/16 + 16/17 + 17/18</v>
      </c>
      <c r="D182" s="375" t="str">
        <f>'CONGESTION RESULTS 2015'!E182</f>
        <v>yes</v>
      </c>
      <c r="E182" s="375" t="str">
        <f>'CONGESTION RESULTS 2015'!F182</f>
        <v>PRISMA</v>
      </c>
      <c r="F182" s="375" t="str">
        <f>'CONGESTION RESULTS 2015'!G182</f>
        <v>Baumgarten</v>
      </c>
      <c r="G182" s="375" t="str">
        <f>'CONGESTION RESULTS 2015'!H182</f>
        <v>Entry</v>
      </c>
      <c r="H182" s="375" t="str">
        <f>'CONGESTION RESULTS 2015'!I182</f>
        <v>21Z000000000163R
21Y---A001A023-Y</v>
      </c>
      <c r="I182" s="375" t="str">
        <f>'CONGESTION RESULTS 2015'!J182</f>
        <v>eustream</v>
      </c>
      <c r="J182" s="375" t="str">
        <f>'CONGESTION RESULTS 2015'!K182</f>
        <v>21X-SK-A-A0A0A-N</v>
      </c>
      <c r="K182" s="375" t="str">
        <f>'CONGESTION RESULTS 2015'!L182</f>
        <v>SK</v>
      </c>
      <c r="L182" s="375" t="str">
        <f>'CONGESTION RESULTS 2015'!M182</f>
        <v>from</v>
      </c>
      <c r="M182" s="375" t="str">
        <f>'CONGESTION RESULTS 2015'!N182</f>
        <v>Gas Connect Austria</v>
      </c>
      <c r="N182" s="375" t="str">
        <f>'CONGESTION RESULTS 2015'!O182</f>
        <v>21X-AT-B-A0A0A-K</v>
      </c>
      <c r="O182" s="375" t="str">
        <f>'CONGESTION RESULTS 2015'!P182</f>
        <v>AT</v>
      </c>
      <c r="P182" s="375" t="str">
        <f>'CONGESTION RESULTS 2015'!Q182</f>
        <v>Eustream uses EIC: 21Y---A001A023-Y (comment from CAM IM survey)</v>
      </c>
      <c r="Q182" s="375">
        <f>'CONGESTION RESULTS 2015'!BC182</f>
        <v>0</v>
      </c>
      <c r="S182" s="360">
        <f>'CONGESTION RESULTS 2015'!BJ182</f>
        <v>0</v>
      </c>
      <c r="T182" s="375">
        <f>'CONGESTION RESULTS 2015'!BX182</f>
        <v>0</v>
      </c>
      <c r="U182" s="375" t="str">
        <f>IF(ISBLANK('CONGESTION RESULTS 2015'!BK182), "no", "yes")</f>
        <v>no</v>
      </c>
      <c r="V182" s="357">
        <f>'CONGESTION RESULTS 2015'!CE182</f>
        <v>0</v>
      </c>
      <c r="W182" s="375">
        <f>'CONGESTION RESULTS 2015'!CF182</f>
        <v>0</v>
      </c>
      <c r="X182" s="375">
        <f>'CONGESTION RESULTS 2015'!CG182</f>
        <v>0</v>
      </c>
      <c r="Y182" s="375">
        <f>'CONGESTION RESULTS 2015'!CH182</f>
        <v>0</v>
      </c>
      <c r="AA182" s="375" t="str">
        <f>Table9[[#This Row],[offer/non-offer or premia in March 2016 auction? 
'[only considering GYs and M-4-16']]]</f>
        <v>yes - offered</v>
      </c>
      <c r="AB182" s="375" t="str">
        <f>Table9[[#This Row],[Further TSO remarks on congestion / data / proposed changes to IP list etc.]]</f>
        <v>GY auctions available on PRISMA</v>
      </c>
      <c r="AC182" s="375" t="str">
        <f>Table9[[#This Row],[Revised evaluation of congestion after TSO / NRA comments]]</f>
        <v>no</v>
      </c>
      <c r="AD182" s="375" t="str">
        <f>Table9[[#This Row],[ACER comments / 
justification]]</f>
        <v>all GYs offered bundled on PRISMA in March-16 (for Baumgarten GCA WAG)</v>
      </c>
    </row>
    <row r="183" spans="1:31" ht="22.2" hidden="1" x14ac:dyDescent="0.45">
      <c r="A183" s="375" t="str">
        <f>'CONGESTION RESULTS 2015'!A183</f>
        <v>cross-border</v>
      </c>
      <c r="B183" s="375" t="str">
        <f>'CONGESTION RESULTS 2015'!B183</f>
        <v>likely not</v>
      </c>
      <c r="C183" s="375" t="str">
        <f>'CONGESTION RESULTS 2015'!C183</f>
        <v>non-offer of GYs 15/16 + 16/17 + 17/18</v>
      </c>
      <c r="D183" s="375" t="str">
        <f>'CONGESTION RESULTS 2015'!E183</f>
        <v>yes</v>
      </c>
      <c r="E183" s="375" t="str">
        <f>'CONGESTION RESULTS 2015'!F183</f>
        <v>PRISMA</v>
      </c>
      <c r="F183" s="375" t="str">
        <f>'CONGESTION RESULTS 2015'!G183</f>
        <v>Baumgarten</v>
      </c>
      <c r="G183" s="375" t="str">
        <f>'CONGESTION RESULTS 2015'!H183</f>
        <v>Entry</v>
      </c>
      <c r="H183" s="375" t="str">
        <f>'CONGESTION RESULTS 2015'!I183</f>
        <v xml:space="preserve">21Z000000000164P
21Y---A001A023-Y </v>
      </c>
      <c r="I183" s="375" t="str">
        <f>'CONGESTION RESULTS 2015'!J183</f>
        <v>eustream</v>
      </c>
      <c r="J183" s="375" t="str">
        <f>'CONGESTION RESULTS 2015'!K183</f>
        <v>21X-SK-A-A0A0A-N</v>
      </c>
      <c r="K183" s="375" t="str">
        <f>'CONGESTION RESULTS 2015'!L183</f>
        <v>SK</v>
      </c>
      <c r="L183" s="375" t="str">
        <f>'CONGESTION RESULTS 2015'!M183</f>
        <v>from</v>
      </c>
      <c r="M183" s="375" t="str">
        <f>'CONGESTION RESULTS 2015'!N183</f>
        <v>TAG</v>
      </c>
      <c r="N183" s="375" t="str">
        <f>'CONGESTION RESULTS 2015'!O183</f>
        <v>21X-AT-C-A0A0A-B</v>
      </c>
      <c r="O183" s="375" t="str">
        <f>'CONGESTION RESULTS 2015'!P183</f>
        <v>AT</v>
      </c>
      <c r="P183" s="375" t="str">
        <f>'CONGESTION RESULTS 2015'!Q183</f>
        <v>same TP info as above; Eustream uses EIC: 21Y---A001A023-Y (comment from CAM IM survey)</v>
      </c>
      <c r="Q183" s="375">
        <f>'CONGESTION RESULTS 2015'!BC183</f>
        <v>0</v>
      </c>
      <c r="S183" s="360">
        <f>'CONGESTION RESULTS 2015'!BJ183</f>
        <v>0</v>
      </c>
      <c r="T183" s="375">
        <f>'CONGESTION RESULTS 2015'!BX183</f>
        <v>0</v>
      </c>
      <c r="U183" s="375" t="str">
        <f>IF(ISBLANK('CONGESTION RESULTS 2015'!BK183), "no", "yes")</f>
        <v>no</v>
      </c>
      <c r="V183" s="357">
        <f>'CONGESTION RESULTS 2015'!CE183</f>
        <v>0</v>
      </c>
      <c r="W183" s="375">
        <f>'CONGESTION RESULTS 2015'!CF183</f>
        <v>0</v>
      </c>
      <c r="X183" s="375">
        <f>'CONGESTION RESULTS 2015'!CG183</f>
        <v>0</v>
      </c>
      <c r="Y183" s="375">
        <f>'CONGESTION RESULTS 2015'!CH183</f>
        <v>0</v>
      </c>
      <c r="AA183" s="375" t="str">
        <f>Table9[[#This Row],[offer/non-offer or premia in March 2016 auction? 
'[only considering GYs and M-4-16']]]</f>
        <v>yes - offered</v>
      </c>
      <c r="AB183" s="375" t="str">
        <f>Table9[[#This Row],[Further TSO remarks on congestion / data / proposed changes to IP list etc.]]</f>
        <v>no firm AC on TAG side</v>
      </c>
      <c r="AC183" s="375" t="str">
        <f>Table9[[#This Row],[Revised evaluation of congestion after TSO / NRA comments]]</f>
        <v>no</v>
      </c>
      <c r="AD183" s="375" t="str">
        <f>Table9[[#This Row],[ACER comments / 
justification]]</f>
        <v>all GYs offered unbundled on PRISMA in March-16</v>
      </c>
    </row>
    <row r="184" spans="1:31" ht="22.2" hidden="1" x14ac:dyDescent="0.45">
      <c r="A184" s="375" t="str">
        <f>'CONGESTION RESULTS 2015'!A184</f>
        <v>cross-border</v>
      </c>
      <c r="B184" s="375" t="str">
        <f>'CONGESTION RESULTS 2015'!B184</f>
        <v>no</v>
      </c>
      <c r="C184" s="375">
        <f>'CONGESTION RESULTS 2015'!C184</f>
        <v>0</v>
      </c>
      <c r="D184" s="375" t="str">
        <f>'CONGESTION RESULTS 2015'!E184</f>
        <v>yes</v>
      </c>
      <c r="E184" s="375" t="str">
        <f>'CONGESTION RESULTS 2015'!F184</f>
        <v>PRISMA</v>
      </c>
      <c r="F184" s="375" t="str">
        <f>'CONGESTION RESULTS 2015'!G184</f>
        <v>Baumgarten GCA</v>
      </c>
      <c r="G184" s="375" t="str">
        <f>'CONGESTION RESULTS 2015'!H184</f>
        <v>Entry</v>
      </c>
      <c r="H184" s="375" t="str">
        <f>'CONGESTION RESULTS 2015'!I184</f>
        <v>21Z0000000000600</v>
      </c>
      <c r="I184" s="375" t="str">
        <f>'CONGESTION RESULTS 2015'!J184</f>
        <v>Gas Connect Austria</v>
      </c>
      <c r="J184" s="375" t="str">
        <f>'CONGESTION RESULTS 2015'!K184</f>
        <v>21X-AT-B-A0A0A-K</v>
      </c>
      <c r="K184" s="375" t="str">
        <f>'CONGESTION RESULTS 2015'!L184</f>
        <v>AT</v>
      </c>
      <c r="L184" s="375" t="str">
        <f>'CONGESTION RESULTS 2015'!M184</f>
        <v>from</v>
      </c>
      <c r="M184" s="375" t="str">
        <f>'CONGESTION RESULTS 2015'!N184</f>
        <v>eustream</v>
      </c>
      <c r="N184" s="375" t="str">
        <f>'CONGESTION RESULTS 2015'!O184</f>
        <v>21X-SK-A-A0A0A-N</v>
      </c>
      <c r="O184" s="375" t="str">
        <f>'CONGESTION RESULTS 2015'!P184</f>
        <v>SK</v>
      </c>
      <c r="P184" s="375" t="str">
        <f>'CONGESTION RESULTS 2015'!Q184</f>
        <v>change of name (according to GCA proposal in CAM IMR survey)</v>
      </c>
      <c r="Q184" s="375">
        <f>'CONGESTION RESULTS 2015'!BC184</f>
        <v>0</v>
      </c>
      <c r="S184" s="360">
        <f>'CONGESTION RESULTS 2015'!BJ184</f>
        <v>0</v>
      </c>
      <c r="T184" s="375">
        <f>'CONGESTION RESULTS 2015'!BX184</f>
        <v>0</v>
      </c>
      <c r="U184" s="375" t="str">
        <f>IF(ISBLANK('CONGESTION RESULTS 2015'!BK184), "no", "yes")</f>
        <v>no</v>
      </c>
      <c r="V184" s="357">
        <f>'CONGESTION RESULTS 2015'!CE184</f>
        <v>0</v>
      </c>
      <c r="W184" s="375">
        <f>'CONGESTION RESULTS 2015'!CF184</f>
        <v>0</v>
      </c>
      <c r="X184" s="375">
        <f>'CONGESTION RESULTS 2015'!CG184</f>
        <v>0</v>
      </c>
      <c r="Y184" s="375">
        <f>'CONGESTION RESULTS 2015'!CH184</f>
        <v>0</v>
      </c>
      <c r="AA184" s="375">
        <f>Table9[[#This Row],[offer/non-offer or premia in March 2016 auction? 
'[only considering GYs and M-4-16']]]</f>
        <v>0</v>
      </c>
      <c r="AB184" s="375">
        <f>Table9[[#This Row],[Further TSO remarks on congestion / data / proposed changes to IP list etc.]]</f>
        <v>0</v>
      </c>
      <c r="AC184" s="375">
        <f>Table9[[#This Row],[Revised evaluation of congestion after TSO / NRA comments]]</f>
        <v>0</v>
      </c>
      <c r="AD184" s="375">
        <f>Table9[[#This Row],[ACER comments / 
justification]]</f>
        <v>0</v>
      </c>
    </row>
    <row r="185" spans="1:31" ht="22.2" hidden="1" x14ac:dyDescent="0.45">
      <c r="A185" s="375" t="str">
        <f>'CONGESTION RESULTS 2015'!A185</f>
        <v>cross-border</v>
      </c>
      <c r="B185" s="375" t="str">
        <f>'CONGESTION RESULTS 2015'!B185</f>
        <v>no</v>
      </c>
      <c r="C185" s="375">
        <f>'CONGESTION RESULTS 2015'!C185</f>
        <v>0</v>
      </c>
      <c r="D185" s="375" t="str">
        <f>'CONGESTION RESULTS 2015'!E185</f>
        <v>yes</v>
      </c>
      <c r="E185" s="375" t="str">
        <f>'CONGESTION RESULTS 2015'!F185</f>
        <v>PRISMA</v>
      </c>
      <c r="F185" s="375" t="str">
        <f>'CONGESTION RESULTS 2015'!G185</f>
        <v>Baumgarten WAG</v>
      </c>
      <c r="G185" s="375" t="str">
        <f>'CONGESTION RESULTS 2015'!H185</f>
        <v>Entry</v>
      </c>
      <c r="H185" s="375" t="str">
        <f>'CONGESTION RESULTS 2015'!I185</f>
        <v>21Z0000000000600
21Z000000000163R</v>
      </c>
      <c r="I185" s="375" t="str">
        <f>'CONGESTION RESULTS 2015'!J185</f>
        <v>Gas Connect Austria</v>
      </c>
      <c r="J185" s="375" t="str">
        <f>'CONGESTION RESULTS 2015'!K185</f>
        <v>21X-AT-B-A0A0A-K</v>
      </c>
      <c r="K185" s="375" t="str">
        <f>'CONGESTION RESULTS 2015'!L185</f>
        <v>AT</v>
      </c>
      <c r="L185" s="375" t="str">
        <f>'CONGESTION RESULTS 2015'!M185</f>
        <v>from</v>
      </c>
      <c r="M185" s="375" t="str">
        <f>'CONGESTION RESULTS 2015'!N185</f>
        <v>eustream</v>
      </c>
      <c r="N185" s="375" t="str">
        <f>'CONGESTION RESULTS 2015'!O185</f>
        <v>21X-SK-A-A0A0A-N</v>
      </c>
      <c r="O185" s="375" t="str">
        <f>'CONGESTION RESULTS 2015'!P185</f>
        <v>SK</v>
      </c>
      <c r="P185" s="375" t="str">
        <f>'CONGESTION RESULTS 2015'!Q185</f>
        <v xml:space="preserve">change of name &amp; EIC (according to GCA proposal in CAM IMR survey)
</v>
      </c>
      <c r="Q185" s="375">
        <f>'CONGESTION RESULTS 2015'!BC185</f>
        <v>0</v>
      </c>
      <c r="S185" s="360">
        <f>'CONGESTION RESULTS 2015'!BJ185</f>
        <v>0</v>
      </c>
      <c r="T185" s="375">
        <f>'CONGESTION RESULTS 2015'!BX185</f>
        <v>0</v>
      </c>
      <c r="U185" s="375" t="str">
        <f>IF(ISBLANK('CONGESTION RESULTS 2015'!BK185), "no", "yes")</f>
        <v>no</v>
      </c>
      <c r="V185" s="357">
        <f>'CONGESTION RESULTS 2015'!CE185</f>
        <v>0</v>
      </c>
      <c r="W185" s="375">
        <f>'CONGESTION RESULTS 2015'!CF185</f>
        <v>0</v>
      </c>
      <c r="X185" s="375">
        <f>'CONGESTION RESULTS 2015'!CG185</f>
        <v>0</v>
      </c>
      <c r="Y185" s="375">
        <f>'CONGESTION RESULTS 2015'!CH185</f>
        <v>0</v>
      </c>
      <c r="AA185" s="375">
        <f>Table9[[#This Row],[offer/non-offer or premia in March 2016 auction? 
'[only considering GYs and M-4-16']]]</f>
        <v>0</v>
      </c>
      <c r="AB185" s="375">
        <f>Table9[[#This Row],[Further TSO remarks on congestion / data / proposed changes to IP list etc.]]</f>
        <v>0</v>
      </c>
      <c r="AC185" s="375">
        <f>Table9[[#This Row],[Revised evaluation of congestion after TSO / NRA comments]]</f>
        <v>0</v>
      </c>
      <c r="AD185" s="375">
        <f>Table9[[#This Row],[ACER comments / 
justification]]</f>
        <v>0</v>
      </c>
    </row>
    <row r="186" spans="1:31" ht="22.2" hidden="1" x14ac:dyDescent="0.45">
      <c r="A186" s="375" t="str">
        <f>'CONGESTION RESULTS 2015'!A186</f>
        <v>cross-border</v>
      </c>
      <c r="B186" s="375" t="str">
        <f>'CONGESTION RESULTS 2015'!B186</f>
        <v>close (due to quota)</v>
      </c>
      <c r="C186" s="375" t="str">
        <f>'CONGESTION RESULTS 2015'!C186</f>
        <v>non-offer of GYs 15-18</v>
      </c>
      <c r="D186" s="375" t="str">
        <f>'CONGESTION RESULTS 2015'!E186</f>
        <v>yes</v>
      </c>
      <c r="E186" s="375" t="str">
        <f>'CONGESTION RESULTS 2015'!F186</f>
        <v>PRISMA</v>
      </c>
      <c r="F186" s="375" t="str">
        <f>'CONGESTION RESULTS 2015'!G186</f>
        <v>Baumgarten</v>
      </c>
      <c r="G186" s="375" t="str">
        <f>'CONGESTION RESULTS 2015'!H186</f>
        <v>Entry</v>
      </c>
      <c r="H186" s="375" t="str">
        <f>'CONGESTION RESULTS 2015'!I186</f>
        <v>21Z000000000164P</v>
      </c>
      <c r="I186" s="375" t="str">
        <f>'CONGESTION RESULTS 2015'!J186</f>
        <v>TAG</v>
      </c>
      <c r="J186" s="375" t="str">
        <f>'CONGESTION RESULTS 2015'!K186</f>
        <v>21X-AT-C-A0A0A-B</v>
      </c>
      <c r="K186" s="375" t="str">
        <f>'CONGESTION RESULTS 2015'!L186</f>
        <v>AT</v>
      </c>
      <c r="L186" s="375" t="str">
        <f>'CONGESTION RESULTS 2015'!M186</f>
        <v>from</v>
      </c>
      <c r="M186" s="375" t="str">
        <f>'CONGESTION RESULTS 2015'!N186</f>
        <v>eustream</v>
      </c>
      <c r="N186" s="375" t="str">
        <f>'CONGESTION RESULTS 2015'!O186</f>
        <v>21X-SK-A-A0A0A-N</v>
      </c>
      <c r="O186" s="375" t="str">
        <f>'CONGESTION RESULTS 2015'!P186</f>
        <v>SK</v>
      </c>
      <c r="P186" s="375">
        <f>'CONGESTION RESULTS 2015'!Q186</f>
        <v>0</v>
      </c>
      <c r="Q186" s="375">
        <f>'CONGESTION RESULTS 2015'!BC186</f>
        <v>0</v>
      </c>
      <c r="S186" s="360">
        <f>'CONGESTION RESULTS 2015'!BJ186</f>
        <v>0</v>
      </c>
      <c r="T186" s="375" t="str">
        <f>'CONGESTION RESULTS 2015'!BX186</f>
        <v>yes</v>
      </c>
      <c r="V186" s="357">
        <f>'CONGESTION RESULTS 2015'!CE186</f>
        <v>0</v>
      </c>
      <c r="W186" s="375" t="str">
        <f>'CONGESTION RESULTS 2015'!CF186</f>
        <v>no</v>
      </c>
      <c r="X186" s="375" t="str">
        <f>'CONGESTION RESULTS 2015'!CG186</f>
        <v>no</v>
      </c>
      <c r="Y186" s="375" t="str">
        <f>'CONGESTION RESULTS 2015'!CH186</f>
        <v>yes</v>
      </c>
      <c r="AA186" s="375" t="str">
        <f>Table9[[#This Row],[offer/non-offer or premia in March 2016 auction? 
'[only considering GYs and M-4-16']]]</f>
        <v>M-4-16 offered bundled; only GYs  2023-29 offered unbundled, 29-31  offered bundled</v>
      </c>
      <c r="AB186" s="375">
        <f>Table9[[#This Row],[Further TSO remarks on congestion / data / proposed changes to IP list etc.]]</f>
        <v>0</v>
      </c>
      <c r="AC186" s="375" t="str">
        <f>Table9[[#This Row],[Revised evaluation of congestion after TSO / NRA comments]]</f>
        <v>close (due to quota)</v>
      </c>
      <c r="AD186" s="375">
        <f>Table9[[#This Row],[ACER comments / 
justification]]</f>
        <v>0</v>
      </c>
    </row>
    <row r="187" spans="1:31" ht="22.2" hidden="1" x14ac:dyDescent="0.45">
      <c r="A187" s="375" t="str">
        <f>'CONGESTION RESULTS 2015'!A187</f>
        <v>3rd country</v>
      </c>
      <c r="B187" s="375" t="str">
        <f>'CONGESTION RESULTS 2015'!B187</f>
        <v>no</v>
      </c>
      <c r="C187" s="375">
        <f>'CONGESTION RESULTS 2015'!C187</f>
        <v>0</v>
      </c>
      <c r="D187" s="375" t="str">
        <f>'CONGESTION RESULTS 2015'!E187</f>
        <v>na</v>
      </c>
      <c r="E187" s="375" t="str">
        <f>'CONGESTION RESULTS 2015'!F187</f>
        <v>RBP</v>
      </c>
      <c r="F187" s="375" t="str">
        <f>'CONGESTION RESULTS 2015'!G187</f>
        <v>Beregdaróc (HU) - Beregovo (UA)</v>
      </c>
      <c r="G187" s="375" t="str">
        <f>'CONGESTION RESULTS 2015'!H187</f>
        <v>Entry</v>
      </c>
      <c r="H187" s="375" t="str">
        <f>'CONGESTION RESULTS 2015'!I187</f>
        <v>21Z000000000139O</v>
      </c>
      <c r="I187" s="375" t="str">
        <f>'CONGESTION RESULTS 2015'!J187</f>
        <v>FGSZ</v>
      </c>
      <c r="J187" s="375" t="str">
        <f>'CONGESTION RESULTS 2015'!K187</f>
        <v>21X-HU-A-A0A0A-8</v>
      </c>
      <c r="K187" s="375" t="str">
        <f>'CONGESTION RESULTS 2015'!L187</f>
        <v>HU</v>
      </c>
      <c r="L187" s="375" t="str">
        <f>'CONGESTION RESULTS 2015'!M187</f>
        <v>from</v>
      </c>
      <c r="M187" s="375" t="str">
        <f>'CONGESTION RESULTS 2015'!N187</f>
        <v>Ukrtransgaz</v>
      </c>
      <c r="N187" s="375" t="str">
        <f>'CONGESTION RESULTS 2015'!O187</f>
        <v>21X0000000013279</v>
      </c>
      <c r="O187" s="375" t="str">
        <f>'CONGESTION RESULTS 2015'!P187</f>
        <v>UA</v>
      </c>
      <c r="P187" s="375">
        <f>'CONGESTION RESULTS 2015'!Q187</f>
        <v>0</v>
      </c>
      <c r="Q187" s="375">
        <f>'CONGESTION RESULTS 2015'!BC187</f>
        <v>0</v>
      </c>
      <c r="S187" s="360">
        <f>'CONGESTION RESULTS 2015'!BJ187</f>
        <v>0</v>
      </c>
      <c r="T187" s="375">
        <f>'CONGESTION RESULTS 2015'!BX187</f>
        <v>0</v>
      </c>
      <c r="U187" s="375" t="str">
        <f>IF(ISBLANK('CONGESTION RESULTS 2015'!BK187), "no", "yes")</f>
        <v>no</v>
      </c>
      <c r="V187" s="357">
        <f>'CONGESTION RESULTS 2015'!CE187</f>
        <v>0</v>
      </c>
      <c r="W187" s="375">
        <f>'CONGESTION RESULTS 2015'!CF187</f>
        <v>0</v>
      </c>
      <c r="X187" s="375">
        <f>'CONGESTION RESULTS 2015'!CG187</f>
        <v>0</v>
      </c>
      <c r="Y187" s="375">
        <f>'CONGESTION RESULTS 2015'!CH187</f>
        <v>0</v>
      </c>
      <c r="AA187" s="375">
        <f>Table9[[#This Row],[offer/non-offer or premia in March 2016 auction? 
'[only considering GYs and M-4-16']]]</f>
        <v>0</v>
      </c>
      <c r="AB187" s="375">
        <f>Table9[[#This Row],[Further TSO remarks on congestion / data / proposed changes to IP list etc.]]</f>
        <v>0</v>
      </c>
      <c r="AC187" s="375" t="str">
        <f>Table9[[#This Row],[Revised evaluation of congestion after TSO / NRA comments]]</f>
        <v>no</v>
      </c>
      <c r="AD187" s="375">
        <f>Table9[[#This Row],[ACER comments / 
justification]]</f>
        <v>0</v>
      </c>
    </row>
    <row r="188" spans="1:31" ht="22.2" hidden="1" x14ac:dyDescent="0.45">
      <c r="A188" s="375" t="str">
        <f>'CONGESTION RESULTS 2015'!A188</f>
        <v>cross-border</v>
      </c>
      <c r="B188" s="375" t="str">
        <f>'CONGESTION RESULTS 2015'!B188</f>
        <v>likely not</v>
      </c>
      <c r="C188" s="375" t="str">
        <f>'CONGESTION RESULTS 2015'!C188</f>
        <v>non-offer of GYs 15/16 + 16/17 + 17/18</v>
      </c>
      <c r="D188" s="375" t="str">
        <f>'CONGESTION RESULTS 2015'!E188</f>
        <v>yes</v>
      </c>
      <c r="E188" s="375" t="str">
        <f>'CONGESTION RESULTS 2015'!F188</f>
        <v>PRISMA</v>
      </c>
      <c r="F188" s="375" t="str">
        <f>'CONGESTION RESULTS 2015'!G188</f>
        <v>Blaregnies (BE) / Taisnières (H) (FR) (Segeo/Troll)</v>
      </c>
      <c r="G188" s="375" t="str">
        <f>'CONGESTION RESULTS 2015'!H188</f>
        <v>Entry</v>
      </c>
      <c r="H188" s="375" t="str">
        <f>'CONGESTION RESULTS 2015'!I188</f>
        <v>21Z000000000012B</v>
      </c>
      <c r="I188" s="375" t="str">
        <f>'CONGESTION RESULTS 2015'!J188</f>
        <v>GRTgaz</v>
      </c>
      <c r="J188" s="375" t="str">
        <f>'CONGESTION RESULTS 2015'!K188</f>
        <v>21X-FR-A-A0A0A-S</v>
      </c>
      <c r="K188" s="375" t="str">
        <f>'CONGESTION RESULTS 2015'!L188</f>
        <v>FR</v>
      </c>
      <c r="L188" s="375" t="str">
        <f>'CONGESTION RESULTS 2015'!M188</f>
        <v>from</v>
      </c>
      <c r="M188" s="375" t="str">
        <f>'CONGESTION RESULTS 2015'!N188</f>
        <v>Fluxys Belgium</v>
      </c>
      <c r="N188" s="375" t="str">
        <f>'CONGESTION RESULTS 2015'!O188</f>
        <v>21X-BE-A-A0A0A-Y</v>
      </c>
      <c r="O188" s="375" t="str">
        <f>'CONGESTION RESULTS 2015'!P188</f>
        <v>BE</v>
      </c>
      <c r="P188" s="375" t="str">
        <f>'CONGESTION RESULTS 2015'!Q188</f>
        <v>different EIC on TP</v>
      </c>
      <c r="Q188" s="375">
        <f>'CONGESTION RESULTS 2015'!BC188</f>
        <v>0</v>
      </c>
      <c r="S188" s="360">
        <f>'CONGESTION RESULTS 2015'!BJ188</f>
        <v>0</v>
      </c>
      <c r="T188" s="375">
        <f>'CONGESTION RESULTS 2015'!BX188</f>
        <v>0</v>
      </c>
      <c r="U188" s="375" t="str">
        <f>IF(ISBLANK('CONGESTION RESULTS 2015'!BK188), "no", "yes")</f>
        <v>no</v>
      </c>
      <c r="V188" s="357">
        <f>'CONGESTION RESULTS 2015'!CE188</f>
        <v>0</v>
      </c>
      <c r="W188" s="375">
        <f>'CONGESTION RESULTS 2015'!CF188</f>
        <v>0</v>
      </c>
      <c r="X188" s="375">
        <f>'CONGESTION RESULTS 2015'!CG188</f>
        <v>0</v>
      </c>
      <c r="Y188" s="375">
        <f>'CONGESTION RESULTS 2015'!CH188</f>
        <v>0</v>
      </c>
      <c r="AA188" s="375">
        <f>Table9[[#This Row],[offer/non-offer or premia in March 2016 auction? 
'[only considering GYs and M-4-16']]]</f>
        <v>0</v>
      </c>
      <c r="AB188" s="375">
        <f>Table9[[#This Row],[Further TSO remarks on congestion / data / proposed changes to IP list etc.]]</f>
        <v>0</v>
      </c>
      <c r="AC188" s="375">
        <f>Table9[[#This Row],[Revised evaluation of congestion after TSO / NRA comments]]</f>
        <v>0</v>
      </c>
      <c r="AD188" s="375">
        <f>Table9[[#This Row],[ACER comments / 
justification]]</f>
        <v>0</v>
      </c>
    </row>
    <row r="189" spans="1:31" ht="22.2" hidden="1" x14ac:dyDescent="0.45">
      <c r="A189" s="375" t="str">
        <f>'CONGESTION RESULTS 2015'!A189</f>
        <v>cross-border</v>
      </c>
      <c r="B189" s="375" t="str">
        <f>'CONGESTION RESULTS 2015'!B189</f>
        <v>likely not</v>
      </c>
      <c r="C189" s="375" t="str">
        <f>'CONGESTION RESULTS 2015'!C189</f>
        <v>non-offer of GYs 15/16 + 16/17 + 17/18</v>
      </c>
      <c r="D189" s="375" t="str">
        <f>'CONGESTION RESULTS 2015'!E189</f>
        <v>yes</v>
      </c>
      <c r="E189" s="375" t="str">
        <f>'CONGESTION RESULTS 2015'!F189</f>
        <v>PRISMA</v>
      </c>
      <c r="F189" s="375" t="str">
        <f>'CONGESTION RESULTS 2015'!G189</f>
        <v>Blaregnies (BE) / Taisnières (H) (FR) (Segeo/Troll)</v>
      </c>
      <c r="G189" s="375" t="str">
        <f>'CONGESTION RESULTS 2015'!H189</f>
        <v>Entry</v>
      </c>
      <c r="H189" s="375" t="str">
        <f>'CONGESTION RESULTS 2015'!I189</f>
        <v>21Z000000000010F</v>
      </c>
      <c r="I189" s="375" t="str">
        <f>'CONGESTION RESULTS 2015'!J189</f>
        <v>GRTgaz</v>
      </c>
      <c r="J189" s="375" t="str">
        <f>'CONGESTION RESULTS 2015'!K189</f>
        <v>21X-FR-A-A0A0A-S</v>
      </c>
      <c r="K189" s="375" t="str">
        <f>'CONGESTION RESULTS 2015'!L189</f>
        <v>FR</v>
      </c>
      <c r="L189" s="375" t="str">
        <f>'CONGESTION RESULTS 2015'!M189</f>
        <v>from</v>
      </c>
      <c r="M189" s="375" t="str">
        <f>'CONGESTION RESULTS 2015'!N189</f>
        <v>Fluxys Belgium</v>
      </c>
      <c r="N189" s="375" t="str">
        <f>'CONGESTION RESULTS 2015'!O189</f>
        <v>21X-BE-A-A0A0A-Y</v>
      </c>
      <c r="O189" s="375" t="str">
        <f>'CONGESTION RESULTS 2015'!P189</f>
        <v>BE</v>
      </c>
      <c r="P189" s="375" t="str">
        <f>'CONGESTION RESULTS 2015'!Q189</f>
        <v>just one TP entry for GRT gaz for this IP (No EIC), same info as above</v>
      </c>
      <c r="Q189" s="375" t="str">
        <f>'CONGESTION RESULTS 2015'!BC189</f>
        <v>yes</v>
      </c>
      <c r="S189" s="360" t="str">
        <f>'CONGESTION RESULTS 2015'!BJ189</f>
        <v>no</v>
      </c>
      <c r="T189" s="375">
        <f>'CONGESTION RESULTS 2015'!BX189</f>
        <v>0</v>
      </c>
      <c r="U189" s="375" t="str">
        <f>IF(ISBLANK('CONGESTION RESULTS 2015'!BK189), "no", "yes")</f>
        <v>no</v>
      </c>
      <c r="V189" s="357">
        <f>'CONGESTION RESULTS 2015'!CE189</f>
        <v>0</v>
      </c>
      <c r="W189" s="375">
        <f>'CONGESTION RESULTS 2015'!CF189</f>
        <v>0</v>
      </c>
      <c r="X189" s="375">
        <f>'CONGESTION RESULTS 2015'!CG189</f>
        <v>0</v>
      </c>
      <c r="Y189" s="375">
        <f>'CONGESTION RESULTS 2015'!CH189</f>
        <v>0</v>
      </c>
      <c r="AA189" s="375">
        <f>Table9[[#This Row],[offer/non-offer or premia in March 2016 auction? 
'[only considering GYs and M-4-16']]]</f>
        <v>0</v>
      </c>
      <c r="AB189" s="375">
        <f>Table9[[#This Row],[Further TSO remarks on congestion / data / proposed changes to IP list etc.]]</f>
        <v>0</v>
      </c>
      <c r="AC189" s="375">
        <f>Table9[[#This Row],[Revised evaluation of congestion after TSO / NRA comments]]</f>
        <v>0</v>
      </c>
      <c r="AD189" s="375">
        <f>Table9[[#This Row],[ACER comments / 
justification]]</f>
        <v>0</v>
      </c>
    </row>
    <row r="190" spans="1:31" ht="22.2" hidden="1" x14ac:dyDescent="0.45">
      <c r="A190" s="375" t="str">
        <f>'CONGESTION RESULTS 2015'!A190</f>
        <v>cross-border</v>
      </c>
      <c r="B190" s="375" t="str">
        <f>'CONGESTION RESULTS 2015'!B190</f>
        <v>no</v>
      </c>
      <c r="C190" s="375">
        <f>'CONGESTION RESULTS 2015'!C190</f>
        <v>0</v>
      </c>
      <c r="D190" s="375" t="str">
        <f>'CONGESTION RESULTS 2015'!E190</f>
        <v>yes</v>
      </c>
      <c r="E190" s="375" t="str">
        <f>'CONGESTION RESULTS 2015'!F190</f>
        <v>PRISMA</v>
      </c>
      <c r="F190" s="375" t="str">
        <f>'CONGESTION RESULTS 2015'!G190</f>
        <v>Blaregnies (BE) / Taisnières (H) (FR) (Segeo/Troll)</v>
      </c>
      <c r="G190" s="375" t="str">
        <f>'CONGESTION RESULTS 2015'!H190</f>
        <v>Entry</v>
      </c>
      <c r="H190" s="375" t="str">
        <f>'CONGESTION RESULTS 2015'!I190</f>
        <v>21Z000000000010F</v>
      </c>
      <c r="I190" s="375" t="str">
        <f>'CONGESTION RESULTS 2015'!J190</f>
        <v>Fluxys Belgium</v>
      </c>
      <c r="J190" s="375" t="str">
        <f>'CONGESTION RESULTS 2015'!K190</f>
        <v>21X-BE-A-A0A0A-Y</v>
      </c>
      <c r="K190" s="375" t="str">
        <f>'CONGESTION RESULTS 2015'!L190</f>
        <v>BE</v>
      </c>
      <c r="L190" s="375" t="str">
        <f>'CONGESTION RESULTS 2015'!M190</f>
        <v>from</v>
      </c>
      <c r="M190" s="375" t="str">
        <f>'CONGESTION RESULTS 2015'!N190</f>
        <v>GRTgaz</v>
      </c>
      <c r="N190" s="375" t="str">
        <f>'CONGESTION RESULTS 2015'!O190</f>
        <v>21X-FR-A-A0A0A-S</v>
      </c>
      <c r="O190" s="375" t="str">
        <f>'CONGESTION RESULTS 2015'!P190</f>
        <v>FR</v>
      </c>
      <c r="P190" s="375" t="str">
        <f>'CONGESTION RESULTS 2015'!Q190</f>
        <v xml:space="preserve">new point added (comment from CAM IM survey); </v>
      </c>
      <c r="Q190" s="375" t="str">
        <f>'CONGESTION RESULTS 2015'!BC190</f>
        <v>no</v>
      </c>
      <c r="S190" s="360">
        <f>'CONGESTION RESULTS 2015'!BJ190</f>
        <v>0</v>
      </c>
      <c r="T190" s="375">
        <f>'CONGESTION RESULTS 2015'!BX190</f>
        <v>0</v>
      </c>
      <c r="U190" s="375" t="str">
        <f>IF(ISBLANK('CONGESTION RESULTS 2015'!BK190), "no", "yes")</f>
        <v>no</v>
      </c>
      <c r="V190" s="357">
        <f>'CONGESTION RESULTS 2015'!CE190</f>
        <v>0</v>
      </c>
      <c r="W190" s="375">
        <f>'CONGESTION RESULTS 2015'!CF190</f>
        <v>0</v>
      </c>
      <c r="X190" s="375">
        <f>'CONGESTION RESULTS 2015'!CG190</f>
        <v>0</v>
      </c>
      <c r="Y190" s="375">
        <f>'CONGESTION RESULTS 2015'!CH190</f>
        <v>0</v>
      </c>
      <c r="AA190" s="375">
        <f>Table9[[#This Row],[offer/non-offer or premia in March 2016 auction? 
'[only considering GYs and M-4-16']]]</f>
        <v>0</v>
      </c>
      <c r="AB190" s="375">
        <f>Table9[[#This Row],[Further TSO remarks on congestion / data / proposed changes to IP list etc.]]</f>
        <v>0</v>
      </c>
      <c r="AC190" s="375" t="str">
        <f>Table9[[#This Row],[Revised evaluation of congestion after TSO / NRA comments]]</f>
        <v>no</v>
      </c>
      <c r="AD190" s="375">
        <f>Table9[[#This Row],[ACER comments / 
justification]]</f>
        <v>0</v>
      </c>
    </row>
    <row r="191" spans="1:31" ht="22.2" hidden="1" x14ac:dyDescent="0.45">
      <c r="A191" s="375" t="str">
        <f>'CONGESTION RESULTS 2015'!A191</f>
        <v>cross-border</v>
      </c>
      <c r="B191" s="375" t="str">
        <f>'CONGESTION RESULTS 2015'!B191</f>
        <v>no</v>
      </c>
      <c r="C191" s="375">
        <f>'CONGESTION RESULTS 2015'!C191</f>
        <v>0</v>
      </c>
      <c r="D191" s="375" t="str">
        <f>'CONGESTION RESULTS 2015'!E191</f>
        <v>yes</v>
      </c>
      <c r="E191" s="375" t="str">
        <f>'CONGESTION RESULTS 2015'!F191</f>
        <v>PRISMA</v>
      </c>
      <c r="F191" s="375" t="str">
        <f>'CONGESTION RESULTS 2015'!G191</f>
        <v>Blaregnies (BE) / Taisnières (L) (FR)</v>
      </c>
      <c r="G191" s="375" t="str">
        <f>'CONGESTION RESULTS 2015'!H191</f>
        <v>Entry</v>
      </c>
      <c r="H191" s="375" t="str">
        <f>'CONGESTION RESULTS 2015'!I191</f>
        <v>21Z000000000011D</v>
      </c>
      <c r="I191" s="375" t="str">
        <f>'CONGESTION RESULTS 2015'!J191</f>
        <v>Fluxys Belgium</v>
      </c>
      <c r="J191" s="375" t="str">
        <f>'CONGESTION RESULTS 2015'!K191</f>
        <v>21X-BE-A-A0A0A-Y</v>
      </c>
      <c r="K191" s="375" t="str">
        <f>'CONGESTION RESULTS 2015'!L191</f>
        <v>BE</v>
      </c>
      <c r="L191" s="375" t="str">
        <f>'CONGESTION RESULTS 2015'!M191</f>
        <v>from</v>
      </c>
      <c r="M191" s="375" t="str">
        <f>'CONGESTION RESULTS 2015'!N191</f>
        <v>GRTgaz</v>
      </c>
      <c r="N191" s="375" t="str">
        <f>'CONGESTION RESULTS 2015'!O191</f>
        <v>21X-FR-A-A0A0A-S</v>
      </c>
      <c r="O191" s="375" t="str">
        <f>'CONGESTION RESULTS 2015'!P191</f>
        <v>FR</v>
      </c>
      <c r="P191" s="375" t="str">
        <f>'CONGESTION RESULTS 2015'!Q191</f>
        <v xml:space="preserve">new point added (comment from CAM IM survey); </v>
      </c>
      <c r="Q191" s="375" t="str">
        <f>'CONGESTION RESULTS 2015'!BC191</f>
        <v>no</v>
      </c>
      <c r="S191" s="360">
        <f>'CONGESTION RESULTS 2015'!BJ191</f>
        <v>0</v>
      </c>
      <c r="T191" s="375">
        <f>'CONGESTION RESULTS 2015'!BX191</f>
        <v>0</v>
      </c>
      <c r="U191" s="375" t="str">
        <f>IF(ISBLANK('CONGESTION RESULTS 2015'!BK191), "no", "yes")</f>
        <v>no</v>
      </c>
      <c r="V191" s="357">
        <f>'CONGESTION RESULTS 2015'!CE191</f>
        <v>0</v>
      </c>
      <c r="W191" s="375">
        <f>'CONGESTION RESULTS 2015'!CF191</f>
        <v>0</v>
      </c>
      <c r="X191" s="375">
        <f>'CONGESTION RESULTS 2015'!CG191</f>
        <v>0</v>
      </c>
      <c r="Y191" s="375">
        <f>'CONGESTION RESULTS 2015'!CH191</f>
        <v>0</v>
      </c>
      <c r="AA191" s="375">
        <f>Table9[[#This Row],[offer/non-offer or premia in March 2016 auction? 
'[only considering GYs and M-4-16']]]</f>
        <v>0</v>
      </c>
      <c r="AB191" s="375">
        <f>Table9[[#This Row],[Further TSO remarks on congestion / data / proposed changes to IP list etc.]]</f>
        <v>0</v>
      </c>
      <c r="AC191" s="375" t="str">
        <f>Table9[[#This Row],[Revised evaluation of congestion after TSO / NRA comments]]</f>
        <v>no</v>
      </c>
      <c r="AD191" s="375">
        <f>Table9[[#This Row],[ACER comments / 
justification]]</f>
        <v>0</v>
      </c>
    </row>
    <row r="192" spans="1:31" ht="22.2" hidden="1" x14ac:dyDescent="0.45">
      <c r="A192" s="375" t="str">
        <f>'CONGESTION RESULTS 2015'!A192</f>
        <v>cross-border</v>
      </c>
      <c r="B192" s="375" t="str">
        <f>'CONGESTION RESULTS 2015'!B192</f>
        <v>close</v>
      </c>
      <c r="C192" s="375" t="str">
        <f>'CONGESTION RESULTS 2015'!C192</f>
        <v>non-offer of GY 15/16 + 16/17 + 17/18</v>
      </c>
      <c r="D192" s="375" t="str">
        <f>'CONGESTION RESULTS 2015'!E192</f>
        <v>yes</v>
      </c>
      <c r="E192" s="375" t="str">
        <f>'CONGESTION RESULTS 2015'!F192</f>
        <v>PRISMA</v>
      </c>
      <c r="F192" s="375" t="str">
        <f>'CONGESTION RESULTS 2015'!G192</f>
        <v>Blaregnies (BE) / Taisnières (L) (FR)</v>
      </c>
      <c r="G192" s="375" t="str">
        <f>'CONGESTION RESULTS 2015'!H192</f>
        <v>Entry</v>
      </c>
      <c r="H192" s="375" t="str">
        <f>'CONGESTION RESULTS 2015'!I192</f>
        <v>21Z000000000011D</v>
      </c>
      <c r="I192" s="375" t="str">
        <f>'CONGESTION RESULTS 2015'!J192</f>
        <v>GRTgaz</v>
      </c>
      <c r="J192" s="375" t="str">
        <f>'CONGESTION RESULTS 2015'!K192</f>
        <v>21X-FR-A-A0A0A-S</v>
      </c>
      <c r="K192" s="375" t="str">
        <f>'CONGESTION RESULTS 2015'!L192</f>
        <v>FR</v>
      </c>
      <c r="L192" s="375" t="str">
        <f>'CONGESTION RESULTS 2015'!M192</f>
        <v>from</v>
      </c>
      <c r="M192" s="375" t="str">
        <f>'CONGESTION RESULTS 2015'!N192</f>
        <v>Fluxys Belgium</v>
      </c>
      <c r="N192" s="375" t="str">
        <f>'CONGESTION RESULTS 2015'!O192</f>
        <v>21X-BE-A-A0A0A-Y</v>
      </c>
      <c r="O192" s="375" t="str">
        <f>'CONGESTION RESULTS 2015'!P192</f>
        <v>BE</v>
      </c>
      <c r="P192" s="375">
        <f>'CONGESTION RESULTS 2015'!Q192</f>
        <v>0</v>
      </c>
      <c r="Q192" s="375" t="str">
        <f>'CONGESTION RESULTS 2015'!BC192</f>
        <v>yes</v>
      </c>
      <c r="S192" s="360" t="str">
        <f>'CONGESTION RESULTS 2015'!BJ192</f>
        <v>yes (1.2. + 2.2.15)</v>
      </c>
      <c r="T192" s="375" t="str">
        <f>'CONGESTION RESULTS 2015'!BX192</f>
        <v>no</v>
      </c>
      <c r="U192" s="375" t="str">
        <f>IF(ISBLANK('CONGESTION RESULTS 2015'!BK192), "no", "yes")</f>
        <v>yes</v>
      </c>
      <c r="V192" s="357">
        <f>'CONGESTION RESULTS 2015'!CE192</f>
        <v>0</v>
      </c>
      <c r="W192" s="375" t="str">
        <f>'CONGESTION RESULTS 2015'!CF192</f>
        <v>no</v>
      </c>
      <c r="X192" s="375" t="str">
        <f>'CONGESTION RESULTS 2015'!CG192</f>
        <v>no</v>
      </c>
      <c r="Y192" s="375">
        <f>'CONGESTION RESULTS 2015'!CH192</f>
        <v>0</v>
      </c>
      <c r="AA192" s="375" t="str">
        <f>Table9[[#This Row],[offer/non-offer or premia in March 2016 auction? 
'[only considering GYs and M-4-16']]]</f>
        <v>M-4-16 offered bundled,only GYs  24-31 offered bundled, unbundled offers GYs 16-23 and M-4-16 at Taisnieres B</v>
      </c>
      <c r="AB192" s="375">
        <f>Table9[[#This Row],[Further TSO remarks on congestion / data / proposed changes to IP list etc.]]</f>
        <v>0</v>
      </c>
      <c r="AC192" s="375" t="str">
        <f>Table9[[#This Row],[Revised evaluation of congestion after TSO / NRA comments]]</f>
        <v>close (due to quota)</v>
      </c>
      <c r="AD192" s="375">
        <f>Table9[[#This Row],[ACER comments / 
justification]]</f>
        <v>0</v>
      </c>
    </row>
    <row r="193" spans="1:30" ht="22.2" hidden="1" x14ac:dyDescent="0.45">
      <c r="A193" s="375" t="str">
        <f>'CONGESTION RESULTS 2015'!A193</f>
        <v>cross-border</v>
      </c>
      <c r="B193" s="375" t="str">
        <f>'CONGESTION RESULTS 2015'!B193</f>
        <v>no</v>
      </c>
      <c r="C193" s="375">
        <f>'CONGESTION RESULTS 2015'!C193</f>
        <v>0</v>
      </c>
      <c r="D193" s="375" t="str">
        <f>'CONGESTION RESULTS 2015'!E193</f>
        <v>yes</v>
      </c>
      <c r="E193" s="375" t="str">
        <f>'CONGESTION RESULTS 2015'!F193</f>
        <v>PRISMA</v>
      </c>
      <c r="F193" s="375" t="str">
        <f>'CONGESTION RESULTS 2015'!G193</f>
        <v>Bocholtz</v>
      </c>
      <c r="G193" s="375" t="str">
        <f>'CONGESTION RESULTS 2015'!H193</f>
        <v>Entry</v>
      </c>
      <c r="H193" s="375" t="str">
        <f>'CONGESTION RESULTS 2015'!I193</f>
        <v>21Z0000000002042</v>
      </c>
      <c r="I193" s="375" t="str">
        <f>'CONGESTION RESULTS 2015'!J193</f>
        <v>Fluxys TENP</v>
      </c>
      <c r="J193" s="375" t="str">
        <f>'CONGESTION RESULTS 2015'!K193</f>
        <v>21X000000001133M</v>
      </c>
      <c r="K193" s="375" t="str">
        <f>'CONGESTION RESULTS 2015'!L193</f>
        <v>DE</v>
      </c>
      <c r="L193" s="375" t="str">
        <f>'CONGESTION RESULTS 2015'!M193</f>
        <v>from</v>
      </c>
      <c r="M193" s="375" t="str">
        <f>'CONGESTION RESULTS 2015'!N193</f>
        <v>Gasunie Transport Services</v>
      </c>
      <c r="N193" s="375" t="str">
        <f>'CONGESTION RESULTS 2015'!O193</f>
        <v>21X-NL-A-A0A0A-Z</v>
      </c>
      <c r="O193" s="375" t="str">
        <f>'CONGESTION RESULTS 2015'!P193</f>
        <v>NL</v>
      </c>
      <c r="P193" s="375">
        <f>'CONGESTION RESULTS 2015'!Q193</f>
        <v>0</v>
      </c>
      <c r="Q193" s="375">
        <f>'CONGESTION RESULTS 2015'!BC193</f>
        <v>0</v>
      </c>
      <c r="S193" s="360">
        <f>'CONGESTION RESULTS 2015'!BJ193</f>
        <v>0</v>
      </c>
      <c r="T193" s="375">
        <f>'CONGESTION RESULTS 2015'!BX193</f>
        <v>0</v>
      </c>
      <c r="U193" s="375" t="str">
        <f>IF(ISBLANK('CONGESTION RESULTS 2015'!BK193), "no", "yes")</f>
        <v>no</v>
      </c>
      <c r="V193" s="357">
        <f>'CONGESTION RESULTS 2015'!CE193</f>
        <v>0</v>
      </c>
      <c r="W193" s="375">
        <f>'CONGESTION RESULTS 2015'!CF193</f>
        <v>0</v>
      </c>
      <c r="X193" s="375">
        <f>'CONGESTION RESULTS 2015'!CG193</f>
        <v>0</v>
      </c>
      <c r="Y193" s="375">
        <f>'CONGESTION RESULTS 2015'!CH193</f>
        <v>0</v>
      </c>
      <c r="AA193" s="375">
        <f>Table9[[#This Row],[offer/non-offer or premia in March 2016 auction? 
'[only considering GYs and M-4-16']]]</f>
        <v>0</v>
      </c>
      <c r="AB193" s="375">
        <f>Table9[[#This Row],[Further TSO remarks on congestion / data / proposed changes to IP list etc.]]</f>
        <v>0</v>
      </c>
      <c r="AC193" s="375">
        <f>Table9[[#This Row],[Revised evaluation of congestion after TSO / NRA comments]]</f>
        <v>0</v>
      </c>
      <c r="AD193" s="375">
        <f>Table9[[#This Row],[ACER comments / 
justification]]</f>
        <v>0</v>
      </c>
    </row>
    <row r="194" spans="1:30" ht="22.2" hidden="1" x14ac:dyDescent="0.45">
      <c r="A194" s="375" t="str">
        <f>'CONGESTION RESULTS 2015'!A194</f>
        <v>cross-border</v>
      </c>
      <c r="B194" s="375" t="str">
        <f>'CONGESTION RESULTS 2015'!B194</f>
        <v>no</v>
      </c>
      <c r="C194" s="375">
        <f>'CONGESTION RESULTS 2015'!C194</f>
        <v>0</v>
      </c>
      <c r="D194" s="375" t="str">
        <f>'CONGESTION RESULTS 2015'!E194</f>
        <v>yes</v>
      </c>
      <c r="E194" s="375" t="str">
        <f>'CONGESTION RESULTS 2015'!F194</f>
        <v>PRISMA</v>
      </c>
      <c r="F194" s="375" t="str">
        <f>'CONGESTION RESULTS 2015'!G194</f>
        <v>Bocholtz</v>
      </c>
      <c r="G194" s="375" t="str">
        <f>'CONGESTION RESULTS 2015'!H194</f>
        <v>Entry</v>
      </c>
      <c r="H194" s="375" t="str">
        <f>'CONGESTION RESULTS 2015'!I194</f>
        <v>21Z000000000071W</v>
      </c>
      <c r="I194" s="375" t="str">
        <f>'CONGESTION RESULTS 2015'!J194</f>
        <v>Open Grid Europe</v>
      </c>
      <c r="J194" s="375" t="str">
        <f>'CONGESTION RESULTS 2015'!K194</f>
        <v>21X-DE-C-A0A0A-T</v>
      </c>
      <c r="K194" s="375" t="str">
        <f>'CONGESTION RESULTS 2015'!L194</f>
        <v>DE</v>
      </c>
      <c r="L194" s="375" t="str">
        <f>'CONGESTION RESULTS 2015'!M194</f>
        <v>from</v>
      </c>
      <c r="M194" s="375" t="str">
        <f>'CONGESTION RESULTS 2015'!N194</f>
        <v>Gasunie Transport Services</v>
      </c>
      <c r="N194" s="375" t="str">
        <f>'CONGESTION RESULTS 2015'!O194</f>
        <v>21X-NL-A-A0A0A-Z</v>
      </c>
      <c r="O194" s="375" t="str">
        <f>'CONGESTION RESULTS 2015'!P194</f>
        <v>NL</v>
      </c>
      <c r="P194" s="375">
        <f>'CONGESTION RESULTS 2015'!Q194</f>
        <v>0</v>
      </c>
      <c r="Q194" s="375">
        <f>'CONGESTION RESULTS 2015'!BC194</f>
        <v>0</v>
      </c>
      <c r="S194" s="360">
        <f>'CONGESTION RESULTS 2015'!BJ194</f>
        <v>0</v>
      </c>
      <c r="T194" s="375">
        <f>'CONGESTION RESULTS 2015'!BX194</f>
        <v>0</v>
      </c>
      <c r="U194" s="375" t="str">
        <f>IF(ISBLANK('CONGESTION RESULTS 2015'!BK194), "no", "yes")</f>
        <v>yes</v>
      </c>
      <c r="V194" s="357">
        <f>'CONGESTION RESULTS 2015'!CE194</f>
        <v>0</v>
      </c>
      <c r="W194" s="375">
        <f>'CONGESTION RESULTS 2015'!CF194</f>
        <v>0</v>
      </c>
      <c r="X194" s="375">
        <f>'CONGESTION RESULTS 2015'!CG194</f>
        <v>0</v>
      </c>
      <c r="Y194" s="375">
        <f>'CONGESTION RESULTS 2015'!CH194</f>
        <v>0</v>
      </c>
      <c r="AA194" s="375">
        <f>Table9[[#This Row],[offer/non-offer or premia in March 2016 auction? 
'[only considering GYs and M-4-16']]]</f>
        <v>0</v>
      </c>
      <c r="AB194" s="375">
        <f>Table9[[#This Row],[Further TSO remarks on congestion / data / proposed changes to IP list etc.]]</f>
        <v>0</v>
      </c>
      <c r="AC194" s="375">
        <f>Table9[[#This Row],[Revised evaluation of congestion after TSO / NRA comments]]</f>
        <v>0</v>
      </c>
      <c r="AD194" s="375">
        <f>Table9[[#This Row],[ACER comments / 
justification]]</f>
        <v>0</v>
      </c>
    </row>
    <row r="195" spans="1:30" ht="22.2" hidden="1" x14ac:dyDescent="0.45">
      <c r="A195" s="375" t="str">
        <f>'CONGESTION RESULTS 2015'!A195</f>
        <v>VR</v>
      </c>
      <c r="B195" s="375">
        <f>'CONGESTION RESULTS 2015'!B195</f>
        <v>0</v>
      </c>
      <c r="C195" s="375">
        <f>'CONGESTION RESULTS 2015'!C195</f>
        <v>0</v>
      </c>
      <c r="D195" s="375" t="str">
        <f>'CONGESTION RESULTS 2015'!E195</f>
        <v>no</v>
      </c>
      <c r="E195" s="375" t="str">
        <f>'CONGESTION RESULTS 2015'!F195</f>
        <v>PRISMA</v>
      </c>
      <c r="F195" s="375" t="str">
        <f>'CONGESTION RESULTS 2015'!G195</f>
        <v>Bocholtz</v>
      </c>
      <c r="G195" s="375" t="str">
        <f>'CONGESTION RESULTS 2015'!H195</f>
        <v>Entry</v>
      </c>
      <c r="H195" s="375" t="str">
        <f>'CONGESTION RESULTS 2015'!I195</f>
        <v xml:space="preserve">21Z000000000071W  </v>
      </c>
      <c r="I195" s="375" t="str">
        <f>'CONGESTION RESULTS 2015'!J195</f>
        <v>Gasunie Transport Services</v>
      </c>
      <c r="J195" s="375" t="str">
        <f>'CONGESTION RESULTS 2015'!K195</f>
        <v>21X-NL-A-A0A0A-Z</v>
      </c>
      <c r="K195" s="375" t="str">
        <f>'CONGESTION RESULTS 2015'!L195</f>
        <v>NL</v>
      </c>
      <c r="L195" s="375" t="str">
        <f>'CONGESTION RESULTS 2015'!M195</f>
        <v>from</v>
      </c>
      <c r="M195" s="375" t="str">
        <f>'CONGESTION RESULTS 2015'!N195</f>
        <v>Open Grid Europe</v>
      </c>
      <c r="N195" s="375" t="str">
        <f>'CONGESTION RESULTS 2015'!O195</f>
        <v>21X-DE-C-A0A0A-T</v>
      </c>
      <c r="O195" s="375" t="str">
        <f>'CONGESTION RESULTS 2015'!P195</f>
        <v>DE</v>
      </c>
      <c r="P195" s="375" t="str">
        <f>'CONGESTION RESULTS 2015'!Q195</f>
        <v>no firm technical</v>
      </c>
      <c r="Q195" s="375">
        <f>'CONGESTION RESULTS 2015'!BC195</f>
        <v>0</v>
      </c>
      <c r="S195" s="360">
        <f>'CONGESTION RESULTS 2015'!BJ195</f>
        <v>0</v>
      </c>
      <c r="T195" s="375">
        <f>'CONGESTION RESULTS 2015'!BX195</f>
        <v>0</v>
      </c>
      <c r="U195" s="375" t="str">
        <f>IF(ISBLANK('CONGESTION RESULTS 2015'!BK195), "no", "yes")</f>
        <v>no</v>
      </c>
      <c r="V195" s="357">
        <f>'CONGESTION RESULTS 2015'!CE195</f>
        <v>0</v>
      </c>
      <c r="W195" s="375">
        <f>'CONGESTION RESULTS 2015'!CF195</f>
        <v>0</v>
      </c>
      <c r="X195" s="375">
        <f>'CONGESTION RESULTS 2015'!CG195</f>
        <v>0</v>
      </c>
      <c r="Y195" s="375">
        <f>'CONGESTION RESULTS 2015'!CH195</f>
        <v>0</v>
      </c>
      <c r="AA195" s="375">
        <f>Table9[[#This Row],[offer/non-offer or premia in March 2016 auction? 
'[only considering GYs and M-4-16']]]</f>
        <v>0</v>
      </c>
      <c r="AB195" s="375">
        <f>Table9[[#This Row],[Further TSO remarks on congestion / data / proposed changes to IP list etc.]]</f>
        <v>0</v>
      </c>
      <c r="AC195" s="375">
        <f>Table9[[#This Row],[Revised evaluation of congestion after TSO / NRA comments]]</f>
        <v>0</v>
      </c>
      <c r="AD195" s="375">
        <f>Table9[[#This Row],[ACER comments / 
justification]]</f>
        <v>0</v>
      </c>
    </row>
    <row r="196" spans="1:30" ht="22.2" hidden="1" x14ac:dyDescent="0.45">
      <c r="A196" s="375" t="str">
        <f>'CONGESTION RESULTS 2015'!A196</f>
        <v>cross-border</v>
      </c>
      <c r="B196" s="375" t="str">
        <f>'CONGESTION RESULTS 2015'!B196</f>
        <v>no</v>
      </c>
      <c r="C196" s="375">
        <f>'CONGESTION RESULTS 2015'!C196</f>
        <v>0</v>
      </c>
      <c r="D196" s="375" t="str">
        <f>'CONGESTION RESULTS 2015'!E196</f>
        <v>yes</v>
      </c>
      <c r="E196" s="375" t="str">
        <f>'CONGESTION RESULTS 2015'!F196</f>
        <v>PRISMA</v>
      </c>
      <c r="F196" s="375" t="str">
        <f>'CONGESTION RESULTS 2015'!G196</f>
        <v>Bocholtz-Vetschau</v>
      </c>
      <c r="G196" s="375" t="str">
        <f>'CONGESTION RESULTS 2015'!H196</f>
        <v>Entry</v>
      </c>
      <c r="H196" s="375" t="str">
        <f>'CONGESTION RESULTS 2015'!I196</f>
        <v>21Z000000000170U</v>
      </c>
      <c r="I196" s="375" t="str">
        <f>'CONGESTION RESULTS 2015'!J196</f>
        <v>Thyssengas</v>
      </c>
      <c r="J196" s="375" t="str">
        <f>'CONGESTION RESULTS 2015'!K196</f>
        <v>21X-DE-G-A0A0A-U</v>
      </c>
      <c r="K196" s="375" t="str">
        <f>'CONGESTION RESULTS 2015'!L196</f>
        <v>DE</v>
      </c>
      <c r="L196" s="375" t="str">
        <f>'CONGESTION RESULTS 2015'!M196</f>
        <v>from</v>
      </c>
      <c r="M196" s="375" t="str">
        <f>'CONGESTION RESULTS 2015'!N196</f>
        <v>Gasunie Transport Services</v>
      </c>
      <c r="N196" s="375" t="str">
        <f>'CONGESTION RESULTS 2015'!O196</f>
        <v>21X-NL-A-A0A0A-Z</v>
      </c>
      <c r="O196" s="375" t="str">
        <f>'CONGESTION RESULTS 2015'!P196</f>
        <v>NL</v>
      </c>
      <c r="P196" s="375">
        <f>'CONGESTION RESULTS 2015'!Q196</f>
        <v>0</v>
      </c>
      <c r="Q196" s="375">
        <f>'CONGESTION RESULTS 2015'!BC196</f>
        <v>0</v>
      </c>
      <c r="S196" s="360">
        <f>'CONGESTION RESULTS 2015'!BJ196</f>
        <v>0</v>
      </c>
      <c r="T196" s="375">
        <f>'CONGESTION RESULTS 2015'!BX196</f>
        <v>0</v>
      </c>
      <c r="U196" s="375" t="str">
        <f>IF(ISBLANK('CONGESTION RESULTS 2015'!BK196), "no", "yes")</f>
        <v>no</v>
      </c>
      <c r="V196" s="357">
        <f>'CONGESTION RESULTS 2015'!CE196</f>
        <v>0</v>
      </c>
      <c r="W196" s="375">
        <f>'CONGESTION RESULTS 2015'!CF196</f>
        <v>0</v>
      </c>
      <c r="X196" s="375">
        <f>'CONGESTION RESULTS 2015'!CG196</f>
        <v>0</v>
      </c>
      <c r="Y196" s="375">
        <f>'CONGESTION RESULTS 2015'!CH196</f>
        <v>0</v>
      </c>
      <c r="AA196" s="375">
        <f>Table9[[#This Row],[offer/non-offer or premia in March 2016 auction? 
'[only considering GYs and M-4-16']]]</f>
        <v>0</v>
      </c>
      <c r="AB196" s="375" t="str">
        <f>Table9[[#This Row],[Further TSO remarks on congestion / data / proposed changes to IP list etc.]]</f>
        <v>capacity partially (rf. to columns S to BB) not available due to maintenance</v>
      </c>
      <c r="AC196" s="375">
        <f>Table9[[#This Row],[Revised evaluation of congestion after TSO / NRA comments]]</f>
        <v>0</v>
      </c>
      <c r="AD196" s="375">
        <f>Table9[[#This Row],[ACER comments / 
justification]]</f>
        <v>0</v>
      </c>
    </row>
    <row r="197" spans="1:30" ht="22.2" hidden="1" x14ac:dyDescent="0.45">
      <c r="A197" s="375" t="str">
        <f>'CONGESTION RESULTS 2015'!A197</f>
        <v>VR</v>
      </c>
      <c r="B197" s="375">
        <f>'CONGESTION RESULTS 2015'!B197</f>
        <v>0</v>
      </c>
      <c r="C197" s="375">
        <f>'CONGESTION RESULTS 2015'!C197</f>
        <v>0</v>
      </c>
      <c r="D197" s="375" t="str">
        <f>'CONGESTION RESULTS 2015'!E197</f>
        <v>no</v>
      </c>
      <c r="E197" s="375" t="str">
        <f>'CONGESTION RESULTS 2015'!F197</f>
        <v>PRISMA</v>
      </c>
      <c r="F197" s="375" t="str">
        <f>'CONGESTION RESULTS 2015'!G197</f>
        <v>Bocholtz-Vetschau</v>
      </c>
      <c r="G197" s="375" t="str">
        <f>'CONGESTION RESULTS 2015'!H197</f>
        <v>Entry</v>
      </c>
      <c r="H197" s="375" t="str">
        <f>'CONGESTION RESULTS 2015'!I197</f>
        <v>21Z000000000170U</v>
      </c>
      <c r="I197" s="375" t="str">
        <f>'CONGESTION RESULTS 2015'!J197</f>
        <v>Gasunie Transport Services</v>
      </c>
      <c r="J197" s="375" t="str">
        <f>'CONGESTION RESULTS 2015'!K197</f>
        <v>21X-NL-A-A0A0A-Z</v>
      </c>
      <c r="K197" s="375" t="str">
        <f>'CONGESTION RESULTS 2015'!L197</f>
        <v>NL</v>
      </c>
      <c r="L197" s="375" t="str">
        <f>'CONGESTION RESULTS 2015'!M197</f>
        <v>from</v>
      </c>
      <c r="M197" s="375" t="str">
        <f>'CONGESTION RESULTS 2015'!N197</f>
        <v>Thyssengas</v>
      </c>
      <c r="N197" s="375" t="str">
        <f>'CONGESTION RESULTS 2015'!O197</f>
        <v>21X-DE-G-A0A0A-U</v>
      </c>
      <c r="O197" s="375" t="str">
        <f>'CONGESTION RESULTS 2015'!P197</f>
        <v>DE</v>
      </c>
      <c r="P197" s="375" t="str">
        <f>'CONGESTION RESULTS 2015'!Q197</f>
        <v>no firm technical</v>
      </c>
      <c r="Q197" s="375">
        <f>'CONGESTION RESULTS 2015'!BC197</f>
        <v>0</v>
      </c>
      <c r="S197" s="360">
        <f>'CONGESTION RESULTS 2015'!BJ197</f>
        <v>0</v>
      </c>
      <c r="T197" s="375">
        <f>'CONGESTION RESULTS 2015'!BX197</f>
        <v>0</v>
      </c>
      <c r="U197" s="375" t="str">
        <f>IF(ISBLANK('CONGESTION RESULTS 2015'!BK197), "no", "yes")</f>
        <v>no</v>
      </c>
      <c r="V197" s="357">
        <f>'CONGESTION RESULTS 2015'!CE197</f>
        <v>0</v>
      </c>
      <c r="W197" s="375">
        <f>'CONGESTION RESULTS 2015'!CF197</f>
        <v>0</v>
      </c>
      <c r="X197" s="375">
        <f>'CONGESTION RESULTS 2015'!CG197</f>
        <v>0</v>
      </c>
      <c r="Y197" s="375">
        <f>'CONGESTION RESULTS 2015'!CH197</f>
        <v>0</v>
      </c>
      <c r="AA197" s="375">
        <f>Table9[[#This Row],[offer/non-offer or premia in March 2016 auction? 
'[only considering GYs and M-4-16']]]</f>
        <v>0</v>
      </c>
      <c r="AB197" s="375">
        <f>Table9[[#This Row],[Further TSO remarks on congestion / data / proposed changes to IP list etc.]]</f>
        <v>0</v>
      </c>
      <c r="AC197" s="375">
        <f>Table9[[#This Row],[Revised evaluation of congestion after TSO / NRA comments]]</f>
        <v>0</v>
      </c>
      <c r="AD197" s="375">
        <f>Table9[[#This Row],[ACER comments / 
justification]]</f>
        <v>0</v>
      </c>
    </row>
    <row r="198" spans="1:30" ht="22.2" hidden="1" x14ac:dyDescent="0.45">
      <c r="A198" s="375" t="str">
        <f>'CONGESTION RESULTS 2015'!A198</f>
        <v>cross-border</v>
      </c>
      <c r="B198" s="375" t="str">
        <f>'CONGESTION RESULTS 2015'!B198</f>
        <v>no</v>
      </c>
      <c r="C198" s="375">
        <f>'CONGESTION RESULTS 2015'!C198</f>
        <v>0</v>
      </c>
      <c r="D198" s="375" t="str">
        <f>'CONGESTION RESULTS 2015'!E198</f>
        <v>yes</v>
      </c>
      <c r="E198" s="375" t="str">
        <f>'CONGESTION RESULTS 2015'!F198</f>
        <v>PRISMA</v>
      </c>
      <c r="F198" s="375" t="str">
        <f>'CONGESTION RESULTS 2015'!G198</f>
        <v>Brandov (CZ) / Stegal (DE)</v>
      </c>
      <c r="G198" s="375" t="str">
        <f>'CONGESTION RESULTS 2015'!H198</f>
        <v>Entry</v>
      </c>
      <c r="H198" s="375" t="str">
        <f>'CONGESTION RESULTS 2015'!I198</f>
        <v>21Z000000000091Q</v>
      </c>
      <c r="I198" s="375" t="str">
        <f>'CONGESTION RESULTS 2015'!J198</f>
        <v>GASCADE Gastransport</v>
      </c>
      <c r="J198" s="375" t="str">
        <f>'CONGESTION RESULTS 2015'!K198</f>
        <v>21X-DE-H-A0A0A-L</v>
      </c>
      <c r="K198" s="375" t="str">
        <f>'CONGESTION RESULTS 2015'!L198</f>
        <v>DE</v>
      </c>
      <c r="L198" s="375" t="str">
        <f>'CONGESTION RESULTS 2015'!M198</f>
        <v>from</v>
      </c>
      <c r="M198" s="375" t="str">
        <f>'CONGESTION RESULTS 2015'!N198</f>
        <v>NET4GAS</v>
      </c>
      <c r="N198" s="375" t="str">
        <f>'CONGESTION RESULTS 2015'!O198</f>
        <v>21X000000001304L</v>
      </c>
      <c r="O198" s="375" t="str">
        <f>'CONGESTION RESULTS 2015'!P198</f>
        <v>CZ</v>
      </c>
      <c r="P198" s="375" t="str">
        <f>'CONGESTION RESULTS 2015'!Q198</f>
        <v>no firm technical/no firm available from 1.11.15 on, nothing booked at all, TP data correct?</v>
      </c>
      <c r="Q198" s="375" t="str">
        <f>'CONGESTION RESULTS 2015'!BC198</f>
        <v>yes</v>
      </c>
      <c r="S198" s="360" t="str">
        <f>'CONGESTION RESULTS 2015'!BJ198</f>
        <v>no</v>
      </c>
      <c r="T198" s="375">
        <f>'CONGESTION RESULTS 2015'!BX198</f>
        <v>0</v>
      </c>
      <c r="U198" s="375" t="str">
        <f>IF(ISBLANK('CONGESTION RESULTS 2015'!BK198), "no", "yes")</f>
        <v>no</v>
      </c>
      <c r="V198" s="357">
        <f>'CONGESTION RESULTS 2015'!CE198</f>
        <v>0</v>
      </c>
      <c r="W198" s="375">
        <f>'CONGESTION RESULTS 2015'!CF198</f>
        <v>0</v>
      </c>
      <c r="X198" s="375">
        <f>'CONGESTION RESULTS 2015'!CG198</f>
        <v>0</v>
      </c>
      <c r="Y198" s="375">
        <f>'CONGESTION RESULTS 2015'!CH198</f>
        <v>0</v>
      </c>
      <c r="AA198" s="375">
        <f>Table9[[#This Row],[offer/non-offer or premia in March 2016 auction? 
'[only considering GYs and M-4-16']]]</f>
        <v>0</v>
      </c>
      <c r="AB198" s="375">
        <f>Table9[[#This Row],[Further TSO remarks on congestion / data / proposed changes to IP list etc.]]</f>
        <v>0</v>
      </c>
      <c r="AC198" s="375">
        <f>Table9[[#This Row],[Revised evaluation of congestion after TSO / NRA comments]]</f>
        <v>0</v>
      </c>
      <c r="AD198" s="375">
        <f>Table9[[#This Row],[ACER comments / 
justification]]</f>
        <v>0</v>
      </c>
    </row>
    <row r="199" spans="1:30" ht="22.2" hidden="1" x14ac:dyDescent="0.45">
      <c r="A199" s="375" t="str">
        <f>'CONGESTION RESULTS 2015'!A199</f>
        <v>in-country</v>
      </c>
      <c r="B199" s="375" t="str">
        <f>'CONGESTION RESULTS 2015'!B199</f>
        <v>no</v>
      </c>
      <c r="C199" s="375">
        <f>'CONGESTION RESULTS 2015'!C199</f>
        <v>0</v>
      </c>
      <c r="D199" s="375" t="str">
        <f>'CONGESTION RESULTS 2015'!E199</f>
        <v>yes</v>
      </c>
      <c r="E199" s="375" t="str">
        <f>'CONGESTION RESULTS 2015'!F199</f>
        <v>PRISMA</v>
      </c>
      <c r="F199" s="375" t="str">
        <f>'CONGESTION RESULTS 2015'!G199</f>
        <v>Broichweiden Süd</v>
      </c>
      <c r="G199" s="375" t="str">
        <f>'CONGESTION RESULTS 2015'!H199</f>
        <v>Entry</v>
      </c>
      <c r="H199" s="375" t="str">
        <f>'CONGESTION RESULTS 2015'!I199</f>
        <v>37Z000000004913W</v>
      </c>
      <c r="I199" s="375" t="str">
        <f>'CONGESTION RESULTS 2015'!J199</f>
        <v>Thyssengas</v>
      </c>
      <c r="J199" s="375" t="str">
        <f>'CONGESTION RESULTS 2015'!K199</f>
        <v>21X-DE-G-A0A0A-U</v>
      </c>
      <c r="K199" s="375" t="str">
        <f>'CONGESTION RESULTS 2015'!L199</f>
        <v>DE</v>
      </c>
      <c r="L199" s="375" t="str">
        <f>'CONGESTION RESULTS 2015'!M199</f>
        <v>from</v>
      </c>
      <c r="M199" s="375" t="str">
        <f>'CONGESTION RESULTS 2015'!N199</f>
        <v>GASCADE Gastransport</v>
      </c>
      <c r="N199" s="375" t="str">
        <f>'CONGESTION RESULTS 2015'!O199</f>
        <v>21X-DE-H-A0A0A-L</v>
      </c>
      <c r="O199" s="375" t="str">
        <f>'CONGESTION RESULTS 2015'!P199</f>
        <v>DE</v>
      </c>
      <c r="P199" s="375">
        <f>'CONGESTION RESULTS 2015'!Q199</f>
        <v>0</v>
      </c>
      <c r="Q199" s="375" t="str">
        <f>'CONGESTION RESULTS 2015'!BC199</f>
        <v>yes</v>
      </c>
      <c r="S199" s="360" t="str">
        <f>'CONGESTION RESULTS 2015'!BJ199</f>
        <v>no</v>
      </c>
      <c r="T199" s="375">
        <f>'CONGESTION RESULTS 2015'!BX199</f>
        <v>0</v>
      </c>
      <c r="U199" s="375" t="str">
        <f>IF(ISBLANK('CONGESTION RESULTS 2015'!BK199), "no", "yes")</f>
        <v>no</v>
      </c>
      <c r="V199" s="357">
        <f>'CONGESTION RESULTS 2015'!CE199</f>
        <v>0</v>
      </c>
      <c r="W199" s="375">
        <f>'CONGESTION RESULTS 2015'!CF199</f>
        <v>0</v>
      </c>
      <c r="X199" s="375">
        <f>'CONGESTION RESULTS 2015'!CG199</f>
        <v>0</v>
      </c>
      <c r="Y199" s="375">
        <f>'CONGESTION RESULTS 2015'!CH199</f>
        <v>0</v>
      </c>
      <c r="AA199" s="375">
        <f>Table9[[#This Row],[offer/non-offer or premia in March 2016 auction? 
'[only considering GYs and M-4-16']]]</f>
        <v>0</v>
      </c>
      <c r="AB199" s="375" t="str">
        <f>Table9[[#This Row],[Further TSO remarks on congestion / data / proposed changes to IP list etc.]]</f>
        <v>capacity partially (rf. to columns S to BB) not available due to maintenance</v>
      </c>
      <c r="AC199" s="375">
        <f>Table9[[#This Row],[Revised evaluation of congestion after TSO / NRA comments]]</f>
        <v>0</v>
      </c>
      <c r="AD199" s="375">
        <f>Table9[[#This Row],[ACER comments / 
justification]]</f>
        <v>0</v>
      </c>
    </row>
    <row r="200" spans="1:30" ht="22.2" hidden="1" x14ac:dyDescent="0.45">
      <c r="A200" s="375" t="str">
        <f>'CONGESTION RESULTS 2015'!A200</f>
        <v>VR</v>
      </c>
      <c r="B200" s="375">
        <f>'CONGESTION RESULTS 2015'!B200</f>
        <v>0</v>
      </c>
      <c r="C200" s="375">
        <f>'CONGESTION RESULTS 2015'!C200</f>
        <v>0</v>
      </c>
      <c r="D200" s="375" t="str">
        <f>'CONGESTION RESULTS 2015'!E200</f>
        <v>no</v>
      </c>
      <c r="E200" s="375" t="str">
        <f>'CONGESTION RESULTS 2015'!F200</f>
        <v>PRISMA</v>
      </c>
      <c r="F200" s="375" t="str">
        <f>'CONGESTION RESULTS 2015'!G200</f>
        <v>Broichweiden Süd</v>
      </c>
      <c r="G200" s="375" t="str">
        <f>'CONGESTION RESULTS 2015'!H200</f>
        <v>Entry</v>
      </c>
      <c r="H200" s="375" t="str">
        <f>'CONGESTION RESULTS 2015'!I200</f>
        <v>37Z000000004913W</v>
      </c>
      <c r="I200" s="375" t="str">
        <f>'CONGESTION RESULTS 2015'!J200</f>
        <v>GASCADE Gastransport</v>
      </c>
      <c r="J200" s="375" t="str">
        <f>'CONGESTION RESULTS 2015'!K200</f>
        <v>21X-DE-H-A0A0A-L</v>
      </c>
      <c r="K200" s="375" t="str">
        <f>'CONGESTION RESULTS 2015'!L200</f>
        <v>DE</v>
      </c>
      <c r="L200" s="375" t="str">
        <f>'CONGESTION RESULTS 2015'!M200</f>
        <v>from</v>
      </c>
      <c r="M200" s="375" t="str">
        <f>'CONGESTION RESULTS 2015'!N200</f>
        <v>Thyssengas</v>
      </c>
      <c r="N200" s="375" t="str">
        <f>'CONGESTION RESULTS 2015'!O200</f>
        <v>21X-DE-G-A0A0A-U</v>
      </c>
      <c r="O200" s="375" t="str">
        <f>'CONGESTION RESULTS 2015'!P200</f>
        <v>DE</v>
      </c>
      <c r="P200" s="375" t="str">
        <f>'CONGESTION RESULTS 2015'!Q200</f>
        <v>does not exist on TP</v>
      </c>
      <c r="Q200" s="375">
        <f>'CONGESTION RESULTS 2015'!BC200</f>
        <v>0</v>
      </c>
      <c r="S200" s="360">
        <f>'CONGESTION RESULTS 2015'!BJ200</f>
        <v>0</v>
      </c>
      <c r="T200" s="375">
        <f>'CONGESTION RESULTS 2015'!BX200</f>
        <v>0</v>
      </c>
      <c r="U200" s="375" t="str">
        <f>IF(ISBLANK('CONGESTION RESULTS 2015'!BK200), "no", "yes")</f>
        <v>no</v>
      </c>
      <c r="V200" s="357">
        <f>'CONGESTION RESULTS 2015'!CE200</f>
        <v>0</v>
      </c>
      <c r="W200" s="375">
        <f>'CONGESTION RESULTS 2015'!CF200</f>
        <v>0</v>
      </c>
      <c r="X200" s="375">
        <f>'CONGESTION RESULTS 2015'!CG200</f>
        <v>0</v>
      </c>
      <c r="Y200" s="375">
        <f>'CONGESTION RESULTS 2015'!CH200</f>
        <v>0</v>
      </c>
      <c r="AA200" s="375">
        <f>Table9[[#This Row],[offer/non-offer or premia in March 2016 auction? 
'[only considering GYs and M-4-16']]]</f>
        <v>0</v>
      </c>
      <c r="AB200" s="375">
        <f>Table9[[#This Row],[Further TSO remarks on congestion / data / proposed changes to IP list etc.]]</f>
        <v>0</v>
      </c>
      <c r="AC200" s="375">
        <f>Table9[[#This Row],[Revised evaluation of congestion after TSO / NRA comments]]</f>
        <v>0</v>
      </c>
      <c r="AD200" s="375">
        <f>Table9[[#This Row],[ACER comments / 
justification]]</f>
        <v>0</v>
      </c>
    </row>
    <row r="201" spans="1:30" ht="22.2" hidden="1" x14ac:dyDescent="0.45">
      <c r="A201" s="375" t="str">
        <f>'CONGESTION RESULTS 2015'!A201</f>
        <v>cross-border</v>
      </c>
      <c r="B201" s="375" t="str">
        <f>'CONGESTION RESULTS 2015'!B201</f>
        <v>no</v>
      </c>
      <c r="C201" s="375">
        <f>'CONGESTION RESULTS 2015'!C201</f>
        <v>0</v>
      </c>
      <c r="D201" s="375" t="str">
        <f>'CONGESTION RESULTS 2015'!E201</f>
        <v>yes</v>
      </c>
      <c r="E201" s="375" t="str">
        <f>'CONGESTION RESULTS 2015'!F201</f>
        <v>PRISMA</v>
      </c>
      <c r="F201" s="375" t="str">
        <f>'CONGESTION RESULTS 2015'!G201</f>
        <v>Bunde (DE) / Oude Statenzijl (H) (NL) (GASCADE)</v>
      </c>
      <c r="G201" s="375" t="str">
        <f>'CONGESTION RESULTS 2015'!H201</f>
        <v>Entry</v>
      </c>
      <c r="H201" s="375" t="str">
        <f>'CONGESTION RESULTS 2015'!I201</f>
        <v>21Z000000000074Q</v>
      </c>
      <c r="I201" s="375" t="str">
        <f>'CONGESTION RESULTS 2015'!J201</f>
        <v>Gasunie Transport Services</v>
      </c>
      <c r="J201" s="375" t="str">
        <f>'CONGESTION RESULTS 2015'!K201</f>
        <v>21X-NL-A-A0A0A-Z</v>
      </c>
      <c r="K201" s="375" t="str">
        <f>'CONGESTION RESULTS 2015'!L201</f>
        <v>NL</v>
      </c>
      <c r="L201" s="375" t="str">
        <f>'CONGESTION RESULTS 2015'!M201</f>
        <v>from</v>
      </c>
      <c r="M201" s="375" t="str">
        <f>'CONGESTION RESULTS 2015'!N201</f>
        <v>GASCADE Gastransport</v>
      </c>
      <c r="N201" s="375" t="str">
        <f>'CONGESTION RESULTS 2015'!O201</f>
        <v>21X-DE-H-A0A0A-L</v>
      </c>
      <c r="O201" s="375" t="str">
        <f>'CONGESTION RESULTS 2015'!P201</f>
        <v>DE</v>
      </c>
      <c r="P201" s="375">
        <f>'CONGESTION RESULTS 2015'!Q201</f>
        <v>0</v>
      </c>
      <c r="Q201" s="375" t="str">
        <f>'CONGESTION RESULTS 2015'!BC201</f>
        <v>yes</v>
      </c>
      <c r="S201" s="360" t="str">
        <f>'CONGESTION RESULTS 2015'!BJ201</f>
        <v>no</v>
      </c>
      <c r="T201" s="375">
        <f>'CONGESTION RESULTS 2015'!BX201</f>
        <v>0</v>
      </c>
      <c r="U201" s="375" t="str">
        <f>IF(ISBLANK('CONGESTION RESULTS 2015'!BK201), "no", "yes")</f>
        <v>no</v>
      </c>
      <c r="V201" s="357">
        <f>'CONGESTION RESULTS 2015'!CE201</f>
        <v>0</v>
      </c>
      <c r="W201" s="375">
        <f>'CONGESTION RESULTS 2015'!CF201</f>
        <v>0</v>
      </c>
      <c r="X201" s="375">
        <f>'CONGESTION RESULTS 2015'!CG201</f>
        <v>0</v>
      </c>
      <c r="Y201" s="375">
        <f>'CONGESTION RESULTS 2015'!CH201</f>
        <v>0</v>
      </c>
      <c r="AA201" s="375">
        <f>Table9[[#This Row],[offer/non-offer or premia in March 2016 auction? 
'[only considering GYs and M-4-16']]]</f>
        <v>0</v>
      </c>
      <c r="AB201" s="375">
        <f>Table9[[#This Row],[Further TSO remarks on congestion / data / proposed changes to IP list etc.]]</f>
        <v>0</v>
      </c>
      <c r="AC201" s="375" t="str">
        <f>Table9[[#This Row],[Revised evaluation of congestion after TSO / NRA comments]]</f>
        <v>no</v>
      </c>
      <c r="AD201" s="375">
        <f>Table9[[#This Row],[ACER comments / 
justification]]</f>
        <v>0</v>
      </c>
    </row>
    <row r="202" spans="1:30" ht="22.2" hidden="1" x14ac:dyDescent="0.45">
      <c r="A202" s="375" t="str">
        <f>'CONGESTION RESULTS 2015'!A202</f>
        <v>VR</v>
      </c>
      <c r="B202" s="375">
        <f>'CONGESTION RESULTS 2015'!B202</f>
        <v>0</v>
      </c>
      <c r="C202" s="375">
        <f>'CONGESTION RESULTS 2015'!C202</f>
        <v>0</v>
      </c>
      <c r="D202" s="375" t="str">
        <f>'CONGESTION RESULTS 2015'!E202</f>
        <v>no</v>
      </c>
      <c r="E202" s="375" t="str">
        <f>'CONGESTION RESULTS 2015'!F202</f>
        <v>PRISMA</v>
      </c>
      <c r="F202" s="375" t="str">
        <f>'CONGESTION RESULTS 2015'!G202</f>
        <v>Bunde (DE) / Oude Statenzijl (H) (NL) (GASCADE)</v>
      </c>
      <c r="G202" s="375" t="str">
        <f>'CONGESTION RESULTS 2015'!H202</f>
        <v>Entry</v>
      </c>
      <c r="H202" s="375" t="str">
        <f>'CONGESTION RESULTS 2015'!I202</f>
        <v>21Z000000000074Q</v>
      </c>
      <c r="I202" s="375" t="str">
        <f>'CONGESTION RESULTS 2015'!J202</f>
        <v>GASCADE Gastransport</v>
      </c>
      <c r="J202" s="375" t="str">
        <f>'CONGESTION RESULTS 2015'!K202</f>
        <v>21X-DE-H-A0A0A-L</v>
      </c>
      <c r="K202" s="375" t="str">
        <f>'CONGESTION RESULTS 2015'!L202</f>
        <v>DE</v>
      </c>
      <c r="L202" s="375" t="str">
        <f>'CONGESTION RESULTS 2015'!M202</f>
        <v>from</v>
      </c>
      <c r="M202" s="375" t="str">
        <f>'CONGESTION RESULTS 2015'!N202</f>
        <v>Gasunie Transport Services</v>
      </c>
      <c r="N202" s="375" t="str">
        <f>'CONGESTION RESULTS 2015'!O202</f>
        <v>21X-NL-A-A0A0A-Z</v>
      </c>
      <c r="O202" s="375" t="str">
        <f>'CONGESTION RESULTS 2015'!P202</f>
        <v>NL</v>
      </c>
      <c r="P202" s="375" t="str">
        <f>'CONGESTION RESULTS 2015'!Q202</f>
        <v>no firm technical from 2.6.15 on</v>
      </c>
      <c r="Q202" s="375" t="str">
        <f>'CONGESTION RESULTS 2015'!BC202</f>
        <v>yes</v>
      </c>
      <c r="S202" s="360" t="str">
        <f>'CONGESTION RESULTS 2015'!BJ202</f>
        <v>no data</v>
      </c>
      <c r="T202" s="375">
        <f>'CONGESTION RESULTS 2015'!BX202</f>
        <v>0</v>
      </c>
      <c r="U202" s="375" t="str">
        <f>IF(ISBLANK('CONGESTION RESULTS 2015'!BK202), "no", "yes")</f>
        <v>no</v>
      </c>
      <c r="V202" s="357">
        <f>'CONGESTION RESULTS 2015'!CE202</f>
        <v>0</v>
      </c>
      <c r="W202" s="375">
        <f>'CONGESTION RESULTS 2015'!CF202</f>
        <v>0</v>
      </c>
      <c r="X202" s="375">
        <f>'CONGESTION RESULTS 2015'!CG202</f>
        <v>0</v>
      </c>
      <c r="Y202" s="375">
        <f>'CONGESTION RESULTS 2015'!CH202</f>
        <v>0</v>
      </c>
      <c r="AA202" s="375">
        <f>Table9[[#This Row],[offer/non-offer or premia in March 2016 auction? 
'[only considering GYs and M-4-16']]]</f>
        <v>0</v>
      </c>
      <c r="AB202" s="375">
        <f>Table9[[#This Row],[Further TSO remarks on congestion / data / proposed changes to IP list etc.]]</f>
        <v>0</v>
      </c>
      <c r="AC202" s="375">
        <f>Table9[[#This Row],[Revised evaluation of congestion after TSO / NRA comments]]</f>
        <v>0</v>
      </c>
      <c r="AD202" s="375">
        <f>Table9[[#This Row],[ACER comments / 
justification]]</f>
        <v>0</v>
      </c>
    </row>
    <row r="203" spans="1:30" ht="22.2" hidden="1" x14ac:dyDescent="0.45">
      <c r="A203" s="375" t="str">
        <f>'CONGESTION RESULTS 2015'!A203</f>
        <v>cross-border</v>
      </c>
      <c r="B203" s="375" t="str">
        <f>'CONGESTION RESULTS 2015'!B203</f>
        <v>no</v>
      </c>
      <c r="C203" s="375">
        <f>'CONGESTION RESULTS 2015'!C203</f>
        <v>0</v>
      </c>
      <c r="D203" s="375" t="str">
        <f>'CONGESTION RESULTS 2015'!E203</f>
        <v>yes</v>
      </c>
      <c r="E203" s="375" t="str">
        <f>'CONGESTION RESULTS 2015'!F203</f>
        <v>PRISMA</v>
      </c>
      <c r="F203" s="375" t="str">
        <f>'CONGESTION RESULTS 2015'!G203</f>
        <v>Bunde (DE) / Oude Statenzijl (H) (NL) (GUD)</v>
      </c>
      <c r="G203" s="375" t="str">
        <f>'CONGESTION RESULTS 2015'!H203</f>
        <v>Entry</v>
      </c>
      <c r="H203" s="375" t="str">
        <f>'CONGESTION RESULTS 2015'!I203</f>
        <v>21Z000000000076M</v>
      </c>
      <c r="I203" s="375" t="str">
        <f>'CONGESTION RESULTS 2015'!J203</f>
        <v>Gasunie Transport Services</v>
      </c>
      <c r="J203" s="375" t="str">
        <f>'CONGESTION RESULTS 2015'!K203</f>
        <v>21X-NL-A-A0A0A-Z</v>
      </c>
      <c r="K203" s="375" t="str">
        <f>'CONGESTION RESULTS 2015'!L203</f>
        <v>NL</v>
      </c>
      <c r="L203" s="375" t="str">
        <f>'CONGESTION RESULTS 2015'!M203</f>
        <v>from</v>
      </c>
      <c r="M203" s="375" t="str">
        <f>'CONGESTION RESULTS 2015'!N203</f>
        <v>Gasunie Deutschland Transport Services</v>
      </c>
      <c r="N203" s="375" t="str">
        <f>'CONGESTION RESULTS 2015'!O203</f>
        <v>21X-DE-D-A0A0A-K</v>
      </c>
      <c r="O203" s="375" t="str">
        <f>'CONGESTION RESULTS 2015'!P203</f>
        <v>DE</v>
      </c>
      <c r="P203" s="375">
        <f>'CONGESTION RESULTS 2015'!Q203</f>
        <v>0</v>
      </c>
      <c r="Q203" s="375" t="str">
        <f>'CONGESTION RESULTS 2015'!BC203</f>
        <v>yes</v>
      </c>
      <c r="S203" s="360" t="str">
        <f>'CONGESTION RESULTS 2015'!BJ203</f>
        <v>no</v>
      </c>
      <c r="T203" s="375">
        <f>'CONGESTION RESULTS 2015'!BX203</f>
        <v>0</v>
      </c>
      <c r="U203" s="375" t="str">
        <f>IF(ISBLANK('CONGESTION RESULTS 2015'!BK203), "no", "yes")</f>
        <v>no</v>
      </c>
      <c r="V203" s="357">
        <f>'CONGESTION RESULTS 2015'!CE203</f>
        <v>0</v>
      </c>
      <c r="W203" s="375">
        <f>'CONGESTION RESULTS 2015'!CF203</f>
        <v>0</v>
      </c>
      <c r="X203" s="375">
        <f>'CONGESTION RESULTS 2015'!CG203</f>
        <v>0</v>
      </c>
      <c r="Y203" s="375">
        <f>'CONGESTION RESULTS 2015'!CH203</f>
        <v>0</v>
      </c>
      <c r="AA203" s="375">
        <f>Table9[[#This Row],[offer/non-offer or premia in March 2016 auction? 
'[only considering GYs and M-4-16']]]</f>
        <v>0</v>
      </c>
      <c r="AB203" s="375">
        <f>Table9[[#This Row],[Further TSO remarks on congestion / data / proposed changes to IP list etc.]]</f>
        <v>0</v>
      </c>
      <c r="AC203" s="375" t="str">
        <f>Table9[[#This Row],[Revised evaluation of congestion after TSO / NRA comments]]</f>
        <v>no</v>
      </c>
      <c r="AD203" s="375">
        <f>Table9[[#This Row],[ACER comments / 
justification]]</f>
        <v>0</v>
      </c>
    </row>
    <row r="204" spans="1:30" ht="22.2" hidden="1" x14ac:dyDescent="0.45">
      <c r="A204" s="375" t="str">
        <f>'CONGESTION RESULTS 2015'!A204</f>
        <v>cross-border</v>
      </c>
      <c r="B204" s="375" t="str">
        <f>'CONGESTION RESULTS 2015'!B204</f>
        <v>no</v>
      </c>
      <c r="C204" s="375">
        <f>'CONGESTION RESULTS 2015'!C204</f>
        <v>0</v>
      </c>
      <c r="D204" s="375" t="str">
        <f>'CONGESTION RESULTS 2015'!E204</f>
        <v>yes</v>
      </c>
      <c r="E204" s="375" t="str">
        <f>'CONGESTION RESULTS 2015'!F204</f>
        <v>PRISMA</v>
      </c>
      <c r="F204" s="375" t="str">
        <f>'CONGESTION RESULTS 2015'!G204</f>
        <v>Bunde (DE) / Oude Statenzijl (H) (NL) (GUD)</v>
      </c>
      <c r="G204" s="375" t="str">
        <f>'CONGESTION RESULTS 2015'!H204</f>
        <v>Entry</v>
      </c>
      <c r="H204" s="375" t="str">
        <f>'CONGESTION RESULTS 2015'!I204</f>
        <v>21Z000000000076M</v>
      </c>
      <c r="I204" s="375" t="str">
        <f>'CONGESTION RESULTS 2015'!J204</f>
        <v>Gasunie Deutschland Transport Services</v>
      </c>
      <c r="J204" s="375" t="str">
        <f>'CONGESTION RESULTS 2015'!K204</f>
        <v>21X-DE-D-A0A0A-K</v>
      </c>
      <c r="K204" s="375" t="str">
        <f>'CONGESTION RESULTS 2015'!L204</f>
        <v>DE</v>
      </c>
      <c r="L204" s="375" t="str">
        <f>'CONGESTION RESULTS 2015'!M204</f>
        <v>from</v>
      </c>
      <c r="M204" s="375" t="str">
        <f>'CONGESTION RESULTS 2015'!N204</f>
        <v>Gasunie Transport Services</v>
      </c>
      <c r="N204" s="375" t="str">
        <f>'CONGESTION RESULTS 2015'!O204</f>
        <v>21X-NL-A-A0A0A-Z</v>
      </c>
      <c r="O204" s="375" t="str">
        <f>'CONGESTION RESULTS 2015'!P204</f>
        <v>NL</v>
      </c>
      <c r="P204" s="375">
        <f>'CONGESTION RESULTS 2015'!Q204</f>
        <v>0</v>
      </c>
      <c r="Q204" s="375" t="str">
        <f>'CONGESTION RESULTS 2015'!BC204</f>
        <v>yes</v>
      </c>
      <c r="S204" s="360" t="str">
        <f>'CONGESTION RESULTS 2015'!BJ204</f>
        <v>no</v>
      </c>
      <c r="T204" s="375">
        <f>'CONGESTION RESULTS 2015'!BX204</f>
        <v>0</v>
      </c>
      <c r="U204" s="375" t="str">
        <f>IF(ISBLANK('CONGESTION RESULTS 2015'!BK204), "no", "yes")</f>
        <v>no</v>
      </c>
      <c r="V204" s="357">
        <f>'CONGESTION RESULTS 2015'!CE204</f>
        <v>0</v>
      </c>
      <c r="W204" s="375">
        <f>'CONGESTION RESULTS 2015'!CF204</f>
        <v>0</v>
      </c>
      <c r="X204" s="375">
        <f>'CONGESTION RESULTS 2015'!CG204</f>
        <v>0</v>
      </c>
      <c r="Y204" s="375">
        <f>'CONGESTION RESULTS 2015'!CH204</f>
        <v>0</v>
      </c>
      <c r="AA204" s="375">
        <f>Table9[[#This Row],[offer/non-offer or premia in March 2016 auction? 
'[only considering GYs and M-4-16']]]</f>
        <v>0</v>
      </c>
      <c r="AB204" s="375">
        <f>Table9[[#This Row],[Further TSO remarks on congestion / data / proposed changes to IP list etc.]]</f>
        <v>0</v>
      </c>
      <c r="AC204" s="375" t="str">
        <f>Table9[[#This Row],[Revised evaluation of congestion after TSO / NRA comments]]</f>
        <v>no</v>
      </c>
      <c r="AD204" s="375">
        <f>Table9[[#This Row],[ACER comments / 
justification]]</f>
        <v>0</v>
      </c>
    </row>
    <row r="205" spans="1:30" ht="22.2" hidden="1" x14ac:dyDescent="0.45">
      <c r="A205" s="375" t="str">
        <f>'CONGESTION RESULTS 2015'!A205</f>
        <v>cross-border</v>
      </c>
      <c r="B205" s="375" t="str">
        <f>'CONGESTION RESULTS 2015'!B205</f>
        <v>no</v>
      </c>
      <c r="C205" s="375">
        <f>'CONGESTION RESULTS 2015'!C205</f>
        <v>0</v>
      </c>
      <c r="D205" s="375" t="str">
        <f>'CONGESTION RESULTS 2015'!E205</f>
        <v>yes</v>
      </c>
      <c r="E205" s="375" t="str">
        <f>'CONGESTION RESULTS 2015'!F205</f>
        <v>PRISMA</v>
      </c>
      <c r="F205" s="375" t="str">
        <f>'CONGESTION RESULTS 2015'!G205</f>
        <v>Bunde (DE) / Oude Statenzijl (L) (NL) (GTG Nord)</v>
      </c>
      <c r="G205" s="375" t="str">
        <f>'CONGESTION RESULTS 2015'!H205</f>
        <v>Entry</v>
      </c>
      <c r="H205" s="375" t="str">
        <f>'CONGESTION RESULTS 2015'!I205</f>
        <v>21Z000000000079G</v>
      </c>
      <c r="I205" s="375" t="str">
        <f>'CONGESTION RESULTS 2015'!J205</f>
        <v>Gastransport Nord</v>
      </c>
      <c r="J205" s="375" t="str">
        <f>'CONGESTION RESULTS 2015'!K205</f>
        <v>21X000000001132O</v>
      </c>
      <c r="K205" s="375" t="str">
        <f>'CONGESTION RESULTS 2015'!L205</f>
        <v>DE</v>
      </c>
      <c r="L205" s="375" t="str">
        <f>'CONGESTION RESULTS 2015'!M205</f>
        <v>from</v>
      </c>
      <c r="M205" s="375" t="str">
        <f>'CONGESTION RESULTS 2015'!N205</f>
        <v>Gasunie Transport Services</v>
      </c>
      <c r="N205" s="375" t="str">
        <f>'CONGESTION RESULTS 2015'!O205</f>
        <v>21X-NL-A-A0A0A-Z</v>
      </c>
      <c r="O205" s="375" t="str">
        <f>'CONGESTION RESULTS 2015'!P205</f>
        <v>NL</v>
      </c>
      <c r="P205" s="375">
        <f>'CONGESTION RESULTS 2015'!Q205</f>
        <v>0</v>
      </c>
      <c r="Q205" s="375" t="str">
        <f>'CONGESTION RESULTS 2015'!BC205</f>
        <v>yes</v>
      </c>
      <c r="S205" s="360" t="str">
        <f>'CONGESTION RESULTS 2015'!BJ205</f>
        <v>yes (2d in Jan15, 1d in Sep15, 1d in Oct15 and in Q1/16 as well)</v>
      </c>
      <c r="T205" s="375">
        <f>'CONGESTION RESULTS 2015'!BX205</f>
        <v>0</v>
      </c>
      <c r="U205" s="375" t="str">
        <f>IF(ISBLANK('CONGESTION RESULTS 2015'!BK205), "no", "yes")</f>
        <v>no</v>
      </c>
      <c r="V205" s="357">
        <f>'CONGESTION RESULTS 2015'!CE205</f>
        <v>0</v>
      </c>
      <c r="W205" s="375">
        <f>'CONGESTION RESULTS 2015'!CF205</f>
        <v>0</v>
      </c>
      <c r="X205" s="375">
        <f>'CONGESTION RESULTS 2015'!CG205</f>
        <v>0</v>
      </c>
      <c r="Y205" s="375">
        <f>'CONGESTION RESULTS 2015'!CH205</f>
        <v>0</v>
      </c>
      <c r="AA205" s="375">
        <f>Table9[[#This Row],[offer/non-offer or premia in March 2016 auction? 
'[only considering GYs and M-4-16']]]</f>
        <v>0</v>
      </c>
      <c r="AB205" s="375">
        <f>Table9[[#This Row],[Further TSO remarks on congestion / data / proposed changes to IP list etc.]]</f>
        <v>0</v>
      </c>
      <c r="AC205" s="375">
        <f>Table9[[#This Row],[Revised evaluation of congestion after TSO / NRA comments]]</f>
        <v>0</v>
      </c>
      <c r="AD205" s="375">
        <f>Table9[[#This Row],[ACER comments / 
justification]]</f>
        <v>0</v>
      </c>
    </row>
    <row r="206" spans="1:30" ht="22.2" hidden="1" x14ac:dyDescent="0.45">
      <c r="A206" s="375" t="str">
        <f>'CONGESTION RESULTS 2015'!A206</f>
        <v>VR</v>
      </c>
      <c r="B206" s="375">
        <f>'CONGESTION RESULTS 2015'!B206</f>
        <v>0</v>
      </c>
      <c r="C206" s="375" t="str">
        <f>'CONGESTION RESULTS 2015'!C206</f>
        <v>1 M auction premia</v>
      </c>
      <c r="D206" s="375" t="str">
        <f>'CONGESTION RESULTS 2015'!E206</f>
        <v>no</v>
      </c>
      <c r="E206" s="375" t="str">
        <f>'CONGESTION RESULTS 2015'!F206</f>
        <v>PRISMA</v>
      </c>
      <c r="F206" s="375" t="str">
        <f>'CONGESTION RESULTS 2015'!G206</f>
        <v>Bunde (DE) / Oude Statenzijl (L) (NL) (GTG Nord)</v>
      </c>
      <c r="G206" s="375" t="str">
        <f>'CONGESTION RESULTS 2015'!H206</f>
        <v>Entry</v>
      </c>
      <c r="H206" s="375" t="str">
        <f>'CONGESTION RESULTS 2015'!I206</f>
        <v>21Z000000000079G</v>
      </c>
      <c r="I206" s="375" t="str">
        <f>'CONGESTION RESULTS 2015'!J206</f>
        <v>Gasunie Transport Services</v>
      </c>
      <c r="J206" s="375" t="str">
        <f>'CONGESTION RESULTS 2015'!K206</f>
        <v>21X-NL-A-A0A0A-Z</v>
      </c>
      <c r="K206" s="375" t="str">
        <f>'CONGESTION RESULTS 2015'!L206</f>
        <v>NL</v>
      </c>
      <c r="L206" s="375" t="str">
        <f>'CONGESTION RESULTS 2015'!M206</f>
        <v>from</v>
      </c>
      <c r="M206" s="375" t="str">
        <f>'CONGESTION RESULTS 2015'!N206</f>
        <v>Gastransport Nord</v>
      </c>
      <c r="N206" s="375" t="str">
        <f>'CONGESTION RESULTS 2015'!O206</f>
        <v>21X000000001132O</v>
      </c>
      <c r="O206" s="375" t="str">
        <f>'CONGESTION RESULTS 2015'!P206</f>
        <v>DE</v>
      </c>
      <c r="P206" s="375" t="str">
        <f>'CONGESTION RESULTS 2015'!Q206</f>
        <v>no technical firm, but availabel firm for some periods</v>
      </c>
      <c r="Q206" s="375" t="str">
        <f>'CONGESTION RESULTS 2015'!BC206</f>
        <v>yes</v>
      </c>
      <c r="S206" s="360" t="str">
        <f>'CONGESTION RESULTS 2015'!BJ206</f>
        <v>no</v>
      </c>
      <c r="T206" s="375">
        <f>'CONGESTION RESULTS 2015'!BX206</f>
        <v>0</v>
      </c>
      <c r="U206" s="375" t="str">
        <f>IF(ISBLANK('CONGESTION RESULTS 2015'!BK206), "no", "yes")</f>
        <v>no</v>
      </c>
      <c r="V206" s="357">
        <f>'CONGESTION RESULTS 2015'!CE206</f>
        <v>0</v>
      </c>
      <c r="W206" s="375">
        <f>'CONGESTION RESULTS 2015'!CF206</f>
        <v>0</v>
      </c>
      <c r="X206" s="375">
        <f>'CONGESTION RESULTS 2015'!CG206</f>
        <v>0</v>
      </c>
      <c r="Y206" s="375">
        <f>'CONGESTION RESULTS 2015'!CH206</f>
        <v>0</v>
      </c>
      <c r="AA206" s="375">
        <f>Table9[[#This Row],[offer/non-offer or premia in March 2016 auction? 
'[only considering GYs and M-4-16']]]</f>
        <v>0</v>
      </c>
      <c r="AB206" s="375">
        <f>Table9[[#This Row],[Further TSO remarks on congestion / data / proposed changes to IP list etc.]]</f>
        <v>0</v>
      </c>
      <c r="AC206" s="375">
        <f>Table9[[#This Row],[Revised evaluation of congestion after TSO / NRA comments]]</f>
        <v>0</v>
      </c>
      <c r="AD206" s="375">
        <f>Table9[[#This Row],[ACER comments / 
justification]]</f>
        <v>0</v>
      </c>
    </row>
    <row r="207" spans="1:30" ht="22.2" hidden="1" x14ac:dyDescent="0.45">
      <c r="A207" s="375" t="str">
        <f>'CONGESTION RESULTS 2015'!A207</f>
        <v>cross-border</v>
      </c>
      <c r="B207" s="375" t="str">
        <f>'CONGESTION RESULTS 2015'!B207</f>
        <v>close</v>
      </c>
      <c r="C207" s="375" t="str">
        <f>'CONGESTION RESULTS 2015'!C207</f>
        <v>auction premia (1M)</v>
      </c>
      <c r="D207" s="375" t="str">
        <f>'CONGESTION RESULTS 2015'!E207</f>
        <v>yes</v>
      </c>
      <c r="E207" s="375" t="str">
        <f>'CONGESTION RESULTS 2015'!F207</f>
        <v>PRISMA</v>
      </c>
      <c r="F207" s="375" t="str">
        <f>'CONGESTION RESULTS 2015'!G207</f>
        <v>Bunde (DE) / Oude Statenzijl (L) (NL) (GUD)</v>
      </c>
      <c r="G207" s="375" t="str">
        <f>'CONGESTION RESULTS 2015'!H207</f>
        <v>Entry</v>
      </c>
      <c r="H207" s="375" t="str">
        <f>'CONGESTION RESULTS 2015'!I207</f>
        <v>21Z000000000078I</v>
      </c>
      <c r="I207" s="375" t="str">
        <f>'CONGESTION RESULTS 2015'!J207</f>
        <v>Gasunie Deutschland Transport Services</v>
      </c>
      <c r="J207" s="375" t="str">
        <f>'CONGESTION RESULTS 2015'!K207</f>
        <v>21X-DE-D-A0A0A-K</v>
      </c>
      <c r="K207" s="375" t="str">
        <f>'CONGESTION RESULTS 2015'!L207</f>
        <v>DE</v>
      </c>
      <c r="L207" s="375" t="str">
        <f>'CONGESTION RESULTS 2015'!M207</f>
        <v>from</v>
      </c>
      <c r="M207" s="375" t="str">
        <f>'CONGESTION RESULTS 2015'!N207</f>
        <v>Gasunie Transport Services</v>
      </c>
      <c r="N207" s="375" t="str">
        <f>'CONGESTION RESULTS 2015'!O207</f>
        <v>21X-NL-A-A0A0A-Z</v>
      </c>
      <c r="O207" s="375" t="str">
        <f>'CONGESTION RESULTS 2015'!P207</f>
        <v>NL</v>
      </c>
      <c r="P207" s="375">
        <f>'CONGESTION RESULTS 2015'!Q207</f>
        <v>0</v>
      </c>
      <c r="Q207" s="375" t="str">
        <f>'CONGESTION RESULTS 2015'!BC207</f>
        <v>yes</v>
      </c>
      <c r="S207" s="360" t="str">
        <f>'CONGESTION RESULTS 2015'!BJ207</f>
        <v>no</v>
      </c>
      <c r="T207" s="375" t="str">
        <f>'CONGESTION RESULTS 2015'!BX207</f>
        <v>yes</v>
      </c>
      <c r="V207" s="357">
        <f>'CONGESTION RESULTS 2015'!CE207</f>
        <v>0</v>
      </c>
      <c r="W207" s="375" t="str">
        <f>'CONGESTION RESULTS 2015'!CF207</f>
        <v>yes</v>
      </c>
      <c r="X207" s="375" t="str">
        <f>'CONGESTION RESULTS 2015'!CG207</f>
        <v>no</v>
      </c>
      <c r="Y207" s="375" t="str">
        <f>'CONGESTION RESULTS 2015'!CH207</f>
        <v>yes</v>
      </c>
      <c r="AA207" s="375" t="str">
        <f>Table9[[#This Row],[offer/non-offer or premia in March 2016 auction? 
'[only considering GYs and M-4-16']]]</f>
        <v>all Gys + M-4-16 offered bundled, GYs16-26 offered unbundled</v>
      </c>
      <c r="AB207" s="375" t="str">
        <f>Table9[[#This Row],[Further TSO remarks on congestion / data / proposed changes to IP list etc.]]</f>
        <v>There is no technical congestion. Bundled capacity is available. The auction premium only occured for unbundled capacity  which was offered due to a difference of booked capacities on both side of the border.
Pls. see comment to BR207: Int. Capacity was offered in two auctions and also FCFS before 11/15.</v>
      </c>
      <c r="AC207" s="375" t="str">
        <f>Table9[[#This Row],[Revised evaluation of congestion after TSO / NRA comments]]</f>
        <v>No</v>
      </c>
      <c r="AD207" s="375" t="str">
        <f>Table9[[#This Row],[ACER comments / 
justification]]</f>
        <v>all products offered bundled, no premium for bundled</v>
      </c>
    </row>
    <row r="208" spans="1:30" ht="22.2" hidden="1" x14ac:dyDescent="0.45">
      <c r="A208" s="375" t="str">
        <f>'CONGESTION RESULTS 2015'!A208</f>
        <v>in-country</v>
      </c>
      <c r="B208" s="375" t="str">
        <f>'CONGESTION RESULTS 2015'!B208</f>
        <v>no</v>
      </c>
      <c r="C208" s="375">
        <f>'CONGESTION RESULTS 2015'!C208</f>
        <v>0</v>
      </c>
      <c r="D208" s="375" t="str">
        <f>'CONGESTION RESULTS 2015'!E208</f>
        <v>yes</v>
      </c>
      <c r="E208" s="375" t="str">
        <f>'CONGESTION RESULTS 2015'!F208</f>
        <v>PRISMA</v>
      </c>
      <c r="F208" s="375" t="str">
        <f>'CONGESTION RESULTS 2015'!G208</f>
        <v>Bunder-Tief</v>
      </c>
      <c r="G208" s="375" t="str">
        <f>'CONGESTION RESULTS 2015'!H208</f>
        <v>Entry</v>
      </c>
      <c r="H208" s="375" t="str">
        <f>'CONGESTION RESULTS 2015'!I208</f>
        <v>37Z000000005000Z</v>
      </c>
      <c r="I208" s="375" t="str">
        <f>'CONGESTION RESULTS 2015'!J208</f>
        <v>Open Grid Europe</v>
      </c>
      <c r="J208" s="375" t="str">
        <f>'CONGESTION RESULTS 2015'!K208</f>
        <v>21X-DE-C-A0A0A-T</v>
      </c>
      <c r="K208" s="375" t="str">
        <f>'CONGESTION RESULTS 2015'!L208</f>
        <v>DE</v>
      </c>
      <c r="L208" s="375" t="str">
        <f>'CONGESTION RESULTS 2015'!M208</f>
        <v>from</v>
      </c>
      <c r="M208" s="375" t="str">
        <f>'CONGESTION RESULTS 2015'!N208</f>
        <v>Gasunie Deutschland Transport Services</v>
      </c>
      <c r="N208" s="375" t="str">
        <f>'CONGESTION RESULTS 2015'!O208</f>
        <v>21X-DE-D-A0A0A-K</v>
      </c>
      <c r="O208" s="375" t="str">
        <f>'CONGESTION RESULTS 2015'!P208</f>
        <v>DE</v>
      </c>
      <c r="P208" s="375" t="str">
        <f>'CONGESTION RESULTS 2015'!Q208</f>
        <v>EIC used in TP:  37Z000000006390S --&gt; update EIC in NC CAM list;
no available cap. means also no technical firm here!</v>
      </c>
      <c r="Q208" s="375" t="str">
        <f>'CONGESTION RESULTS 2015'!BC208</f>
        <v>yes</v>
      </c>
      <c r="S208" s="360" t="str">
        <f>'CONGESTION RESULTS 2015'!BJ208</f>
        <v>yes (18.+19.1.16)</v>
      </c>
      <c r="T208" s="375">
        <f>'CONGESTION RESULTS 2015'!BX208</f>
        <v>0</v>
      </c>
      <c r="U208" s="375" t="str">
        <f>IF(ISBLANK('CONGESTION RESULTS 2015'!BK208), "no", "yes")</f>
        <v>yes</v>
      </c>
      <c r="V208" s="357">
        <f>'CONGESTION RESULTS 2015'!CE208</f>
        <v>0</v>
      </c>
      <c r="W208" s="375">
        <f>'CONGESTION RESULTS 2015'!CF208</f>
        <v>0</v>
      </c>
      <c r="X208" s="375">
        <f>'CONGESTION RESULTS 2015'!CG208</f>
        <v>0</v>
      </c>
      <c r="Y208" s="375">
        <f>'CONGESTION RESULTS 2015'!CH208</f>
        <v>0</v>
      </c>
      <c r="AA208" s="375">
        <f>Table9[[#This Row],[offer/non-offer or premia in March 2016 auction? 
'[only considering GYs and M-4-16']]]</f>
        <v>0</v>
      </c>
      <c r="AB208" s="375">
        <f>Table9[[#This Row],[Further TSO remarks on congestion / data / proposed changes to IP list etc.]]</f>
        <v>0</v>
      </c>
      <c r="AC208" s="375">
        <f>Table9[[#This Row],[Revised evaluation of congestion after TSO / NRA comments]]</f>
        <v>0</v>
      </c>
      <c r="AD208" s="375">
        <f>Table9[[#This Row],[ACER comments / 
justification]]</f>
        <v>0</v>
      </c>
    </row>
    <row r="209" spans="1:30" ht="22.2" hidden="1" x14ac:dyDescent="0.45">
      <c r="A209" s="375" t="str">
        <f>'CONGESTION RESULTS 2015'!A209</f>
        <v>VR</v>
      </c>
      <c r="B209" s="375">
        <f>'CONGESTION RESULTS 2015'!B209</f>
        <v>0</v>
      </c>
      <c r="C209" s="375">
        <f>'CONGESTION RESULTS 2015'!C209</f>
        <v>0</v>
      </c>
      <c r="D209" s="375" t="str">
        <f>'CONGESTION RESULTS 2015'!E209</f>
        <v>no</v>
      </c>
      <c r="E209" s="375" t="str">
        <f>'CONGESTION RESULTS 2015'!F209</f>
        <v>PRISMA</v>
      </c>
      <c r="F209" s="375" t="str">
        <f>'CONGESTION RESULTS 2015'!G209</f>
        <v>Bunder-Tief</v>
      </c>
      <c r="G209" s="375" t="str">
        <f>'CONGESTION RESULTS 2015'!H209</f>
        <v>Entry</v>
      </c>
      <c r="H209" s="375" t="str">
        <f>'CONGESTION RESULTS 2015'!I209</f>
        <v>37Z000000005000Z</v>
      </c>
      <c r="I209" s="375" t="str">
        <f>'CONGESTION RESULTS 2015'!J209</f>
        <v>Gasunie Deutschland Transport Services</v>
      </c>
      <c r="J209" s="375" t="str">
        <f>'CONGESTION RESULTS 2015'!K209</f>
        <v>21X-DE-D-A0A0A-K</v>
      </c>
      <c r="K209" s="375" t="str">
        <f>'CONGESTION RESULTS 2015'!L209</f>
        <v>DE</v>
      </c>
      <c r="L209" s="375" t="str">
        <f>'CONGESTION RESULTS 2015'!M209</f>
        <v>from</v>
      </c>
      <c r="M209" s="375" t="str">
        <f>'CONGESTION RESULTS 2015'!N209</f>
        <v>Open Grid Europe</v>
      </c>
      <c r="N209" s="375" t="str">
        <f>'CONGESTION RESULTS 2015'!O209</f>
        <v>21X-DE-C-A0A0A-T</v>
      </c>
      <c r="O209" s="375" t="str">
        <f>'CONGESTION RESULTS 2015'!P209</f>
        <v>DE</v>
      </c>
      <c r="P209" s="375" t="str">
        <f>'CONGESTION RESULTS 2015'!Q209</f>
        <v>no firm technical at periods indicated</v>
      </c>
      <c r="Q209" s="375" t="str">
        <f>'CONGESTION RESULTS 2015'!BC209</f>
        <v>yes</v>
      </c>
      <c r="S209" s="360" t="str">
        <f>'CONGESTION RESULTS 2015'!BJ209</f>
        <v>no</v>
      </c>
      <c r="T209" s="375">
        <f>'CONGESTION RESULTS 2015'!BX209</f>
        <v>0</v>
      </c>
      <c r="U209" s="375" t="str">
        <f>IF(ISBLANK('CONGESTION RESULTS 2015'!BK209), "no", "yes")</f>
        <v>no</v>
      </c>
      <c r="V209" s="357">
        <f>'CONGESTION RESULTS 2015'!CE209</f>
        <v>0</v>
      </c>
      <c r="W209" s="375">
        <f>'CONGESTION RESULTS 2015'!CF209</f>
        <v>0</v>
      </c>
      <c r="X209" s="375">
        <f>'CONGESTION RESULTS 2015'!CG209</f>
        <v>0</v>
      </c>
      <c r="Y209" s="375">
        <f>'CONGESTION RESULTS 2015'!CH209</f>
        <v>0</v>
      </c>
      <c r="AA209" s="375">
        <f>Table9[[#This Row],[offer/non-offer or premia in March 2016 auction? 
'[only considering GYs and M-4-16']]]</f>
        <v>0</v>
      </c>
      <c r="AB209" s="375">
        <f>Table9[[#This Row],[Further TSO remarks on congestion / data / proposed changes to IP list etc.]]</f>
        <v>0</v>
      </c>
      <c r="AC209" s="375">
        <f>Table9[[#This Row],[Revised evaluation of congestion after TSO / NRA comments]]</f>
        <v>0</v>
      </c>
      <c r="AD209" s="375">
        <f>Table9[[#This Row],[ACER comments / 
justification]]</f>
        <v>0</v>
      </c>
    </row>
    <row r="210" spans="1:30" s="361" customFormat="1" ht="30" hidden="1" customHeight="1" x14ac:dyDescent="0.45">
      <c r="A210" s="357" t="str">
        <f>'CONGESTION RESULTS 2015'!A210</f>
        <v>cross-border</v>
      </c>
      <c r="B210" s="324" t="str">
        <f>'CONGESTION RESULTS 2015'!B210</f>
        <v>yes</v>
      </c>
      <c r="C210" s="357" t="str">
        <f>'CONGESTION RESULTS 2015'!C210</f>
        <v>non-offer of GYs 16/17 + 17/18</v>
      </c>
      <c r="D210" s="357" t="str">
        <f>'CONGESTION RESULTS 2015'!E210</f>
        <v>yes</v>
      </c>
      <c r="E210" s="357" t="str">
        <f>'CONGESTION RESULTS 2015'!F210</f>
        <v>GSA</v>
      </c>
      <c r="F210" s="368" t="str">
        <f>'CONGESTION RESULTS 2015'!G210</f>
        <v>Cieszyn (PL) / Český Těšín (CZ)</v>
      </c>
      <c r="G210" s="357" t="str">
        <f>'CONGESTION RESULTS 2015'!H210</f>
        <v>Entry</v>
      </c>
      <c r="H210" s="358" t="str">
        <f>'CONGESTION RESULTS 2015'!I210</f>
        <v>21Z000000000239K</v>
      </c>
      <c r="I210" s="357" t="str">
        <f>'CONGESTION RESULTS 2015'!J210</f>
        <v>GAZ-SYSTEM</v>
      </c>
      <c r="J210" s="329" t="str">
        <f>'CONGESTION RESULTS 2015'!K210</f>
        <v>21X-PL-A-A0A0A-B</v>
      </c>
      <c r="K210" s="357" t="str">
        <f>'CONGESTION RESULTS 2015'!L210</f>
        <v>PL</v>
      </c>
      <c r="L210" s="359" t="str">
        <f>'CONGESTION RESULTS 2015'!M210</f>
        <v>from</v>
      </c>
      <c r="M210" s="359" t="str">
        <f>'CONGESTION RESULTS 2015'!N210</f>
        <v>NET4GAS</v>
      </c>
      <c r="N210" s="329" t="str">
        <f>'CONGESTION RESULTS 2015'!O210</f>
        <v>21X000000001304L</v>
      </c>
      <c r="O210" s="330" t="str">
        <f>'CONGESTION RESULTS 2015'!P210</f>
        <v>CZ</v>
      </c>
      <c r="P210" s="375">
        <f>'CONGESTION RESULTS 2015'!Q210</f>
        <v>0</v>
      </c>
      <c r="Q210" s="357" t="str">
        <f>'CONGESTION RESULTS 2015'!BC210</f>
        <v>yes</v>
      </c>
      <c r="R210" s="360" t="s">
        <v>103</v>
      </c>
      <c r="S210" s="360" t="str">
        <f>'CONGESTION RESULTS 2015'!BJ210</f>
        <v>no</v>
      </c>
      <c r="T210" s="357" t="str">
        <f>'CONGESTION RESULTS 2015'!BX210</f>
        <v>no</v>
      </c>
      <c r="U210" s="357" t="str">
        <f>IF(ISBLANK('CONGESTION RESULTS 2015'!BK210), "no", "yes")</f>
        <v>yes</v>
      </c>
      <c r="V210" s="366" t="str">
        <f>'CONGESTION RESULTS 2015'!CA210</f>
        <v>Trade not included</v>
      </c>
      <c r="W210" s="357" t="str">
        <f>'CONGESTION RESULTS 2015'!CF210</f>
        <v>yes</v>
      </c>
      <c r="X210" s="365" t="str">
        <f>'CONGESTION RESULTS 2015'!CG210</f>
        <v>close</v>
      </c>
      <c r="Y210" s="357">
        <f>'CONGESTION RESULTS 2015'!CH210</f>
        <v>0</v>
      </c>
      <c r="Z210" s="366" t="str">
        <f>Table9[[#This Row],[offer/non-offer or premia in March 2016 auction? 
'[only considering GYs and M-4-16']]]</f>
        <v>no GYs 16-21, no M-4-16 (bundled), very little offered unbundled as GYs16-21, but Ms &amp; Qs offered unbundled</v>
      </c>
      <c r="AA210" s="375" t="str">
        <f>Table9[[#This Row],[offer/non-offer or premia in March 2016 auction? 
'[only considering GYs and M-4-16']]]</f>
        <v>no GYs 16-21, no M-4-16 (bundled), very little offered unbundled as GYs16-21, but Ms &amp; Qs offered unbundled</v>
      </c>
      <c r="AB210" s="375" t="str">
        <f>Table9[[#This Row],[Further TSO remarks on congestion / data / proposed changes to IP list etc.]]</f>
        <v>Before the yearly auctions in March 2016 there was a surrender for the capacity in Cieszyn. The yearly products up to 2031 GY were offerde to the market. 
[blue additions by GazSystem]</v>
      </c>
      <c r="AC210" s="375" t="str">
        <f>Table9[[#This Row],[Revised evaluation of congestion after TSO / NRA comments]]</f>
        <v>close (due to quota)</v>
      </c>
      <c r="AD210" s="375" t="str">
        <f>Table9[[#This Row],[ACER comments / 
justification]]</f>
        <v>surrendered capacity was not visible on TP</v>
      </c>
    </row>
    <row r="211" spans="1:30" ht="22.2" hidden="1" x14ac:dyDescent="0.45">
      <c r="A211" s="375" t="str">
        <f>'CONGESTION RESULTS 2015'!A211</f>
        <v>cross-border</v>
      </c>
      <c r="B211" s="375" t="str">
        <f>'CONGESTION RESULTS 2015'!B211</f>
        <v>likely not</v>
      </c>
      <c r="C211" s="375" t="str">
        <f>'CONGESTION RESULTS 2015'!C211</f>
        <v>non-offer of GYs 15/16 + 16/17 + 17/18</v>
      </c>
      <c r="D211" s="375" t="str">
        <f>'CONGESTION RESULTS 2015'!E211</f>
        <v>yes</v>
      </c>
      <c r="E211" s="375" t="str">
        <f>'CONGESTION RESULTS 2015'!F211</f>
        <v>RBP</v>
      </c>
      <c r="F211" s="375" t="str">
        <f>'CONGESTION RESULTS 2015'!G211</f>
        <v>Csanadpalota</v>
      </c>
      <c r="G211" s="375" t="str">
        <f>'CONGESTION RESULTS 2015'!H211</f>
        <v>Entry</v>
      </c>
      <c r="H211" s="375" t="str">
        <f>'CONGESTION RESULTS 2015'!I211</f>
        <v>21Z000000000236Q</v>
      </c>
      <c r="I211" s="375" t="str">
        <f>'CONGESTION RESULTS 2015'!J211</f>
        <v>Transgaz</v>
      </c>
      <c r="J211" s="375" t="str">
        <f>'CONGESTION RESULTS 2015'!K211</f>
        <v>21X-RO-A-A0A0A-S</v>
      </c>
      <c r="K211" s="375" t="str">
        <f>'CONGESTION RESULTS 2015'!L211</f>
        <v>RO</v>
      </c>
      <c r="L211" s="375" t="str">
        <f>'CONGESTION RESULTS 2015'!M211</f>
        <v>from</v>
      </c>
      <c r="M211" s="375" t="str">
        <f>'CONGESTION RESULTS 2015'!N211</f>
        <v>FGSZ</v>
      </c>
      <c r="N211" s="375" t="str">
        <f>'CONGESTION RESULTS 2015'!O211</f>
        <v>21X-HU-A-A0A0A-8</v>
      </c>
      <c r="O211" s="375" t="str">
        <f>'CONGESTION RESULTS 2015'!P211</f>
        <v>HU</v>
      </c>
      <c r="P211" s="375">
        <f>'CONGESTION RESULTS 2015'!Q211</f>
        <v>0</v>
      </c>
      <c r="Q211" s="375">
        <f>'CONGESTION RESULTS 2015'!BC211</f>
        <v>0</v>
      </c>
      <c r="S211" s="360">
        <f>'CONGESTION RESULTS 2015'!BJ211</f>
        <v>0</v>
      </c>
      <c r="T211" s="375">
        <f>'CONGESTION RESULTS 2015'!BX211</f>
        <v>0</v>
      </c>
      <c r="U211" s="375" t="str">
        <f>IF(ISBLANK('CONGESTION RESULTS 2015'!BK211), "no", "yes")</f>
        <v>no</v>
      </c>
      <c r="V211" s="357" t="str">
        <f>'CONGESTION RESULTS 2015'!CE211</f>
        <v>no</v>
      </c>
      <c r="W211" s="375">
        <f>'CONGESTION RESULTS 2015'!CF211</f>
        <v>0</v>
      </c>
      <c r="X211" s="375">
        <f>'CONGESTION RESULTS 2015'!CG211</f>
        <v>0</v>
      </c>
      <c r="Y211" s="375">
        <f>'CONGESTION RESULTS 2015'!CH211</f>
        <v>0</v>
      </c>
      <c r="AA211" s="375" t="str">
        <f>Table9[[#This Row],[offer/non-offer or premia in March 2016 auction? 
'[only considering GYs and M-4-16']]]</f>
        <v>no auction for Transgaz in RBP report</v>
      </c>
      <c r="AB211" s="375" t="str">
        <f>Table9[[#This Row],[Further TSO remarks on congestion / data / proposed changes to IP list etc.]]</f>
        <v xml:space="preserve">After reviewing the file, we confirm that our data were completed  according to those we have submitted. </v>
      </c>
      <c r="AC211" s="375" t="str">
        <f>Table9[[#This Row],[Revised evaluation of congestion after TSO / NRA comments]]</f>
        <v>likely not</v>
      </c>
      <c r="AD211" s="375">
        <f>Table9[[#This Row],[ACER comments / 
justification]]</f>
        <v>0</v>
      </c>
    </row>
    <row r="212" spans="1:30" ht="22.2" hidden="1" x14ac:dyDescent="0.45">
      <c r="A212" s="375" t="str">
        <f>'CONGESTION RESULTS 2015'!A212</f>
        <v>cross-border</v>
      </c>
      <c r="B212" s="375" t="str">
        <f>'CONGESTION RESULTS 2015'!B212</f>
        <v>likely not</v>
      </c>
      <c r="C212" s="375" t="str">
        <f>'CONGESTION RESULTS 2015'!C212</f>
        <v>non-offer of GYs 15/16 + 16/17 + 17/18</v>
      </c>
      <c r="D212" s="375" t="str">
        <f>'CONGESTION RESULTS 2015'!E212</f>
        <v>yes</v>
      </c>
      <c r="E212" s="375" t="str">
        <f>'CONGESTION RESULTS 2015'!F212</f>
        <v>RBP</v>
      </c>
      <c r="F212" s="375" t="str">
        <f>'CONGESTION RESULTS 2015'!G212</f>
        <v>Csanadpalota</v>
      </c>
      <c r="G212" s="375" t="str">
        <f>'CONGESTION RESULTS 2015'!H212</f>
        <v>Entry</v>
      </c>
      <c r="H212" s="375" t="str">
        <f>'CONGESTION RESULTS 2015'!I212</f>
        <v>21Z000000000236Q</v>
      </c>
      <c r="I212" s="375" t="str">
        <f>'CONGESTION RESULTS 2015'!J212</f>
        <v>FGSZ</v>
      </c>
      <c r="J212" s="375" t="str">
        <f>'CONGESTION RESULTS 2015'!K212</f>
        <v>21X-HU-A-A0A0A-8</v>
      </c>
      <c r="K212" s="375" t="str">
        <f>'CONGESTION RESULTS 2015'!L212</f>
        <v>HU</v>
      </c>
      <c r="L212" s="375" t="str">
        <f>'CONGESTION RESULTS 2015'!M212</f>
        <v>from</v>
      </c>
      <c r="M212" s="375" t="str">
        <f>'CONGESTION RESULTS 2015'!N212</f>
        <v>Transgaz</v>
      </c>
      <c r="N212" s="375" t="str">
        <f>'CONGESTION RESULTS 2015'!O212</f>
        <v>21X-RO-A-A0A0A-S</v>
      </c>
      <c r="O212" s="375" t="str">
        <f>'CONGESTION RESULTS 2015'!P212</f>
        <v>RO</v>
      </c>
      <c r="P212" s="375" t="str">
        <f>'CONGESTION RESULTS 2015'!Q212</f>
        <v>different EIC on TP</v>
      </c>
      <c r="Q212" s="375">
        <f>'CONGESTION RESULTS 2015'!BC212</f>
        <v>0</v>
      </c>
      <c r="S212" s="360">
        <f>'CONGESTION RESULTS 2015'!BJ212</f>
        <v>0</v>
      </c>
      <c r="T212" s="375">
        <f>'CONGESTION RESULTS 2015'!BX212</f>
        <v>0</v>
      </c>
      <c r="U212" s="375" t="str">
        <f>IF(ISBLANK('CONGESTION RESULTS 2015'!BK212), "no", "yes")</f>
        <v>no</v>
      </c>
      <c r="V212" s="357">
        <f>'CONGESTION RESULTS 2015'!CE212</f>
        <v>0</v>
      </c>
      <c r="W212" s="375">
        <f>'CONGESTION RESULTS 2015'!CF212</f>
        <v>0</v>
      </c>
      <c r="X212" s="375">
        <f>'CONGESTION RESULTS 2015'!CG212</f>
        <v>0</v>
      </c>
      <c r="Y212" s="375">
        <f>'CONGESTION RESULTS 2015'!CH212</f>
        <v>0</v>
      </c>
      <c r="AA212" s="375">
        <f>Table9[[#This Row],[offer/non-offer or premia in March 2016 auction? 
'[only considering GYs and M-4-16']]]</f>
        <v>0</v>
      </c>
      <c r="AB212" s="375">
        <f>Table9[[#This Row],[Further TSO remarks on congestion / data / proposed changes to IP list etc.]]</f>
        <v>0</v>
      </c>
      <c r="AC212" s="375" t="str">
        <f>Table9[[#This Row],[Revised evaluation of congestion after TSO / NRA comments]]</f>
        <v>likely not</v>
      </c>
      <c r="AD212" s="375">
        <f>Table9[[#This Row],[ACER comments / 
justification]]</f>
        <v>0</v>
      </c>
    </row>
    <row r="213" spans="1:30" s="361" customFormat="1" ht="30" hidden="1" customHeight="1" x14ac:dyDescent="0.45">
      <c r="A213" s="357" t="str">
        <f>'CONGESTION RESULTS 2015'!A213</f>
        <v>3rd country</v>
      </c>
      <c r="B213" s="324" t="str">
        <f>'CONGESTION RESULTS 2015'!B213</f>
        <v>yes</v>
      </c>
      <c r="C213" s="357" t="str">
        <f>'CONGESTION RESULTS 2015'!C213</f>
        <v>non-offer of GYs 15-18</v>
      </c>
      <c r="D213" s="357" t="str">
        <f>'CONGESTION RESULTS 2015'!E213</f>
        <v>yes</v>
      </c>
      <c r="E213" s="357" t="str">
        <f>'CONGESTION RESULTS 2015'!F213</f>
        <v>PRISMA</v>
      </c>
      <c r="F213" s="368" t="str">
        <f>'CONGESTION RESULTS 2015'!G213</f>
        <v>Dornum</v>
      </c>
      <c r="G213" s="357" t="str">
        <f>'CONGESTION RESULTS 2015'!H213</f>
        <v>Entry</v>
      </c>
      <c r="H213" s="358" t="str">
        <f>'CONGESTION RESULTS 2015'!I213</f>
        <v>21Z000000000053Y</v>
      </c>
      <c r="I213" s="357" t="str">
        <f>'CONGESTION RESULTS 2015'!J213</f>
        <v>Gasunie Deutschland Transport Services</v>
      </c>
      <c r="J213" s="329" t="str">
        <f>'CONGESTION RESULTS 2015'!K213</f>
        <v>21X-DE-D-A0A0A-K</v>
      </c>
      <c r="K213" s="357" t="str">
        <f>'CONGESTION RESULTS 2015'!L213</f>
        <v>DE</v>
      </c>
      <c r="L213" s="359" t="str">
        <f>'CONGESTION RESULTS 2015'!M213</f>
        <v>from</v>
      </c>
      <c r="M213" s="359" t="str">
        <f>'CONGESTION RESULTS 2015'!N213</f>
        <v>Gassco</v>
      </c>
      <c r="N213" s="329" t="str">
        <f>'CONGESTION RESULTS 2015'!O213</f>
        <v>21X-NO-A-A0A0A-2</v>
      </c>
      <c r="O213" s="322" t="str">
        <f>'CONGESTION RESULTS 2015'!P213</f>
        <v>NO</v>
      </c>
      <c r="P213" s="375">
        <f>'CONGESTION RESULTS 2015'!Q213</f>
        <v>0</v>
      </c>
      <c r="Q213" s="357" t="str">
        <f>'CONGESTION RESULTS 2015'!BC213</f>
        <v>yes</v>
      </c>
      <c r="R213" s="360" t="s">
        <v>103</v>
      </c>
      <c r="S213" s="360" t="str">
        <f>'CONGESTION RESULTS 2015'!BJ213</f>
        <v>no</v>
      </c>
      <c r="T213" s="357" t="str">
        <f>'CONGESTION RESULTS 2015'!BX213</f>
        <v>no</v>
      </c>
      <c r="U213" s="357" t="str">
        <f>IF(ISBLANK('CONGESTION RESULTS 2015'!BK213), "no", "yes")</f>
        <v>no</v>
      </c>
      <c r="V213" s="357" t="str">
        <f>Table9[[#This Row],[Number of concluded trades (T) and offers (O) on secondary markets in 2015 '[&gt;= 1 month']]]</f>
        <v>no</v>
      </c>
      <c r="W213" s="357" t="str">
        <f>'CONGESTION RESULTS 2015'!CF213</f>
        <v>no</v>
      </c>
      <c r="X213" s="357" t="str">
        <f>'CONGESTION RESULTS 2015'!CG213</f>
        <v>no</v>
      </c>
      <c r="Y213" s="357" t="str">
        <f>'CONGESTION RESULTS 2015'!CH213</f>
        <v>yes</v>
      </c>
      <c r="Z213" s="357" t="s">
        <v>100</v>
      </c>
      <c r="AA213" s="375" t="str">
        <f>Table9[[#This Row],[offer/non-offer or premia in March 2016 auction? 
'[only considering GYs and M-4-16']]]</f>
        <v>no firm offers beyond DA</v>
      </c>
      <c r="AB213" s="375" t="str">
        <f>Table9[[#This Row],[Further TSO remarks on congestion / data / proposed changes to IP list etc.]]</f>
        <v>There are two Gaspool-TSOs offering capacity at this point. There is no technical but a contractual congestion. Capacity can not be offered in long term auctions by GUD since it is limited to the contractual agreed amount. But Jordgas is offering capacity at Dornum Entry. Therefore there is no congestion at this netpoint as a whole.</v>
      </c>
      <c r="AC213" s="375" t="str">
        <f>Table9[[#This Row],[Revised evaluation of congestion after TSO / NRA comments]]</f>
        <v>yes (but only GUD part)</v>
      </c>
      <c r="AD213" s="375" t="str">
        <f>Table9[[#This Row],[ACER comments / 
justification]]</f>
        <v>jordgas IP can be booked alternatively</v>
      </c>
    </row>
    <row r="214" spans="1:30" ht="22.2" hidden="1" x14ac:dyDescent="0.45">
      <c r="A214" s="375" t="str">
        <f>'CONGESTION RESULTS 2015'!A214</f>
        <v>3rd country</v>
      </c>
      <c r="B214" s="375" t="str">
        <f>'CONGESTION RESULTS 2015'!B214</f>
        <v>no</v>
      </c>
      <c r="C214" s="375">
        <f>'CONGESTION RESULTS 2015'!C214</f>
        <v>0</v>
      </c>
      <c r="D214" s="375" t="str">
        <f>'CONGESTION RESULTS 2015'!E214</f>
        <v>yes</v>
      </c>
      <c r="E214" s="375" t="str">
        <f>'CONGESTION RESULTS 2015'!F214</f>
        <v>PRISMA</v>
      </c>
      <c r="F214" s="375" t="str">
        <f>'CONGESTION RESULTS 2015'!G214</f>
        <v>Dornum</v>
      </c>
      <c r="G214" s="375" t="str">
        <f>'CONGESTION RESULTS 2015'!H214</f>
        <v>Entry</v>
      </c>
      <c r="H214" s="375" t="str">
        <f>'CONGESTION RESULTS 2015'!I214</f>
        <v>21Z000000000053Y</v>
      </c>
      <c r="I214" s="375" t="str">
        <f>'CONGESTION RESULTS 2015'!J214</f>
        <v>jordgas Transport</v>
      </c>
      <c r="J214" s="375" t="str">
        <f>'CONGESTION RESULTS 2015'!K214</f>
        <v>21X000000001189W</v>
      </c>
      <c r="K214" s="375" t="str">
        <f>'CONGESTION RESULTS 2015'!L214</f>
        <v>DE</v>
      </c>
      <c r="L214" s="375" t="str">
        <f>'CONGESTION RESULTS 2015'!M214</f>
        <v>from</v>
      </c>
      <c r="M214" s="375" t="str">
        <f>'CONGESTION RESULTS 2015'!N214</f>
        <v>Gassco</v>
      </c>
      <c r="N214" s="375" t="str">
        <f>'CONGESTION RESULTS 2015'!O214</f>
        <v>21X-NO-A-A0A0A-2</v>
      </c>
      <c r="O214" s="375" t="str">
        <f>'CONGESTION RESULTS 2015'!P214</f>
        <v>NO</v>
      </c>
      <c r="P214" s="375">
        <f>'CONGESTION RESULTS 2015'!Q214</f>
        <v>0</v>
      </c>
      <c r="Q214" s="375">
        <f>'CONGESTION RESULTS 2015'!BC214</f>
        <v>0</v>
      </c>
      <c r="S214" s="360">
        <f>'CONGESTION RESULTS 2015'!BJ214</f>
        <v>0</v>
      </c>
      <c r="T214" s="375">
        <f>'CONGESTION RESULTS 2015'!BX214</f>
        <v>0</v>
      </c>
      <c r="U214" s="375" t="str">
        <f>IF(ISBLANK('CONGESTION RESULTS 2015'!BK214), "no", "yes")</f>
        <v>no</v>
      </c>
      <c r="V214" s="357">
        <f>'CONGESTION RESULTS 2015'!CE214</f>
        <v>0</v>
      </c>
      <c r="W214" s="375">
        <f>'CONGESTION RESULTS 2015'!CF214</f>
        <v>0</v>
      </c>
      <c r="X214" s="375">
        <f>'CONGESTION RESULTS 2015'!CG214</f>
        <v>0</v>
      </c>
      <c r="Y214" s="375">
        <f>'CONGESTION RESULTS 2015'!CH214</f>
        <v>0</v>
      </c>
      <c r="AA214" s="375">
        <f>Table9[[#This Row],[offer/non-offer or premia in March 2016 auction? 
'[only considering GYs and M-4-16']]]</f>
        <v>0</v>
      </c>
      <c r="AB214" s="375">
        <f>Table9[[#This Row],[Further TSO remarks on congestion / data / proposed changes to IP list etc.]]</f>
        <v>0</v>
      </c>
      <c r="AC214" s="375">
        <f>Table9[[#This Row],[Revised evaluation of congestion after TSO / NRA comments]]</f>
        <v>0</v>
      </c>
      <c r="AD214" s="375">
        <f>Table9[[#This Row],[ACER comments / 
justification]]</f>
        <v>0</v>
      </c>
    </row>
    <row r="215" spans="1:30" ht="22.2" hidden="1" x14ac:dyDescent="0.45">
      <c r="A215" s="375" t="str">
        <f>'CONGESTION RESULTS 2015'!A215</f>
        <v>3rd country</v>
      </c>
      <c r="B215" s="375" t="str">
        <f>'CONGESTION RESULTS 2015'!B215</f>
        <v>no</v>
      </c>
      <c r="C215" s="375">
        <f>'CONGESTION RESULTS 2015'!C215</f>
        <v>0</v>
      </c>
      <c r="D215" s="375" t="str">
        <f>'CONGESTION RESULTS 2015'!E215</f>
        <v>yes</v>
      </c>
      <c r="E215" s="375" t="str">
        <f>'CONGESTION RESULTS 2015'!F215</f>
        <v>PRISMA</v>
      </c>
      <c r="F215" s="375" t="str">
        <f>'CONGESTION RESULTS 2015'!G215</f>
        <v>Dornum</v>
      </c>
      <c r="G215" s="375" t="str">
        <f>'CONGESTION RESULTS 2015'!H215</f>
        <v>Entry</v>
      </c>
      <c r="H215" s="375" t="str">
        <f>'CONGESTION RESULTS 2015'!I215</f>
        <v>21Z000000000053Y</v>
      </c>
      <c r="I215" s="375" t="str">
        <f>'CONGESTION RESULTS 2015'!J215</f>
        <v>Open Grid Europe</v>
      </c>
      <c r="J215" s="375" t="str">
        <f>'CONGESTION RESULTS 2015'!K215</f>
        <v>21X-DE-C-A0A0A-T</v>
      </c>
      <c r="K215" s="375" t="str">
        <f>'CONGESTION RESULTS 2015'!L215</f>
        <v>DE</v>
      </c>
      <c r="L215" s="375" t="str">
        <f>'CONGESTION RESULTS 2015'!M215</f>
        <v>from</v>
      </c>
      <c r="M215" s="375" t="str">
        <f>'CONGESTION RESULTS 2015'!N215</f>
        <v>Gassco</v>
      </c>
      <c r="N215" s="375" t="str">
        <f>'CONGESTION RESULTS 2015'!O215</f>
        <v>21X-NO-A-A0A0A-2</v>
      </c>
      <c r="O215" s="375" t="str">
        <f>'CONGESTION RESULTS 2015'!P215</f>
        <v>NO</v>
      </c>
      <c r="P215" s="375">
        <f>'CONGESTION RESULTS 2015'!Q215</f>
        <v>0</v>
      </c>
      <c r="Q215" s="375">
        <f>'CONGESTION RESULTS 2015'!BC215</f>
        <v>0</v>
      </c>
      <c r="S215" s="360">
        <f>'CONGESTION RESULTS 2015'!BJ215</f>
        <v>0</v>
      </c>
      <c r="T215" s="375">
        <f>'CONGESTION RESULTS 2015'!BX215</f>
        <v>0</v>
      </c>
      <c r="U215" s="375" t="str">
        <f>IF(ISBLANK('CONGESTION RESULTS 2015'!BK215), "no", "yes")</f>
        <v>yes</v>
      </c>
      <c r="V215" s="357">
        <f>'CONGESTION RESULTS 2015'!CE215</f>
        <v>0</v>
      </c>
      <c r="W215" s="375">
        <f>'CONGESTION RESULTS 2015'!CF215</f>
        <v>0</v>
      </c>
      <c r="X215" s="375">
        <f>'CONGESTION RESULTS 2015'!CG215</f>
        <v>0</v>
      </c>
      <c r="Y215" s="375">
        <f>'CONGESTION RESULTS 2015'!CH215</f>
        <v>0</v>
      </c>
      <c r="AA215" s="375">
        <f>Table9[[#This Row],[offer/non-offer or premia in March 2016 auction? 
'[only considering GYs and M-4-16']]]</f>
        <v>0</v>
      </c>
      <c r="AB215" s="375">
        <f>Table9[[#This Row],[Further TSO remarks on congestion / data / proposed changes to IP list etc.]]</f>
        <v>0</v>
      </c>
      <c r="AC215" s="375">
        <f>Table9[[#This Row],[Revised evaluation of congestion after TSO / NRA comments]]</f>
        <v>0</v>
      </c>
      <c r="AD215" s="375">
        <f>Table9[[#This Row],[ACER comments / 
justification]]</f>
        <v>0</v>
      </c>
    </row>
    <row r="216" spans="1:30" ht="22.2" hidden="1" x14ac:dyDescent="0.45">
      <c r="A216" s="375" t="str">
        <f>'CONGESTION RESULTS 2015'!A216</f>
        <v>n.e.</v>
      </c>
      <c r="B216" s="375">
        <f>'CONGESTION RESULTS 2015'!B216</f>
        <v>0</v>
      </c>
      <c r="C216" s="375">
        <f>'CONGESTION RESULTS 2015'!C216</f>
        <v>0</v>
      </c>
      <c r="D216" s="375" t="str">
        <f>'CONGESTION RESULTS 2015'!E216</f>
        <v>no</v>
      </c>
      <c r="E216" s="375" t="str">
        <f>'CONGESTION RESULTS 2015'!F216</f>
        <v>PRISMA</v>
      </c>
      <c r="F216" s="375" t="str">
        <f>'CONGESTION RESULTS 2015'!G216</f>
        <v>Dragør</v>
      </c>
      <c r="G216" s="375" t="str">
        <f>'CONGESTION RESULTS 2015'!H216</f>
        <v>Entry</v>
      </c>
      <c r="H216" s="375" t="str">
        <f>'CONGESTION RESULTS 2015'!I216</f>
        <v>21Z000000000027Z</v>
      </c>
      <c r="I216" s="375" t="str">
        <f>'CONGESTION RESULTS 2015'!J216</f>
        <v>Swedegas AB</v>
      </c>
      <c r="J216" s="375" t="str">
        <f>'CONGESTION RESULTS 2015'!K216</f>
        <v>21X-SE-A-A0A0A-F</v>
      </c>
      <c r="K216" s="375" t="str">
        <f>'CONGESTION RESULTS 2015'!L216</f>
        <v>SE</v>
      </c>
      <c r="L216" s="375" t="str">
        <f>'CONGESTION RESULTS 2015'!M216</f>
        <v>from</v>
      </c>
      <c r="M216" s="375" t="str">
        <f>'CONGESTION RESULTS 2015'!N216</f>
        <v>Energinet.dk</v>
      </c>
      <c r="N216" s="375" t="str">
        <f>'CONGESTION RESULTS 2015'!O216</f>
        <v>10X1001A1001A248</v>
      </c>
      <c r="O216" s="375" t="str">
        <f>'CONGESTION RESULTS 2015'!P216</f>
        <v>DK</v>
      </c>
      <c r="P216" s="375" t="str">
        <f>'CONGESTION RESULTS 2015'!Q216</f>
        <v>no booking procedures applied</v>
      </c>
      <c r="Q216" s="375" t="str">
        <f>'CONGESTION RESULTS 2015'!BC216</f>
        <v>no data</v>
      </c>
      <c r="S216" s="360" t="str">
        <f>'CONGESTION RESULTS 2015'!BJ216</f>
        <v>no data</v>
      </c>
      <c r="T216" s="375">
        <f>'CONGESTION RESULTS 2015'!BX216</f>
        <v>0</v>
      </c>
      <c r="U216" s="375" t="str">
        <f>IF(ISBLANK('CONGESTION RESULTS 2015'!BK216), "no", "yes")</f>
        <v>no</v>
      </c>
      <c r="V216" s="357">
        <f>'CONGESTION RESULTS 2015'!CE216</f>
        <v>0</v>
      </c>
      <c r="W216" s="375">
        <f>'CONGESTION RESULTS 2015'!CF216</f>
        <v>0</v>
      </c>
      <c r="X216" s="375">
        <f>'CONGESTION RESULTS 2015'!CG216</f>
        <v>0</v>
      </c>
      <c r="Y216" s="375">
        <f>'CONGESTION RESULTS 2015'!CH216</f>
        <v>0</v>
      </c>
      <c r="AA216" s="375">
        <f>Table9[[#This Row],[offer/non-offer or premia in March 2016 auction? 
'[only considering GYs and M-4-16']]]</f>
        <v>0</v>
      </c>
      <c r="AB216" s="375">
        <f>Table9[[#This Row],[Further TSO remarks on congestion / data / proposed changes to IP list etc.]]</f>
        <v>0</v>
      </c>
      <c r="AC216" s="375">
        <f>Table9[[#This Row],[Revised evaluation of congestion after TSO / NRA comments]]</f>
        <v>0</v>
      </c>
      <c r="AD216" s="375">
        <f>Table9[[#This Row],[ACER comments / 
justification]]</f>
        <v>0</v>
      </c>
    </row>
    <row r="217" spans="1:30" ht="22.2" hidden="1" x14ac:dyDescent="0.45">
      <c r="A217" s="375" t="str">
        <f>'CONGESTION RESULTS 2015'!A217</f>
        <v>cross-border</v>
      </c>
      <c r="B217" s="375" t="str">
        <f>'CONGESTION RESULTS 2015'!B217</f>
        <v>likely not</v>
      </c>
      <c r="C217" s="375" t="str">
        <f>'CONGESTION RESULTS 2015'!C217</f>
        <v>non-offer of GYs 15-18</v>
      </c>
      <c r="D217" s="375" t="str">
        <f>'CONGESTION RESULTS 2015'!E217</f>
        <v>yes</v>
      </c>
      <c r="E217" s="375" t="str">
        <f>'CONGESTION RESULTS 2015'!F217</f>
        <v>RBP</v>
      </c>
      <c r="F217" s="375" t="str">
        <f>'CONGESTION RESULTS 2015'!G217</f>
        <v>Dravaszerdahely</v>
      </c>
      <c r="G217" s="375" t="str">
        <f>'CONGESTION RESULTS 2015'!H217</f>
        <v>Entry</v>
      </c>
      <c r="H217" s="375" t="str">
        <f>'CONGESTION RESULTS 2015'!I217</f>
        <v>21Z000000000249H</v>
      </c>
      <c r="I217" s="375" t="str">
        <f>'CONGESTION RESULTS 2015'!J217</f>
        <v>Plinacro</v>
      </c>
      <c r="J217" s="375" t="str">
        <f>'CONGESTION RESULTS 2015'!K217</f>
        <v>21X-HR-A-A0A0A-4</v>
      </c>
      <c r="K217" s="375" t="str">
        <f>'CONGESTION RESULTS 2015'!L217</f>
        <v>HR</v>
      </c>
      <c r="L217" s="375" t="str">
        <f>'CONGESTION RESULTS 2015'!M217</f>
        <v>from</v>
      </c>
      <c r="M217" s="375" t="str">
        <f>'CONGESTION RESULTS 2015'!N217</f>
        <v>FGSZ</v>
      </c>
      <c r="N217" s="375" t="str">
        <f>'CONGESTION RESULTS 2015'!O217</f>
        <v>21X-HU-A-A0A0A-8</v>
      </c>
      <c r="O217" s="375" t="str">
        <f>'CONGESTION RESULTS 2015'!P217</f>
        <v>HU</v>
      </c>
      <c r="P217" s="375" t="str">
        <f>'CONGESTION RESULTS 2015'!Q217</f>
        <v>late joining of RBP</v>
      </c>
      <c r="Q217" s="375">
        <f>'CONGESTION RESULTS 2015'!BC217</f>
        <v>0</v>
      </c>
      <c r="S217" s="360">
        <f>'CONGESTION RESULTS 2015'!BJ217</f>
        <v>0</v>
      </c>
      <c r="T217" s="375">
        <f>'CONGESTION RESULTS 2015'!BX217</f>
        <v>0</v>
      </c>
      <c r="U217" s="375" t="str">
        <f>IF(ISBLANK('CONGESTION RESULTS 2015'!BK217), "no", "yes")</f>
        <v>no</v>
      </c>
      <c r="V217" s="357">
        <f>'CONGESTION RESULTS 2015'!CE217</f>
        <v>0</v>
      </c>
      <c r="W217" s="375">
        <f>'CONGESTION RESULTS 2015'!CF217</f>
        <v>0</v>
      </c>
      <c r="X217" s="375">
        <f>'CONGESTION RESULTS 2015'!CG217</f>
        <v>0</v>
      </c>
      <c r="Y217" s="375">
        <f>'CONGESTION RESULTS 2015'!CH217</f>
        <v>0</v>
      </c>
      <c r="AA217" s="375">
        <f>Table9[[#This Row],[offer/non-offer or premia in March 2016 auction? 
'[only considering GYs and M-4-16']]]</f>
        <v>0</v>
      </c>
      <c r="AB217" s="375">
        <f>Table9[[#This Row],[Further TSO remarks on congestion / data / proposed changes to IP list etc.]]</f>
        <v>0</v>
      </c>
      <c r="AC217" s="375">
        <f>Table9[[#This Row],[Revised evaluation of congestion after TSO / NRA comments]]</f>
        <v>0</v>
      </c>
      <c r="AD217" s="375">
        <f>Table9[[#This Row],[ACER comments / 
justification]]</f>
        <v>0</v>
      </c>
    </row>
    <row r="218" spans="1:30" s="361" customFormat="1" ht="30" hidden="1" customHeight="1" x14ac:dyDescent="0.45">
      <c r="A218" s="363" t="str">
        <f>'CONGESTION RESULTS 2015'!A218</f>
        <v>3rd country</v>
      </c>
      <c r="B218" s="324" t="str">
        <f>'CONGESTION RESULTS 2015'!B218</f>
        <v>yes</v>
      </c>
      <c r="C218" s="357" t="str">
        <f>'CONGESTION RESULTS 2015'!C218</f>
        <v>non-offer of any firm products at BP</v>
      </c>
      <c r="D218" s="357" t="str">
        <f>'CONGESTION RESULTS 2015'!E218</f>
        <v>na</v>
      </c>
      <c r="E218" s="357" t="str">
        <f>'CONGESTION RESULTS 2015'!F218</f>
        <v>GSA</v>
      </c>
      <c r="F218" s="357" t="str">
        <f>'CONGESTION RESULTS 2015'!G218</f>
        <v xml:space="preserve">Drozdovichi (UA)  -Drozdowicze (PL) </v>
      </c>
      <c r="G218" s="357" t="str">
        <f>'CONGESTION RESULTS 2015'!H218</f>
        <v>Entry</v>
      </c>
      <c r="H218" s="358" t="str">
        <f>'CONGESTION RESULTS 2015'!I218</f>
        <v>21Z000000000143X</v>
      </c>
      <c r="I218" s="357" t="str">
        <f>'CONGESTION RESULTS 2015'!J218</f>
        <v>GAZ-SYSTEM</v>
      </c>
      <c r="J218" s="329" t="str">
        <f>'CONGESTION RESULTS 2015'!K218</f>
        <v>21X-PL-A-A0A0A-B</v>
      </c>
      <c r="K218" s="357" t="str">
        <f>'CONGESTION RESULTS 2015'!L218</f>
        <v>PL</v>
      </c>
      <c r="L218" s="359" t="str">
        <f>'CONGESTION RESULTS 2015'!M218</f>
        <v>from</v>
      </c>
      <c r="M218" s="359" t="str">
        <f>'CONGESTION RESULTS 2015'!N218</f>
        <v>Ukrtransgaz</v>
      </c>
      <c r="N218" s="329" t="str">
        <f>'CONGESTION RESULTS 2015'!O218</f>
        <v>21X0000000013279</v>
      </c>
      <c r="O218" s="322" t="str">
        <f>'CONGESTION RESULTS 2015'!P218</f>
        <v>UA</v>
      </c>
      <c r="P218" s="375" t="str">
        <f>'CONGESTION RESULTS 2015'!Q218</f>
        <v>IP with 3rd country</v>
      </c>
      <c r="Q218" s="357" t="str">
        <f>'CONGESTION RESULTS 2015'!BC218</f>
        <v>yes</v>
      </c>
      <c r="R218" s="360" t="s">
        <v>103</v>
      </c>
      <c r="S218" s="360" t="str">
        <f>'CONGESTION RESULTS 2015'!BJ218</f>
        <v>no</v>
      </c>
      <c r="T218" s="357" t="str">
        <f>'CONGESTION RESULTS 2015'!BX218</f>
        <v>no</v>
      </c>
      <c r="U218" s="357" t="str">
        <f>IF(ISBLANK('CONGESTION RESULTS 2015'!BK218), "no", "yes")</f>
        <v>no</v>
      </c>
      <c r="V218" s="357">
        <f>'CONGESTION RESULTS 2015'!CE218</f>
        <v>0</v>
      </c>
      <c r="W218" s="357" t="str">
        <f>'CONGESTION RESULTS 2015'!CF218</f>
        <v>no</v>
      </c>
      <c r="X218" s="357" t="str">
        <f>'CONGESTION RESULTS 2015'!CG218</f>
        <v>yes</v>
      </c>
      <c r="Y218" s="357">
        <f>'CONGESTION RESULTS 2015'!CH218</f>
        <v>0</v>
      </c>
      <c r="Z218" s="357" t="str">
        <f>Table9[[#This Row],[offer/non-offer or premia in March 2016 auction? 
'[only considering GYs and M-4-16']]]</f>
        <v>no GY 16/17 (only interruptible) and monthly interruptible</v>
      </c>
      <c r="AA218" s="375" t="str">
        <f>Table9[[#This Row],[offer/non-offer or premia in March 2016 auction? 
'[only considering GYs and M-4-16']]]</f>
        <v>no GY 16/17 (only interruptible) and monthly interruptible</v>
      </c>
      <c r="AB218" s="375">
        <f>Table9[[#This Row],[Further TSO remarks on congestion / data / proposed changes to IP list etc.]]</f>
        <v>0</v>
      </c>
      <c r="AC218" s="375" t="str">
        <f>Table9[[#This Row],[Revised evaluation of congestion after TSO / NRA comments]]</f>
        <v>yes, but no FDA UIOLI</v>
      </c>
      <c r="AD218" s="375" t="str">
        <f>Table9[[#This Row],[ACER comments / 
justification]]</f>
        <v>3rd country, NRA has not decided to apply CMPs</v>
      </c>
    </row>
    <row r="219" spans="1:30" ht="22.2" hidden="1" x14ac:dyDescent="0.45">
      <c r="A219" s="375" t="str">
        <f>'CONGESTION RESULTS 2015'!A219</f>
        <v>cross-border</v>
      </c>
      <c r="B219" s="375" t="str">
        <f>'CONGESTION RESULTS 2015'!B219</f>
        <v>no (but only 1 GY ahead is offered)</v>
      </c>
      <c r="C219" s="375" t="str">
        <f>'CONGESTION RESULTS 2015'!C219</f>
        <v>non-offer of GYs 16/17 + 17/18</v>
      </c>
      <c r="D219" s="375" t="str">
        <f>'CONGESTION RESULTS 2015'!E219</f>
        <v>yes</v>
      </c>
      <c r="E219" s="375" t="str">
        <f>'CONGESTION RESULTS 2015'!F219</f>
        <v>PRISMA</v>
      </c>
      <c r="F219" s="375" t="str">
        <f>'CONGESTION RESULTS 2015'!G219</f>
        <v>Ellund</v>
      </c>
      <c r="G219" s="375" t="str">
        <f>'CONGESTION RESULTS 2015'!H219</f>
        <v>Entry</v>
      </c>
      <c r="H219" s="375" t="str">
        <f>'CONGESTION RESULTS 2015'!I219</f>
        <v>21Z000000000144V</v>
      </c>
      <c r="I219" s="375" t="str">
        <f>'CONGESTION RESULTS 2015'!J219</f>
        <v>Energinet.dk</v>
      </c>
      <c r="J219" s="375" t="str">
        <f>'CONGESTION RESULTS 2015'!K219</f>
        <v>10X1001A1001A248</v>
      </c>
      <c r="K219" s="375" t="str">
        <f>'CONGESTION RESULTS 2015'!L219</f>
        <v>DK</v>
      </c>
      <c r="L219" s="375" t="str">
        <f>'CONGESTION RESULTS 2015'!M219</f>
        <v>from</v>
      </c>
      <c r="M219" s="375" t="str">
        <f>'CONGESTION RESULTS 2015'!N219</f>
        <v>Gasunie Deutschland Transport Services</v>
      </c>
      <c r="N219" s="375" t="str">
        <f>'CONGESTION RESULTS 2015'!O219</f>
        <v>21X-DE-D-A0A0A-K</v>
      </c>
      <c r="O219" s="375" t="str">
        <f>'CONGESTION RESULTS 2015'!P219</f>
        <v>DE</v>
      </c>
      <c r="P219" s="375" t="str">
        <f>'CONGESTION RESULTS 2015'!Q219</f>
        <v>EDK only offers 1 year ahead, as there is no demand for longer term auctions in Denmark / GY 16/17 offered in 3/16</v>
      </c>
      <c r="Q219" s="375">
        <f>'CONGESTION RESULTS 2015'!BC219</f>
        <v>0</v>
      </c>
      <c r="S219" s="360">
        <f>'CONGESTION RESULTS 2015'!BJ219</f>
        <v>0</v>
      </c>
      <c r="T219" s="375">
        <f>'CONGESTION RESULTS 2015'!BX219</f>
        <v>0</v>
      </c>
      <c r="U219" s="375" t="str">
        <f>IF(ISBLANK('CONGESTION RESULTS 2015'!BK219), "no", "yes")</f>
        <v>no</v>
      </c>
      <c r="V219" s="357">
        <f>'CONGESTION RESULTS 2015'!CE219</f>
        <v>0</v>
      </c>
      <c r="W219" s="375">
        <f>'CONGESTION RESULTS 2015'!CF219</f>
        <v>0</v>
      </c>
      <c r="X219" s="375">
        <f>'CONGESTION RESULTS 2015'!CG219</f>
        <v>0</v>
      </c>
      <c r="Y219" s="375">
        <f>'CONGESTION RESULTS 2015'!CH219</f>
        <v>0</v>
      </c>
      <c r="AA219" s="375">
        <f>Table9[[#This Row],[offer/non-offer or premia in March 2016 auction? 
'[only considering GYs and M-4-16']]]</f>
        <v>0</v>
      </c>
      <c r="AB219" s="375" t="str">
        <f>Table9[[#This Row],[Further TSO remarks on congestion / data / proposed changes to IP list etc.]]</f>
        <v>GY 16/17 was offered in March 2016. We only offer capacity 1 year ahead, as there is no demand for longer term auctions in Denmark.</v>
      </c>
      <c r="AC219" s="375" t="str">
        <f>Table9[[#This Row],[Revised evaluation of congestion after TSO / NRA comments]]</f>
        <v>no (but only 1 GY ahead is offered)</v>
      </c>
      <c r="AD219" s="375">
        <f>Table9[[#This Row],[ACER comments / 
justification]]</f>
        <v>0</v>
      </c>
    </row>
    <row r="220" spans="1:30" ht="22.2" hidden="1" x14ac:dyDescent="0.45">
      <c r="A220" s="375" t="str">
        <f>'CONGESTION RESULTS 2015'!A220</f>
        <v>cross-border</v>
      </c>
      <c r="B220" s="375" t="str">
        <f>'CONGESTION RESULTS 2015'!B220</f>
        <v>no (but only 1 GY ahead is offered)</v>
      </c>
      <c r="C220" s="375" t="str">
        <f>'CONGESTION RESULTS 2015'!C220</f>
        <v>non-offer of GYs 16/17 + 17/18</v>
      </c>
      <c r="D220" s="375" t="str">
        <f>'CONGESTION RESULTS 2015'!E220</f>
        <v>yes</v>
      </c>
      <c r="E220" s="375" t="str">
        <f>'CONGESTION RESULTS 2015'!F220</f>
        <v>PRISMA</v>
      </c>
      <c r="F220" s="375" t="str">
        <f>'CONGESTION RESULTS 2015'!G220</f>
        <v>Ellund</v>
      </c>
      <c r="G220" s="375" t="str">
        <f>'CONGESTION RESULTS 2015'!H220</f>
        <v>Entry</v>
      </c>
      <c r="H220" s="375" t="str">
        <f>'CONGESTION RESULTS 2015'!I220</f>
        <v>21Z0000000000260</v>
      </c>
      <c r="I220" s="375" t="str">
        <f>'CONGESTION RESULTS 2015'!J220</f>
        <v>Energinet.dk</v>
      </c>
      <c r="J220" s="375" t="str">
        <f>'CONGESTION RESULTS 2015'!K220</f>
        <v>10X1001A1001A248</v>
      </c>
      <c r="K220" s="375" t="str">
        <f>'CONGESTION RESULTS 2015'!L220</f>
        <v>DK</v>
      </c>
      <c r="L220" s="375" t="str">
        <f>'CONGESTION RESULTS 2015'!M220</f>
        <v>from</v>
      </c>
      <c r="M220" s="375" t="str">
        <f>'CONGESTION RESULTS 2015'!N220</f>
        <v>Open Grid Europe</v>
      </c>
      <c r="N220" s="375" t="str">
        <f>'CONGESTION RESULTS 2015'!O220</f>
        <v>21X-DE-C-A0A0A-T</v>
      </c>
      <c r="O220" s="375" t="str">
        <f>'CONGESTION RESULTS 2015'!P220</f>
        <v>DE</v>
      </c>
      <c r="P220" s="375" t="str">
        <f>'CONGESTION RESULTS 2015'!Q220</f>
        <v>EDK only offers 1 year ahead, as there is no demand for longer term auctions in Denmark / GY 16/17 offered in 3/16</v>
      </c>
      <c r="Q220" s="375">
        <f>'CONGESTION RESULTS 2015'!BC220</f>
        <v>0</v>
      </c>
      <c r="S220" s="360">
        <f>'CONGESTION RESULTS 2015'!BJ220</f>
        <v>0</v>
      </c>
      <c r="T220" s="375">
        <f>'CONGESTION RESULTS 2015'!BX220</f>
        <v>0</v>
      </c>
      <c r="U220" s="375" t="str">
        <f>IF(ISBLANK('CONGESTION RESULTS 2015'!BK220), "no", "yes")</f>
        <v>no</v>
      </c>
      <c r="V220" s="357">
        <f>'CONGESTION RESULTS 2015'!CE220</f>
        <v>0</v>
      </c>
      <c r="W220" s="375">
        <f>'CONGESTION RESULTS 2015'!CF220</f>
        <v>0</v>
      </c>
      <c r="X220" s="375">
        <f>'CONGESTION RESULTS 2015'!CG220</f>
        <v>0</v>
      </c>
      <c r="Y220" s="375">
        <f>'CONGESTION RESULTS 2015'!CH220</f>
        <v>0</v>
      </c>
      <c r="AA220" s="375">
        <f>Table9[[#This Row],[offer/non-offer or premia in March 2016 auction? 
'[only considering GYs and M-4-16']]]</f>
        <v>0</v>
      </c>
      <c r="AB220" s="375" t="str">
        <f>Table9[[#This Row],[Further TSO remarks on congestion / data / proposed changes to IP list etc.]]</f>
        <v>GY 16/17 was offered in March 2016. We only offer capacity 1 year ahead, as there is no demand for longer term auctions in Denmark.</v>
      </c>
      <c r="AC220" s="375" t="str">
        <f>Table9[[#This Row],[Revised evaluation of congestion after TSO / NRA comments]]</f>
        <v>no (but only 1 GY ahead is offered)</v>
      </c>
      <c r="AD220" s="375">
        <f>Table9[[#This Row],[ACER comments / 
justification]]</f>
        <v>0</v>
      </c>
    </row>
    <row r="221" spans="1:30" ht="22.2" hidden="1" x14ac:dyDescent="0.45">
      <c r="A221" s="375" t="str">
        <f>'CONGESTION RESULTS 2015'!A221</f>
        <v>cross-border</v>
      </c>
      <c r="B221" s="375" t="str">
        <f>'CONGESTION RESULTS 2015'!B221</f>
        <v>no</v>
      </c>
      <c r="C221" s="375">
        <f>'CONGESTION RESULTS 2015'!C221</f>
        <v>0</v>
      </c>
      <c r="D221" s="375" t="str">
        <f>'CONGESTION RESULTS 2015'!E221</f>
        <v>yes</v>
      </c>
      <c r="E221" s="375" t="str">
        <f>'CONGESTION RESULTS 2015'!F221</f>
        <v>PRISMA</v>
      </c>
      <c r="F221" s="375" t="str">
        <f>'CONGESTION RESULTS 2015'!G221</f>
        <v>Ellund</v>
      </c>
      <c r="G221" s="375" t="str">
        <f>'CONGESTION RESULTS 2015'!H221</f>
        <v>Entry</v>
      </c>
      <c r="H221" s="375" t="str">
        <f>'CONGESTION RESULTS 2015'!I221</f>
        <v>21Z000000000144V</v>
      </c>
      <c r="I221" s="375" t="str">
        <f>'CONGESTION RESULTS 2015'!J221</f>
        <v>Gasunie Deutschland Transport Services</v>
      </c>
      <c r="J221" s="375" t="str">
        <f>'CONGESTION RESULTS 2015'!K221</f>
        <v>21X-DE-D-A0A0A-K</v>
      </c>
      <c r="K221" s="375" t="str">
        <f>'CONGESTION RESULTS 2015'!L221</f>
        <v>DE</v>
      </c>
      <c r="L221" s="375" t="str">
        <f>'CONGESTION RESULTS 2015'!M221</f>
        <v>from</v>
      </c>
      <c r="M221" s="375" t="str">
        <f>'CONGESTION RESULTS 2015'!N221</f>
        <v>Energinet.dk</v>
      </c>
      <c r="N221" s="375" t="str">
        <f>'CONGESTION RESULTS 2015'!O221</f>
        <v>10X1001A1001A248</v>
      </c>
      <c r="O221" s="375" t="str">
        <f>'CONGESTION RESULTS 2015'!P221</f>
        <v>DK</v>
      </c>
      <c r="P221" s="375">
        <f>'CONGESTION RESULTS 2015'!Q221</f>
        <v>0</v>
      </c>
      <c r="Q221" s="375" t="str">
        <f>'CONGESTION RESULTS 2015'!BC221</f>
        <v>yes</v>
      </c>
      <c r="S221" s="360" t="str">
        <f>'CONGESTION RESULTS 2015'!BJ221</f>
        <v>no</v>
      </c>
      <c r="T221" s="375">
        <f>'CONGESTION RESULTS 2015'!BX221</f>
        <v>0</v>
      </c>
      <c r="U221" s="375" t="str">
        <f>IF(ISBLANK('CONGESTION RESULTS 2015'!BK221), "no", "yes")</f>
        <v>no</v>
      </c>
      <c r="V221" s="357">
        <f>'CONGESTION RESULTS 2015'!CE221</f>
        <v>0</v>
      </c>
      <c r="W221" s="375">
        <f>'CONGESTION RESULTS 2015'!CF221</f>
        <v>0</v>
      </c>
      <c r="X221" s="375">
        <f>'CONGESTION RESULTS 2015'!CG221</f>
        <v>0</v>
      </c>
      <c r="Y221" s="375">
        <f>'CONGESTION RESULTS 2015'!CH221</f>
        <v>0</v>
      </c>
      <c r="AA221" s="375">
        <f>Table9[[#This Row],[offer/non-offer or premia in March 2016 auction? 
'[only considering GYs and M-4-16']]]</f>
        <v>0</v>
      </c>
      <c r="AB221" s="375">
        <f>Table9[[#This Row],[Further TSO remarks on congestion / data / proposed changes to IP list etc.]]</f>
        <v>0</v>
      </c>
      <c r="AC221" s="375" t="str">
        <f>Table9[[#This Row],[Revised evaluation of congestion after TSO / NRA comments]]</f>
        <v>no</v>
      </c>
      <c r="AD221" s="375">
        <f>Table9[[#This Row],[ACER comments / 
justification]]</f>
        <v>0</v>
      </c>
    </row>
    <row r="222" spans="1:30" ht="22.2" hidden="1" x14ac:dyDescent="0.45">
      <c r="A222" s="375" t="str">
        <f>'CONGESTION RESULTS 2015'!A222</f>
        <v>cross-border</v>
      </c>
      <c r="B222" s="375" t="str">
        <f>'CONGESTION RESULTS 2015'!B222</f>
        <v>no</v>
      </c>
      <c r="C222" s="375">
        <f>'CONGESTION RESULTS 2015'!C222</f>
        <v>0</v>
      </c>
      <c r="D222" s="375" t="str">
        <f>'CONGESTION RESULTS 2015'!E222</f>
        <v>yes</v>
      </c>
      <c r="E222" s="375" t="str">
        <f>'CONGESTION RESULTS 2015'!F222</f>
        <v>PRISMA</v>
      </c>
      <c r="F222" s="375" t="str">
        <f>'CONGESTION RESULTS 2015'!G222</f>
        <v>Ellund</v>
      </c>
      <c r="G222" s="375" t="str">
        <f>'CONGESTION RESULTS 2015'!H222</f>
        <v>Entry</v>
      </c>
      <c r="H222" s="375" t="str">
        <f>'CONGESTION RESULTS 2015'!I222</f>
        <v>21Z0000000000260</v>
      </c>
      <c r="I222" s="375" t="str">
        <f>'CONGESTION RESULTS 2015'!J222</f>
        <v>Open Grid Europe</v>
      </c>
      <c r="J222" s="375" t="str">
        <f>'CONGESTION RESULTS 2015'!K222</f>
        <v>21X-DE-C-A0A0A-T</v>
      </c>
      <c r="K222" s="375" t="str">
        <f>'CONGESTION RESULTS 2015'!L222</f>
        <v>DE</v>
      </c>
      <c r="L222" s="375" t="str">
        <f>'CONGESTION RESULTS 2015'!M222</f>
        <v>from</v>
      </c>
      <c r="M222" s="375" t="str">
        <f>'CONGESTION RESULTS 2015'!N222</f>
        <v>Energinet.dk</v>
      </c>
      <c r="N222" s="375" t="str">
        <f>'CONGESTION RESULTS 2015'!O222</f>
        <v>10X1001A1001A248</v>
      </c>
      <c r="O222" s="375" t="str">
        <f>'CONGESTION RESULTS 2015'!P222</f>
        <v>DK</v>
      </c>
      <c r="P222" s="375">
        <f>'CONGESTION RESULTS 2015'!Q222</f>
        <v>0</v>
      </c>
      <c r="Q222" s="375" t="str">
        <f>'CONGESTION RESULTS 2015'!BC222</f>
        <v>yes</v>
      </c>
      <c r="S222" s="360" t="str">
        <f>'CONGESTION RESULTS 2015'!BJ222</f>
        <v>yes (11 days in 2015)</v>
      </c>
      <c r="T222" s="375">
        <f>'CONGESTION RESULTS 2015'!BX222</f>
        <v>0</v>
      </c>
      <c r="U222" s="375" t="str">
        <f>IF(ISBLANK('CONGESTION RESULTS 2015'!BK222), "no", "yes")</f>
        <v>yes</v>
      </c>
      <c r="V222" s="357">
        <f>'CONGESTION RESULTS 2015'!CE222</f>
        <v>0</v>
      </c>
      <c r="W222" s="375">
        <f>'CONGESTION RESULTS 2015'!CF222</f>
        <v>0</v>
      </c>
      <c r="X222" s="375">
        <f>'CONGESTION RESULTS 2015'!CG222</f>
        <v>0</v>
      </c>
      <c r="Y222" s="375">
        <f>'CONGESTION RESULTS 2015'!CH222</f>
        <v>0</v>
      </c>
      <c r="AA222" s="375">
        <f>Table9[[#This Row],[offer/non-offer or premia in March 2016 auction? 
'[only considering GYs and M-4-16']]]</f>
        <v>0</v>
      </c>
      <c r="AB222" s="375">
        <f>Table9[[#This Row],[Further TSO remarks on congestion / data / proposed changes to IP list etc.]]</f>
        <v>0</v>
      </c>
      <c r="AC222" s="375">
        <f>Table9[[#This Row],[Revised evaluation of congestion after TSO / NRA comments]]</f>
        <v>0</v>
      </c>
      <c r="AD222" s="375">
        <f>Table9[[#This Row],[ACER comments / 
justification]]</f>
        <v>0</v>
      </c>
    </row>
    <row r="223" spans="1:30" ht="22.2" hidden="1" x14ac:dyDescent="0.45">
      <c r="A223" s="375" t="str">
        <f>'CONGESTION RESULTS 2015'!A223</f>
        <v>3rd country</v>
      </c>
      <c r="B223" s="375" t="str">
        <f>'CONGESTION RESULTS 2015'!B223</f>
        <v>no</v>
      </c>
      <c r="C223" s="375">
        <f>'CONGESTION RESULTS 2015'!C223</f>
        <v>0</v>
      </c>
      <c r="D223" s="375" t="str">
        <f>'CONGESTION RESULTS 2015'!E223</f>
        <v>yes</v>
      </c>
      <c r="E223" s="375" t="str">
        <f>'CONGESTION RESULTS 2015'!F223</f>
        <v>PRISMA</v>
      </c>
      <c r="F223" s="375" t="str">
        <f>'CONGESTION RESULTS 2015'!G223</f>
        <v>Emden (EPT1)</v>
      </c>
      <c r="G223" s="375" t="str">
        <f>'CONGESTION RESULTS 2015'!H223</f>
        <v>Entry</v>
      </c>
      <c r="H223" s="375" t="str">
        <f>'CONGESTION RESULTS 2015'!I223</f>
        <v>21Z0000000000511</v>
      </c>
      <c r="I223" s="375" t="str">
        <f>'CONGESTION RESULTS 2015'!J223</f>
        <v>Gasunie Deutschland Transport Services</v>
      </c>
      <c r="J223" s="375" t="str">
        <f>'CONGESTION RESULTS 2015'!K223</f>
        <v>21X-DE-D-A0A0A-K</v>
      </c>
      <c r="K223" s="375" t="str">
        <f>'CONGESTION RESULTS 2015'!L223</f>
        <v>DE</v>
      </c>
      <c r="L223" s="375" t="str">
        <f>'CONGESTION RESULTS 2015'!M223</f>
        <v>from</v>
      </c>
      <c r="M223" s="375" t="str">
        <f>'CONGESTION RESULTS 2015'!N223</f>
        <v>Gassco</v>
      </c>
      <c r="N223" s="375" t="str">
        <f>'CONGESTION RESULTS 2015'!O223</f>
        <v>21X-NO-A-A0A0A-2</v>
      </c>
      <c r="O223" s="375" t="str">
        <f>'CONGESTION RESULTS 2015'!P223</f>
        <v>NO</v>
      </c>
      <c r="P223" s="375">
        <f>'CONGESTION RESULTS 2015'!Q223</f>
        <v>0</v>
      </c>
      <c r="Q223" s="375">
        <f>'CONGESTION RESULTS 2015'!BC223</f>
        <v>0</v>
      </c>
      <c r="S223" s="360">
        <f>'CONGESTION RESULTS 2015'!BJ223</f>
        <v>0</v>
      </c>
      <c r="T223" s="375">
        <f>'CONGESTION RESULTS 2015'!BX223</f>
        <v>0</v>
      </c>
      <c r="U223" s="375" t="str">
        <f>IF(ISBLANK('CONGESTION RESULTS 2015'!BK223), "no", "yes")</f>
        <v>no</v>
      </c>
      <c r="V223" s="357">
        <f>'CONGESTION RESULTS 2015'!CE223</f>
        <v>0</v>
      </c>
      <c r="W223" s="375">
        <f>'CONGESTION RESULTS 2015'!CF223</f>
        <v>0</v>
      </c>
      <c r="X223" s="375">
        <f>'CONGESTION RESULTS 2015'!CG223</f>
        <v>0</v>
      </c>
      <c r="Y223" s="375">
        <f>'CONGESTION RESULTS 2015'!CH223</f>
        <v>0</v>
      </c>
      <c r="AA223" s="375">
        <f>Table9[[#This Row],[offer/non-offer or premia in March 2016 auction? 
'[only considering GYs and M-4-16']]]</f>
        <v>0</v>
      </c>
      <c r="AB223" s="375">
        <f>Table9[[#This Row],[Further TSO remarks on congestion / data / proposed changes to IP list etc.]]</f>
        <v>0</v>
      </c>
      <c r="AC223" s="375" t="str">
        <f>Table9[[#This Row],[Revised evaluation of congestion after TSO / NRA comments]]</f>
        <v>no</v>
      </c>
      <c r="AD223" s="375">
        <f>Table9[[#This Row],[ACER comments / 
justification]]</f>
        <v>0</v>
      </c>
    </row>
    <row r="224" spans="1:30" ht="22.2" hidden="1" x14ac:dyDescent="0.45">
      <c r="A224" s="375" t="str">
        <f>'CONGESTION RESULTS 2015'!A224</f>
        <v>3rd country</v>
      </c>
      <c r="B224" s="375" t="str">
        <f>'CONGESTION RESULTS 2015'!B224</f>
        <v>no</v>
      </c>
      <c r="C224" s="375">
        <f>'CONGESTION RESULTS 2015'!C224</f>
        <v>0</v>
      </c>
      <c r="D224" s="375" t="str">
        <f>'CONGESTION RESULTS 2015'!E224</f>
        <v>yes</v>
      </c>
      <c r="E224" s="375" t="str">
        <f>'CONGESTION RESULTS 2015'!F224</f>
        <v>PRISMA</v>
      </c>
      <c r="F224" s="375" t="str">
        <f>'CONGESTION RESULTS 2015'!G224</f>
        <v>Emden (EPT1)</v>
      </c>
      <c r="G224" s="375" t="str">
        <f>'CONGESTION RESULTS 2015'!H224</f>
        <v>Entry</v>
      </c>
      <c r="H224" s="375" t="str">
        <f>'CONGESTION RESULTS 2015'!I224</f>
        <v>21Z0000000000503</v>
      </c>
      <c r="I224" s="375" t="str">
        <f>'CONGESTION RESULTS 2015'!J224</f>
        <v>Open Grid Europe</v>
      </c>
      <c r="J224" s="375" t="str">
        <f>'CONGESTION RESULTS 2015'!K224</f>
        <v>21X-DE-C-A0A0A-T</v>
      </c>
      <c r="K224" s="375" t="str">
        <f>'CONGESTION RESULTS 2015'!L224</f>
        <v>DE</v>
      </c>
      <c r="L224" s="375" t="str">
        <f>'CONGESTION RESULTS 2015'!M224</f>
        <v>from</v>
      </c>
      <c r="M224" s="375" t="str">
        <f>'CONGESTION RESULTS 2015'!N224</f>
        <v>Gassco</v>
      </c>
      <c r="N224" s="375" t="str">
        <f>'CONGESTION RESULTS 2015'!O224</f>
        <v>21X-NO-A-A0A0A-2</v>
      </c>
      <c r="O224" s="375" t="str">
        <f>'CONGESTION RESULTS 2015'!P224</f>
        <v>NO</v>
      </c>
      <c r="P224" s="375">
        <f>'CONGESTION RESULTS 2015'!Q224</f>
        <v>0</v>
      </c>
      <c r="Q224" s="375">
        <f>'CONGESTION RESULTS 2015'!BC224</f>
        <v>0</v>
      </c>
      <c r="S224" s="360">
        <f>'CONGESTION RESULTS 2015'!BJ224</f>
        <v>0</v>
      </c>
      <c r="T224" s="375">
        <f>'CONGESTION RESULTS 2015'!BX224</f>
        <v>0</v>
      </c>
      <c r="U224" s="375" t="str">
        <f>IF(ISBLANK('CONGESTION RESULTS 2015'!BK224), "no", "yes")</f>
        <v>yes</v>
      </c>
      <c r="V224" s="357">
        <f>'CONGESTION RESULTS 2015'!CE224</f>
        <v>0</v>
      </c>
      <c r="W224" s="375">
        <f>'CONGESTION RESULTS 2015'!CF224</f>
        <v>0</v>
      </c>
      <c r="X224" s="375">
        <f>'CONGESTION RESULTS 2015'!CG224</f>
        <v>0</v>
      </c>
      <c r="Y224" s="375">
        <f>'CONGESTION RESULTS 2015'!CH224</f>
        <v>0</v>
      </c>
      <c r="AA224" s="375">
        <f>Table9[[#This Row],[offer/non-offer or premia in March 2016 auction? 
'[only considering GYs and M-4-16']]]</f>
        <v>0</v>
      </c>
      <c r="AB224" s="375">
        <f>Table9[[#This Row],[Further TSO remarks on congestion / data / proposed changes to IP list etc.]]</f>
        <v>0</v>
      </c>
      <c r="AC224" s="375">
        <f>Table9[[#This Row],[Revised evaluation of congestion after TSO / NRA comments]]</f>
        <v>0</v>
      </c>
      <c r="AD224" s="375">
        <f>Table9[[#This Row],[ACER comments / 
justification]]</f>
        <v>0</v>
      </c>
    </row>
    <row r="225" spans="1:30" ht="22.2" hidden="1" x14ac:dyDescent="0.45">
      <c r="A225" s="375" t="str">
        <f>'CONGESTION RESULTS 2015'!A225</f>
        <v>3rd country</v>
      </c>
      <c r="B225" s="375" t="str">
        <f>'CONGESTION RESULTS 2015'!B225</f>
        <v>no</v>
      </c>
      <c r="C225" s="375">
        <f>'CONGESTION RESULTS 2015'!C225</f>
        <v>0</v>
      </c>
      <c r="D225" s="375" t="str">
        <f>'CONGESTION RESULTS 2015'!E225</f>
        <v>yes</v>
      </c>
      <c r="E225" s="375" t="str">
        <f>'CONGESTION RESULTS 2015'!F225</f>
        <v>PRISMA</v>
      </c>
      <c r="F225" s="375" t="str">
        <f>'CONGESTION RESULTS 2015'!G225</f>
        <v>Emden (EPT1)</v>
      </c>
      <c r="G225" s="375" t="str">
        <f>'CONGESTION RESULTS 2015'!H225</f>
        <v>Entry</v>
      </c>
      <c r="H225" s="375" t="str">
        <f>'CONGESTION RESULTS 2015'!I225</f>
        <v>21Z000000000145T</v>
      </c>
      <c r="I225" s="375" t="str">
        <f>'CONGESTION RESULTS 2015'!J225</f>
        <v>Thyssengas</v>
      </c>
      <c r="J225" s="375" t="str">
        <f>'CONGESTION RESULTS 2015'!K225</f>
        <v>21X-DE-G-A0A0A-U</v>
      </c>
      <c r="K225" s="375" t="str">
        <f>'CONGESTION RESULTS 2015'!L225</f>
        <v>DE</v>
      </c>
      <c r="L225" s="375" t="str">
        <f>'CONGESTION RESULTS 2015'!M225</f>
        <v>from</v>
      </c>
      <c r="M225" s="375" t="str">
        <f>'CONGESTION RESULTS 2015'!N225</f>
        <v>Gassco</v>
      </c>
      <c r="N225" s="375" t="str">
        <f>'CONGESTION RESULTS 2015'!O225</f>
        <v>21X-NO-A-A0A0A-2</v>
      </c>
      <c r="O225" s="375" t="str">
        <f>'CONGESTION RESULTS 2015'!P225</f>
        <v>NO</v>
      </c>
      <c r="P225" s="375">
        <f>'CONGESTION RESULTS 2015'!Q225</f>
        <v>0</v>
      </c>
      <c r="Q225" s="375" t="str">
        <f>'CONGESTION RESULTS 2015'!BC225</f>
        <v>yes</v>
      </c>
      <c r="S225" s="360" t="str">
        <f>'CONGESTION RESULTS 2015'!BJ225</f>
        <v>no</v>
      </c>
      <c r="T225" s="375">
        <f>'CONGESTION RESULTS 2015'!BX225</f>
        <v>0</v>
      </c>
      <c r="U225" s="375" t="str">
        <f>IF(ISBLANK('CONGESTION RESULTS 2015'!BK225), "no", "yes")</f>
        <v>no</v>
      </c>
      <c r="V225" s="357">
        <f>'CONGESTION RESULTS 2015'!CE225</f>
        <v>0</v>
      </c>
      <c r="W225" s="375">
        <f>'CONGESTION RESULTS 2015'!CF225</f>
        <v>0</v>
      </c>
      <c r="X225" s="375">
        <f>'CONGESTION RESULTS 2015'!CG225</f>
        <v>0</v>
      </c>
      <c r="Y225" s="375">
        <f>'CONGESTION RESULTS 2015'!CH225</f>
        <v>0</v>
      </c>
      <c r="AA225" s="375">
        <f>Table9[[#This Row],[offer/non-offer or premia in March 2016 auction? 
'[only considering GYs and M-4-16']]]</f>
        <v>0</v>
      </c>
      <c r="AB225" s="375" t="str">
        <f>Table9[[#This Row],[Further TSO remarks on congestion / data / proposed changes to IP list etc.]]</f>
        <v>capacity partially (rf. to columns S to BB) not available due to maintenance</v>
      </c>
      <c r="AC225" s="375">
        <f>Table9[[#This Row],[Revised evaluation of congestion after TSO / NRA comments]]</f>
        <v>0</v>
      </c>
      <c r="AD225" s="375">
        <f>Table9[[#This Row],[ACER comments / 
justification]]</f>
        <v>0</v>
      </c>
    </row>
    <row r="226" spans="1:30" ht="22.2" hidden="1" x14ac:dyDescent="0.45">
      <c r="A226" s="375" t="str">
        <f>'CONGESTION RESULTS 2015'!A226</f>
        <v>3rd country</v>
      </c>
      <c r="B226" s="375" t="str">
        <f>'CONGESTION RESULTS 2015'!B226</f>
        <v>no</v>
      </c>
      <c r="C226" s="375">
        <f>'CONGESTION RESULTS 2015'!C226</f>
        <v>0</v>
      </c>
      <c r="D226" s="375" t="str">
        <f>'CONGESTION RESULTS 2015'!E226</f>
        <v>yes</v>
      </c>
      <c r="E226" s="375" t="str">
        <f>'CONGESTION RESULTS 2015'!F226</f>
        <v>PRISMA</v>
      </c>
      <c r="F226" s="375" t="str">
        <f>'CONGESTION RESULTS 2015'!G226</f>
        <v>Emden (EPT1)</v>
      </c>
      <c r="G226" s="375" t="str">
        <f>'CONGESTION RESULTS 2015'!H226</f>
        <v>Entry</v>
      </c>
      <c r="H226" s="375" t="str">
        <f>'CONGESTION RESULTS 2015'!I226</f>
        <v>21Z000000000055U</v>
      </c>
      <c r="I226" s="375" t="str">
        <f>'CONGESTION RESULTS 2015'!J226</f>
        <v>Gasunie Transport Services</v>
      </c>
      <c r="J226" s="375" t="str">
        <f>'CONGESTION RESULTS 2015'!K226</f>
        <v>21X-NL-A-A0A0A-Z</v>
      </c>
      <c r="K226" s="375" t="str">
        <f>'CONGESTION RESULTS 2015'!L226</f>
        <v>NL</v>
      </c>
      <c r="L226" s="375" t="str">
        <f>'CONGESTION RESULTS 2015'!M226</f>
        <v>from</v>
      </c>
      <c r="M226" s="375" t="str">
        <f>'CONGESTION RESULTS 2015'!N226</f>
        <v>Gassco</v>
      </c>
      <c r="N226" s="375" t="str">
        <f>'CONGESTION RESULTS 2015'!O226</f>
        <v>21X-NO-A-A0A0A-2</v>
      </c>
      <c r="O226" s="375" t="str">
        <f>'CONGESTION RESULTS 2015'!P226</f>
        <v>NO</v>
      </c>
      <c r="P226" s="375">
        <f>'CONGESTION RESULTS 2015'!Q226</f>
        <v>0</v>
      </c>
      <c r="Q226" s="375">
        <f>'CONGESTION RESULTS 2015'!BC226</f>
        <v>0</v>
      </c>
      <c r="S226" s="360">
        <f>'CONGESTION RESULTS 2015'!BJ226</f>
        <v>0</v>
      </c>
      <c r="T226" s="375">
        <f>'CONGESTION RESULTS 2015'!BX226</f>
        <v>0</v>
      </c>
      <c r="U226" s="375" t="str">
        <f>IF(ISBLANK('CONGESTION RESULTS 2015'!BK226), "no", "yes")</f>
        <v>no</v>
      </c>
      <c r="V226" s="357">
        <f>'CONGESTION RESULTS 2015'!CE226</f>
        <v>0</v>
      </c>
      <c r="W226" s="375">
        <f>'CONGESTION RESULTS 2015'!CF226</f>
        <v>0</v>
      </c>
      <c r="X226" s="375">
        <f>'CONGESTION RESULTS 2015'!CG226</f>
        <v>0</v>
      </c>
      <c r="Y226" s="375">
        <f>'CONGESTION RESULTS 2015'!CH226</f>
        <v>0</v>
      </c>
      <c r="AA226" s="375">
        <f>Table9[[#This Row],[offer/non-offer or premia in March 2016 auction? 
'[only considering GYs and M-4-16']]]</f>
        <v>0</v>
      </c>
      <c r="AB226" s="375">
        <f>Table9[[#This Row],[Further TSO remarks on congestion / data / proposed changes to IP list etc.]]</f>
        <v>0</v>
      </c>
      <c r="AC226" s="375" t="str">
        <f>Table9[[#This Row],[Revised evaluation of congestion after TSO / NRA comments]]</f>
        <v>no</v>
      </c>
      <c r="AD226" s="375">
        <f>Table9[[#This Row],[ACER comments / 
justification]]</f>
        <v>0</v>
      </c>
    </row>
    <row r="227" spans="1:30" ht="22.2" hidden="1" x14ac:dyDescent="0.45">
      <c r="A227" s="375" t="str">
        <f>'CONGESTION RESULTS 2015'!A227</f>
        <v>3rd country</v>
      </c>
      <c r="B227" s="375" t="str">
        <f>'CONGESTION RESULTS 2015'!B227</f>
        <v>no</v>
      </c>
      <c r="C227" s="375">
        <f>'CONGESTION RESULTS 2015'!C227</f>
        <v>0</v>
      </c>
      <c r="D227" s="375" t="str">
        <f>'CONGESTION RESULTS 2015'!E227</f>
        <v>yes</v>
      </c>
      <c r="E227" s="375" t="str">
        <f>'CONGESTION RESULTS 2015'!F227</f>
        <v>PRISMA</v>
      </c>
      <c r="F227" s="375" t="str">
        <f>'CONGESTION RESULTS 2015'!G227</f>
        <v>Emden (NPT)</v>
      </c>
      <c r="G227" s="375" t="str">
        <f>'CONGESTION RESULTS 2015'!H227</f>
        <v>Entry</v>
      </c>
      <c r="H227" s="375" t="str">
        <f>'CONGESTION RESULTS 2015'!I227</f>
        <v>21Z000000000049P</v>
      </c>
      <c r="I227" s="375" t="str">
        <f>'CONGESTION RESULTS 2015'!J227</f>
        <v>Gasunie Deutschland Transport Services</v>
      </c>
      <c r="J227" s="375" t="str">
        <f>'CONGESTION RESULTS 2015'!K227</f>
        <v>21X-DE-D-A0A0A-K</v>
      </c>
      <c r="K227" s="375" t="str">
        <f>'CONGESTION RESULTS 2015'!L227</f>
        <v>DE</v>
      </c>
      <c r="L227" s="375" t="str">
        <f>'CONGESTION RESULTS 2015'!M227</f>
        <v>from</v>
      </c>
      <c r="M227" s="375" t="str">
        <f>'CONGESTION RESULTS 2015'!N227</f>
        <v>Gassco</v>
      </c>
      <c r="N227" s="375" t="str">
        <f>'CONGESTION RESULTS 2015'!O227</f>
        <v>21X-NO-A-A0A0A-2</v>
      </c>
      <c r="O227" s="375" t="str">
        <f>'CONGESTION RESULTS 2015'!P227</f>
        <v>NO</v>
      </c>
      <c r="P227" s="375">
        <f>'CONGESTION RESULTS 2015'!Q227</f>
        <v>0</v>
      </c>
      <c r="Q227" s="375">
        <f>'CONGESTION RESULTS 2015'!BC227</f>
        <v>0</v>
      </c>
      <c r="S227" s="360">
        <f>'CONGESTION RESULTS 2015'!BJ227</f>
        <v>0</v>
      </c>
      <c r="T227" s="375">
        <f>'CONGESTION RESULTS 2015'!BX227</f>
        <v>0</v>
      </c>
      <c r="U227" s="375" t="str">
        <f>IF(ISBLANK('CONGESTION RESULTS 2015'!BK227), "no", "yes")</f>
        <v>no</v>
      </c>
      <c r="V227" s="357">
        <f>'CONGESTION RESULTS 2015'!CE227</f>
        <v>0</v>
      </c>
      <c r="W227" s="375">
        <f>'CONGESTION RESULTS 2015'!CF227</f>
        <v>0</v>
      </c>
      <c r="X227" s="375">
        <f>'CONGESTION RESULTS 2015'!CG227</f>
        <v>0</v>
      </c>
      <c r="Y227" s="375">
        <f>'CONGESTION RESULTS 2015'!CH227</f>
        <v>0</v>
      </c>
      <c r="AA227" s="375">
        <f>Table9[[#This Row],[offer/non-offer or premia in March 2016 auction? 
'[only considering GYs and M-4-16']]]</f>
        <v>0</v>
      </c>
      <c r="AB227" s="375">
        <f>Table9[[#This Row],[Further TSO remarks on congestion / data / proposed changes to IP list etc.]]</f>
        <v>0</v>
      </c>
      <c r="AC227" s="375" t="str">
        <f>Table9[[#This Row],[Revised evaluation of congestion after TSO / NRA comments]]</f>
        <v>no</v>
      </c>
      <c r="AD227" s="375">
        <f>Table9[[#This Row],[ACER comments / 
justification]]</f>
        <v>0</v>
      </c>
    </row>
    <row r="228" spans="1:30" ht="22.2" hidden="1" x14ac:dyDescent="0.45">
      <c r="A228" s="375" t="str">
        <f>'CONGESTION RESULTS 2015'!A228</f>
        <v>3rd country</v>
      </c>
      <c r="B228" s="375" t="str">
        <f>'CONGESTION RESULTS 2015'!B228</f>
        <v>no</v>
      </c>
      <c r="C228" s="375">
        <f>'CONGESTION RESULTS 2015'!C228</f>
        <v>0</v>
      </c>
      <c r="D228" s="375" t="str">
        <f>'CONGESTION RESULTS 2015'!E228</f>
        <v>yes</v>
      </c>
      <c r="E228" s="375" t="str">
        <f>'CONGESTION RESULTS 2015'!F228</f>
        <v>PRISMA</v>
      </c>
      <c r="F228" s="375" t="str">
        <f>'CONGESTION RESULTS 2015'!G228</f>
        <v>Emden (NPT)</v>
      </c>
      <c r="G228" s="375" t="str">
        <f>'CONGESTION RESULTS 2015'!H228</f>
        <v>Entry</v>
      </c>
      <c r="H228" s="375" t="str">
        <f>'CONGESTION RESULTS 2015'!I228</f>
        <v>21Z000000000048R</v>
      </c>
      <c r="I228" s="375" t="str">
        <f>'CONGESTION RESULTS 2015'!J228</f>
        <v>Open Grid Europe</v>
      </c>
      <c r="J228" s="375" t="str">
        <f>'CONGESTION RESULTS 2015'!K228</f>
        <v>21X-DE-C-A0A0A-T</v>
      </c>
      <c r="K228" s="375" t="str">
        <f>'CONGESTION RESULTS 2015'!L228</f>
        <v>DE</v>
      </c>
      <c r="L228" s="375" t="str">
        <f>'CONGESTION RESULTS 2015'!M228</f>
        <v>from</v>
      </c>
      <c r="M228" s="375" t="str">
        <f>'CONGESTION RESULTS 2015'!N228</f>
        <v>Gassco</v>
      </c>
      <c r="N228" s="375" t="str">
        <f>'CONGESTION RESULTS 2015'!O228</f>
        <v>21X-NO-A-A0A0A-2</v>
      </c>
      <c r="O228" s="375" t="str">
        <f>'CONGESTION RESULTS 2015'!P228</f>
        <v>NO</v>
      </c>
      <c r="P228" s="375">
        <f>'CONGESTION RESULTS 2015'!Q228</f>
        <v>0</v>
      </c>
      <c r="Q228" s="375">
        <f>'CONGESTION RESULTS 2015'!BC228</f>
        <v>0</v>
      </c>
      <c r="S228" s="360">
        <f>'CONGESTION RESULTS 2015'!BJ228</f>
        <v>0</v>
      </c>
      <c r="T228" s="375">
        <f>'CONGESTION RESULTS 2015'!BX228</f>
        <v>0</v>
      </c>
      <c r="U228" s="375" t="str">
        <f>IF(ISBLANK('CONGESTION RESULTS 2015'!BK228), "no", "yes")</f>
        <v>yes</v>
      </c>
      <c r="V228" s="357">
        <f>'CONGESTION RESULTS 2015'!CE228</f>
        <v>0</v>
      </c>
      <c r="W228" s="375">
        <f>'CONGESTION RESULTS 2015'!CF228</f>
        <v>0</v>
      </c>
      <c r="X228" s="375">
        <f>'CONGESTION RESULTS 2015'!CG228</f>
        <v>0</v>
      </c>
      <c r="Y228" s="375">
        <f>'CONGESTION RESULTS 2015'!CH228</f>
        <v>0</v>
      </c>
      <c r="AA228" s="375">
        <f>Table9[[#This Row],[offer/non-offer or premia in March 2016 auction? 
'[only considering GYs and M-4-16']]]</f>
        <v>0</v>
      </c>
      <c r="AB228" s="375">
        <f>Table9[[#This Row],[Further TSO remarks on congestion / data / proposed changes to IP list etc.]]</f>
        <v>0</v>
      </c>
      <c r="AC228" s="375">
        <f>Table9[[#This Row],[Revised evaluation of congestion after TSO / NRA comments]]</f>
        <v>0</v>
      </c>
      <c r="AD228" s="375">
        <f>Table9[[#This Row],[ACER comments / 
justification]]</f>
        <v>0</v>
      </c>
    </row>
    <row r="229" spans="1:30" ht="22.2" hidden="1" x14ac:dyDescent="0.45">
      <c r="A229" s="375" t="str">
        <f>'CONGESTION RESULTS 2015'!A229</f>
        <v>3rd country</v>
      </c>
      <c r="B229" s="375" t="str">
        <f>'CONGESTION RESULTS 2015'!B229</f>
        <v>no</v>
      </c>
      <c r="C229" s="375">
        <f>'CONGESTION RESULTS 2015'!C229</f>
        <v>0</v>
      </c>
      <c r="D229" s="375" t="str">
        <f>'CONGESTION RESULTS 2015'!E229</f>
        <v>yes</v>
      </c>
      <c r="E229" s="375" t="str">
        <f>'CONGESTION RESULTS 2015'!F229</f>
        <v>PRISMA</v>
      </c>
      <c r="F229" s="375" t="str">
        <f>'CONGESTION RESULTS 2015'!G229</f>
        <v>Emden (NPT)</v>
      </c>
      <c r="G229" s="375" t="str">
        <f>'CONGESTION RESULTS 2015'!H229</f>
        <v>Entry</v>
      </c>
      <c r="H229" s="375" t="str">
        <f>'CONGESTION RESULTS 2015'!I229</f>
        <v>21Z000000000054W</v>
      </c>
      <c r="I229" s="375" t="str">
        <f>'CONGESTION RESULTS 2015'!J229</f>
        <v>Gasunie Transport Services</v>
      </c>
      <c r="J229" s="375" t="str">
        <f>'CONGESTION RESULTS 2015'!K229</f>
        <v>21X-NL-A-A0A0A-Z</v>
      </c>
      <c r="K229" s="375" t="str">
        <f>'CONGESTION RESULTS 2015'!L229</f>
        <v>NL</v>
      </c>
      <c r="L229" s="375" t="str">
        <f>'CONGESTION RESULTS 2015'!M229</f>
        <v>from</v>
      </c>
      <c r="M229" s="375" t="str">
        <f>'CONGESTION RESULTS 2015'!N229</f>
        <v>Gassco</v>
      </c>
      <c r="N229" s="375" t="str">
        <f>'CONGESTION RESULTS 2015'!O229</f>
        <v>21X-NO-A-A0A0A-2</v>
      </c>
      <c r="O229" s="375" t="str">
        <f>'CONGESTION RESULTS 2015'!P229</f>
        <v>NO</v>
      </c>
      <c r="P229" s="375" t="str">
        <f>'CONGESTION RESULTS 2015'!Q229</f>
        <v>comment from GTS/ACM (CAM IM survey): merged with Emden EPT; does not exist anymore --&gt; delete from list (?)</v>
      </c>
      <c r="Q229" s="375">
        <f>'CONGESTION RESULTS 2015'!BC229</f>
        <v>0</v>
      </c>
      <c r="S229" s="360">
        <f>'CONGESTION RESULTS 2015'!BJ229</f>
        <v>0</v>
      </c>
      <c r="T229" s="375">
        <f>'CONGESTION RESULTS 2015'!BX229</f>
        <v>0</v>
      </c>
      <c r="U229" s="375" t="str">
        <f>IF(ISBLANK('CONGESTION RESULTS 2015'!BK229), "no", "yes")</f>
        <v>no</v>
      </c>
      <c r="V229" s="357">
        <f>'CONGESTION RESULTS 2015'!CE229</f>
        <v>0</v>
      </c>
      <c r="W229" s="375">
        <f>'CONGESTION RESULTS 2015'!CF229</f>
        <v>0</v>
      </c>
      <c r="X229" s="375">
        <f>'CONGESTION RESULTS 2015'!CG229</f>
        <v>0</v>
      </c>
      <c r="Y229" s="375">
        <f>'CONGESTION RESULTS 2015'!CH229</f>
        <v>0</v>
      </c>
      <c r="AA229" s="375">
        <f>Table9[[#This Row],[offer/non-offer or premia in March 2016 auction? 
'[only considering GYs and M-4-16']]]</f>
        <v>0</v>
      </c>
      <c r="AB229" s="375">
        <f>Table9[[#This Row],[Further TSO remarks on congestion / data / proposed changes to IP list etc.]]</f>
        <v>0</v>
      </c>
      <c r="AC229" s="375" t="str">
        <f>Table9[[#This Row],[Revised evaluation of congestion after TSO / NRA comments]]</f>
        <v>no</v>
      </c>
      <c r="AD229" s="375">
        <f>Table9[[#This Row],[ACER comments / 
justification]]</f>
        <v>0</v>
      </c>
    </row>
    <row r="230" spans="1:30" ht="22.2" hidden="1" x14ac:dyDescent="0.45">
      <c r="A230" s="375" t="str">
        <f>'CONGESTION RESULTS 2015'!A230</f>
        <v>in-country</v>
      </c>
      <c r="B230" s="375" t="str">
        <f>'CONGESTION RESULTS 2015'!B230</f>
        <v>likely not</v>
      </c>
      <c r="C230" s="375" t="str">
        <f>'CONGESTION RESULTS 2015'!C230</f>
        <v>non-offer of GYs 15-18, no Qs</v>
      </c>
      <c r="D230" s="375" t="str">
        <f>'CONGESTION RESULTS 2015'!E230</f>
        <v>yes</v>
      </c>
      <c r="E230" s="375" t="str">
        <f>'CONGESTION RESULTS 2015'!F230</f>
        <v>PRISMA</v>
      </c>
      <c r="F230" s="375" t="str">
        <f>'CONGESTION RESULTS 2015'!G230</f>
        <v>Emsbüren-Berge</v>
      </c>
      <c r="G230" s="375" t="str">
        <f>'CONGESTION RESULTS 2015'!H230</f>
        <v>Entry</v>
      </c>
      <c r="H230" s="375" t="str">
        <f>'CONGESTION RESULTS 2015'!I230</f>
        <v>37Z000000004972G</v>
      </c>
      <c r="I230" s="375" t="str">
        <f>'CONGESTION RESULTS 2015'!J230</f>
        <v>Thyssengas</v>
      </c>
      <c r="J230" s="375" t="str">
        <f>'CONGESTION RESULTS 2015'!K230</f>
        <v>21X-DE-G-A0A0A-U</v>
      </c>
      <c r="K230" s="375" t="str">
        <f>'CONGESTION RESULTS 2015'!L230</f>
        <v>DE</v>
      </c>
      <c r="L230" s="375" t="str">
        <f>'CONGESTION RESULTS 2015'!M230</f>
        <v>from</v>
      </c>
      <c r="M230" s="375" t="str">
        <f>'CONGESTION RESULTS 2015'!N230</f>
        <v>Gasunie Deutschland Transport Services</v>
      </c>
      <c r="N230" s="375" t="str">
        <f>'CONGESTION RESULTS 2015'!O230</f>
        <v>21X-DE-D-A0A0A-K</v>
      </c>
      <c r="O230" s="375" t="str">
        <f>'CONGESTION RESULTS 2015'!P230</f>
        <v>DE</v>
      </c>
      <c r="P230" s="375">
        <f>'CONGESTION RESULTS 2015'!Q230</f>
        <v>0</v>
      </c>
      <c r="Q230" s="375" t="str">
        <f>'CONGESTION RESULTS 2015'!BC230</f>
        <v>yes</v>
      </c>
      <c r="S230" s="360" t="str">
        <f>'CONGESTION RESULTS 2015'!BJ230</f>
        <v>no</v>
      </c>
      <c r="T230" s="375">
        <f>'CONGESTION RESULTS 2015'!BX230</f>
        <v>0</v>
      </c>
      <c r="V230" s="357">
        <f>'CONGESTION RESULTS 2015'!CE230</f>
        <v>0</v>
      </c>
      <c r="W230" s="375">
        <f>'CONGESTION RESULTS 2015'!CF230</f>
        <v>0</v>
      </c>
      <c r="X230" s="375">
        <f>'CONGESTION RESULTS 2015'!CG230</f>
        <v>0</v>
      </c>
      <c r="Y230" s="375" t="str">
        <f>'CONGESTION RESULTS 2015'!CH230</f>
        <v>yes</v>
      </c>
      <c r="AA230" s="375">
        <f>Table9[[#This Row],[offer/non-offer or premia in March 2016 auction? 
'[only considering GYs and M-4-16']]]</f>
        <v>0</v>
      </c>
      <c r="AB230" s="375" t="str">
        <f>Table9[[#This Row],[Further TSO remarks on congestion / data / proposed changes to IP list etc.]]</f>
        <v>capacity partially (rf. to columns S to BB) not available due to maintenance</v>
      </c>
      <c r="AC230" s="375">
        <f>Table9[[#This Row],[Revised evaluation of congestion after TSO / NRA comments]]</f>
        <v>0</v>
      </c>
      <c r="AD230" s="375">
        <f>Table9[[#This Row],[ACER comments / 
justification]]</f>
        <v>0</v>
      </c>
    </row>
    <row r="231" spans="1:30" ht="22.2" hidden="1" x14ac:dyDescent="0.45">
      <c r="A231" s="375" t="str">
        <f>'CONGESTION RESULTS 2015'!A231</f>
        <v>VR</v>
      </c>
      <c r="B231" s="375">
        <f>'CONGESTION RESULTS 2015'!B231</f>
        <v>0</v>
      </c>
      <c r="C231" s="375">
        <f>'CONGESTION RESULTS 2015'!C231</f>
        <v>0</v>
      </c>
      <c r="D231" s="375" t="str">
        <f>'CONGESTION RESULTS 2015'!E231</f>
        <v>no</v>
      </c>
      <c r="E231" s="375" t="str">
        <f>'CONGESTION RESULTS 2015'!F231</f>
        <v>PRISMA</v>
      </c>
      <c r="F231" s="375" t="str">
        <f>'CONGESTION RESULTS 2015'!G231</f>
        <v>Emsbüren-Berge</v>
      </c>
      <c r="G231" s="375" t="str">
        <f>'CONGESTION RESULTS 2015'!H231</f>
        <v>Entry</v>
      </c>
      <c r="H231" s="375" t="str">
        <f>'CONGESTION RESULTS 2015'!I231</f>
        <v>37Z000000004972G</v>
      </c>
      <c r="I231" s="375" t="str">
        <f>'CONGESTION RESULTS 2015'!J231</f>
        <v>Gasunie Deutschland Transport Services</v>
      </c>
      <c r="J231" s="375" t="str">
        <f>'CONGESTION RESULTS 2015'!K231</f>
        <v>21X-DE-D-A0A0A-K</v>
      </c>
      <c r="K231" s="375" t="str">
        <f>'CONGESTION RESULTS 2015'!L231</f>
        <v>DE</v>
      </c>
      <c r="L231" s="375" t="str">
        <f>'CONGESTION RESULTS 2015'!M231</f>
        <v>from</v>
      </c>
      <c r="M231" s="375" t="str">
        <f>'CONGESTION RESULTS 2015'!N231</f>
        <v>Thyssengas</v>
      </c>
      <c r="N231" s="375" t="str">
        <f>'CONGESTION RESULTS 2015'!O231</f>
        <v>21X-DE-G-A0A0A-U</v>
      </c>
      <c r="O231" s="375" t="str">
        <f>'CONGESTION RESULTS 2015'!P231</f>
        <v>DE</v>
      </c>
      <c r="P231" s="375" t="str">
        <f>'CONGESTION RESULTS 2015'!Q231</f>
        <v>no firm technical</v>
      </c>
      <c r="Q231" s="375" t="str">
        <f>'CONGESTION RESULTS 2015'!BC231</f>
        <v>yes</v>
      </c>
      <c r="S231" s="360" t="str">
        <f>'CONGESTION RESULTS 2015'!BJ231</f>
        <v>no</v>
      </c>
      <c r="T231" s="375">
        <f>'CONGESTION RESULTS 2015'!BX231</f>
        <v>0</v>
      </c>
      <c r="U231" s="375" t="str">
        <f>IF(ISBLANK('CONGESTION RESULTS 2015'!BK231), "no", "yes")</f>
        <v>no</v>
      </c>
      <c r="V231" s="357">
        <f>'CONGESTION RESULTS 2015'!CE231</f>
        <v>0</v>
      </c>
      <c r="W231" s="375">
        <f>'CONGESTION RESULTS 2015'!CF231</f>
        <v>0</v>
      </c>
      <c r="X231" s="375">
        <f>'CONGESTION RESULTS 2015'!CG231</f>
        <v>0</v>
      </c>
      <c r="Y231" s="375">
        <f>'CONGESTION RESULTS 2015'!CH231</f>
        <v>0</v>
      </c>
      <c r="AA231" s="375">
        <f>Table9[[#This Row],[offer/non-offer or premia in March 2016 auction? 
'[only considering GYs and M-4-16']]]</f>
        <v>0</v>
      </c>
      <c r="AB231" s="375">
        <f>Table9[[#This Row],[Further TSO remarks on congestion / data / proposed changes to IP list etc.]]</f>
        <v>0</v>
      </c>
      <c r="AC231" s="375" t="str">
        <f>Table9[[#This Row],[Revised evaluation of congestion after TSO / NRA comments]]</f>
        <v>no</v>
      </c>
      <c r="AD231" s="375">
        <f>Table9[[#This Row],[ACER comments / 
justification]]</f>
        <v>0</v>
      </c>
    </row>
    <row r="232" spans="1:30" ht="22.2" hidden="1" x14ac:dyDescent="0.45">
      <c r="A232" s="375" t="str">
        <f>'CONGESTION RESULTS 2015'!A232</f>
        <v>VR</v>
      </c>
      <c r="B232" s="375">
        <f>'CONGESTION RESULTS 2015'!B232</f>
        <v>0</v>
      </c>
      <c r="C232" s="375">
        <f>'CONGESTION RESULTS 2015'!C232</f>
        <v>0</v>
      </c>
      <c r="D232" s="375" t="str">
        <f>'CONGESTION RESULTS 2015'!E232</f>
        <v>no</v>
      </c>
      <c r="E232" s="375" t="str">
        <f>'CONGESTION RESULTS 2015'!F232</f>
        <v>PRISMA</v>
      </c>
      <c r="F232" s="375" t="str">
        <f>'CONGESTION RESULTS 2015'!G232</f>
        <v>Etzel</v>
      </c>
      <c r="G232" s="375" t="str">
        <f>'CONGESTION RESULTS 2015'!H232</f>
        <v>Entry</v>
      </c>
      <c r="H232" s="375" t="str">
        <f>'CONGESTION RESULTS 2015'!I232</f>
        <v>37Z000000006559E</v>
      </c>
      <c r="I232" s="375" t="str">
        <f>'CONGESTION RESULTS 2015'!J232</f>
        <v>jordgas Transport</v>
      </c>
      <c r="J232" s="375" t="str">
        <f>'CONGESTION RESULTS 2015'!K232</f>
        <v>21X000000001189W</v>
      </c>
      <c r="K232" s="375" t="str">
        <f>'CONGESTION RESULTS 2015'!L232</f>
        <v>DE</v>
      </c>
      <c r="L232" s="375" t="str">
        <f>'CONGESTION RESULTS 2015'!M232</f>
        <v>from</v>
      </c>
      <c r="M232" s="375" t="str">
        <f>'CONGESTION RESULTS 2015'!N232</f>
        <v>Open Grid Europe</v>
      </c>
      <c r="N232" s="375" t="str">
        <f>'CONGESTION RESULTS 2015'!O232</f>
        <v>21X-DE-C-A0A0A-T</v>
      </c>
      <c r="O232" s="375" t="str">
        <f>'CONGESTION RESULTS 2015'!P232</f>
        <v>DE</v>
      </c>
      <c r="P232" s="375" t="str">
        <f>'CONGESTION RESULTS 2015'!Q232</f>
        <v>no firm technical</v>
      </c>
      <c r="Q232" s="375" t="str">
        <f>'CONGESTION RESULTS 2015'!BC232</f>
        <v>yes</v>
      </c>
      <c r="S232" s="360" t="str">
        <f>'CONGESTION RESULTS 2015'!BJ232</f>
        <v>no</v>
      </c>
      <c r="T232" s="375">
        <f>'CONGESTION RESULTS 2015'!BX232</f>
        <v>0</v>
      </c>
      <c r="U232" s="375" t="str">
        <f>IF(ISBLANK('CONGESTION RESULTS 2015'!BK232), "no", "yes")</f>
        <v>no</v>
      </c>
      <c r="V232" s="357">
        <f>'CONGESTION RESULTS 2015'!CE232</f>
        <v>0</v>
      </c>
      <c r="W232" s="375">
        <f>'CONGESTION RESULTS 2015'!CF232</f>
        <v>0</v>
      </c>
      <c r="X232" s="375">
        <f>'CONGESTION RESULTS 2015'!CG232</f>
        <v>0</v>
      </c>
      <c r="Y232" s="375">
        <f>'CONGESTION RESULTS 2015'!CH232</f>
        <v>0</v>
      </c>
      <c r="AA232" s="375">
        <f>Table9[[#This Row],[offer/non-offer or premia in March 2016 auction? 
'[only considering GYs and M-4-16']]]</f>
        <v>0</v>
      </c>
      <c r="AB232" s="375">
        <f>Table9[[#This Row],[Further TSO remarks on congestion / data / proposed changes to IP list etc.]]</f>
        <v>0</v>
      </c>
      <c r="AC232" s="375">
        <f>Table9[[#This Row],[Revised evaluation of congestion after TSO / NRA comments]]</f>
        <v>0</v>
      </c>
      <c r="AD232" s="375">
        <f>Table9[[#This Row],[ACER comments / 
justification]]</f>
        <v>0</v>
      </c>
    </row>
    <row r="233" spans="1:30" ht="22.2" hidden="1" x14ac:dyDescent="0.45">
      <c r="A233" s="375" t="str">
        <f>'CONGESTION RESULTS 2015'!A233</f>
        <v>VR</v>
      </c>
      <c r="B233" s="375">
        <f>'CONGESTION RESULTS 2015'!B233</f>
        <v>0</v>
      </c>
      <c r="C233" s="375">
        <f>'CONGESTION RESULTS 2015'!C233</f>
        <v>0</v>
      </c>
      <c r="D233" s="375" t="str">
        <f>'CONGESTION RESULTS 2015'!E233</f>
        <v>no</v>
      </c>
      <c r="E233" s="375" t="str">
        <f>'CONGESTION RESULTS 2015'!F233</f>
        <v>PRISMA</v>
      </c>
      <c r="F233" s="375" t="str">
        <f>'CONGESTION RESULTS 2015'!G233</f>
        <v>Etzel</v>
      </c>
      <c r="G233" s="375" t="str">
        <f>'CONGESTION RESULTS 2015'!H233</f>
        <v>Entry</v>
      </c>
      <c r="H233" s="375" t="str">
        <f>'CONGESTION RESULTS 2015'!I233</f>
        <v>37Z000000006559E</v>
      </c>
      <c r="I233" s="375" t="str">
        <f>'CONGESTION RESULTS 2015'!J233</f>
        <v>Open Grid Europe</v>
      </c>
      <c r="J233" s="375" t="str">
        <f>'CONGESTION RESULTS 2015'!K233</f>
        <v>21X-DE-C-A0A0A-T</v>
      </c>
      <c r="K233" s="375" t="str">
        <f>'CONGESTION RESULTS 2015'!L233</f>
        <v>DE</v>
      </c>
      <c r="L233" s="375" t="str">
        <f>'CONGESTION RESULTS 2015'!M233</f>
        <v>from</v>
      </c>
      <c r="M233" s="375" t="str">
        <f>'CONGESTION RESULTS 2015'!N233</f>
        <v>jordgasTransport</v>
      </c>
      <c r="N233" s="375" t="str">
        <f>'CONGESTION RESULTS 2015'!O233</f>
        <v>21X000000001189W</v>
      </c>
      <c r="O233" s="375" t="str">
        <f>'CONGESTION RESULTS 2015'!P233</f>
        <v>DE</v>
      </c>
      <c r="P233" s="375" t="str">
        <f>'CONGESTION RESULTS 2015'!Q233</f>
        <v>no firm technical</v>
      </c>
      <c r="Q233" s="375" t="str">
        <f>'CONGESTION RESULTS 2015'!BC233</f>
        <v>yes</v>
      </c>
      <c r="S233" s="360" t="str">
        <f>'CONGESTION RESULTS 2015'!BJ233</f>
        <v>no</v>
      </c>
      <c r="T233" s="375">
        <f>'CONGESTION RESULTS 2015'!BX233</f>
        <v>0</v>
      </c>
      <c r="U233" s="375" t="str">
        <f>IF(ISBLANK('CONGESTION RESULTS 2015'!BK233), "no", "yes")</f>
        <v>no</v>
      </c>
      <c r="V233" s="357">
        <f>'CONGESTION RESULTS 2015'!CE233</f>
        <v>0</v>
      </c>
      <c r="W233" s="375">
        <f>'CONGESTION RESULTS 2015'!CF233</f>
        <v>0</v>
      </c>
      <c r="X233" s="375">
        <f>'CONGESTION RESULTS 2015'!CG233</f>
        <v>0</v>
      </c>
      <c r="Y233" s="375">
        <f>'CONGESTION RESULTS 2015'!CH233</f>
        <v>0</v>
      </c>
      <c r="AA233" s="375">
        <f>Table9[[#This Row],[offer/non-offer or premia in March 2016 auction? 
'[only considering GYs and M-4-16']]]</f>
        <v>0</v>
      </c>
      <c r="AB233" s="375">
        <f>Table9[[#This Row],[Further TSO remarks on congestion / data / proposed changes to IP list etc.]]</f>
        <v>0</v>
      </c>
      <c r="AC233" s="375">
        <f>Table9[[#This Row],[Revised evaluation of congestion after TSO / NRA comments]]</f>
        <v>0</v>
      </c>
      <c r="AD233" s="375">
        <f>Table9[[#This Row],[ACER comments / 
justification]]</f>
        <v>0</v>
      </c>
    </row>
    <row r="234" spans="1:30" ht="22.2" hidden="1" x14ac:dyDescent="0.45">
      <c r="A234" s="375" t="str">
        <f>'CONGESTION RESULTS 2015'!A234</f>
        <v>cross-border</v>
      </c>
      <c r="B234" s="375" t="str">
        <f>'CONGESTION RESULTS 2015'!B234</f>
        <v>no</v>
      </c>
      <c r="C234" s="375">
        <f>'CONGESTION RESULTS 2015'!C234</f>
        <v>0</v>
      </c>
      <c r="D234" s="375" t="str">
        <f>'CONGESTION RESULTS 2015'!E234</f>
        <v>yes</v>
      </c>
      <c r="E234" s="375" t="str">
        <f>'CONGESTION RESULTS 2015'!F234</f>
        <v>PRISMA</v>
      </c>
      <c r="F234" s="375" t="str">
        <f>'CONGESTION RESULTS 2015'!G234</f>
        <v>Eynatten 1 (BE) // Lichtenbusch / Raeren (DE)</v>
      </c>
      <c r="G234" s="375" t="str">
        <f>'CONGESTION RESULTS 2015'!H234</f>
        <v>Entry</v>
      </c>
      <c r="H234" s="375" t="str">
        <f>'CONGESTION RESULTS 2015'!I234</f>
        <v>21Z0000000000155</v>
      </c>
      <c r="I234" s="375" t="str">
        <f>'CONGESTION RESULTS 2015'!J234</f>
        <v>GASCADE Gastransport</v>
      </c>
      <c r="J234" s="375" t="str">
        <f>'CONGESTION RESULTS 2015'!K234</f>
        <v>21X-DE-H-A0A0A-L</v>
      </c>
      <c r="K234" s="375" t="str">
        <f>'CONGESTION RESULTS 2015'!L234</f>
        <v>DE</v>
      </c>
      <c r="L234" s="375" t="str">
        <f>'CONGESTION RESULTS 2015'!M234</f>
        <v>from</v>
      </c>
      <c r="M234" s="375" t="str">
        <f>'CONGESTION RESULTS 2015'!N234</f>
        <v>Fluxys Belgium</v>
      </c>
      <c r="N234" s="375" t="str">
        <f>'CONGESTION RESULTS 2015'!O234</f>
        <v>21X-BE-A-A0A0A-Y</v>
      </c>
      <c r="O234" s="375" t="str">
        <f>'CONGESTION RESULTS 2015'!P234</f>
        <v>BE</v>
      </c>
      <c r="P234" s="375">
        <f>'CONGESTION RESULTS 2015'!Q234</f>
        <v>0</v>
      </c>
      <c r="Q234" s="375" t="str">
        <f>'CONGESTION RESULTS 2015'!BC234</f>
        <v>yes</v>
      </c>
      <c r="S234" s="360" t="str">
        <f>'CONGESTION RESULTS 2015'!BJ234</f>
        <v>no data</v>
      </c>
      <c r="T234" s="375">
        <f>'CONGESTION RESULTS 2015'!BX234</f>
        <v>0</v>
      </c>
      <c r="U234" s="375" t="str">
        <f>IF(ISBLANK('CONGESTION RESULTS 2015'!BK234), "no", "yes")</f>
        <v>no</v>
      </c>
      <c r="V234" s="357">
        <f>'CONGESTION RESULTS 2015'!CE234</f>
        <v>0</v>
      </c>
      <c r="W234" s="375">
        <f>'CONGESTION RESULTS 2015'!CF234</f>
        <v>0</v>
      </c>
      <c r="X234" s="375">
        <f>'CONGESTION RESULTS 2015'!CG234</f>
        <v>0</v>
      </c>
      <c r="Y234" s="375">
        <f>'CONGESTION RESULTS 2015'!CH234</f>
        <v>0</v>
      </c>
      <c r="AA234" s="375">
        <f>Table9[[#This Row],[offer/non-offer or premia in March 2016 auction? 
'[only considering GYs and M-4-16']]]</f>
        <v>0</v>
      </c>
      <c r="AB234" s="375">
        <f>Table9[[#This Row],[Further TSO remarks on congestion / data / proposed changes to IP list etc.]]</f>
        <v>0</v>
      </c>
      <c r="AC234" s="375">
        <f>Table9[[#This Row],[Revised evaluation of congestion after TSO / NRA comments]]</f>
        <v>0</v>
      </c>
      <c r="AD234" s="375">
        <f>Table9[[#This Row],[ACER comments / 
justification]]</f>
        <v>0</v>
      </c>
    </row>
    <row r="235" spans="1:30" ht="22.2" hidden="1" x14ac:dyDescent="0.45">
      <c r="A235" s="375" t="str">
        <f>'CONGESTION RESULTS 2015'!A235</f>
        <v>cross-border</v>
      </c>
      <c r="B235" s="375" t="str">
        <f>'CONGESTION RESULTS 2015'!B235</f>
        <v>no</v>
      </c>
      <c r="C235" s="375">
        <f>'CONGESTION RESULTS 2015'!C235</f>
        <v>0</v>
      </c>
      <c r="D235" s="375" t="str">
        <f>'CONGESTION RESULTS 2015'!E235</f>
        <v>yes</v>
      </c>
      <c r="E235" s="375" t="str">
        <f>'CONGESTION RESULTS 2015'!F235</f>
        <v>PRISMA</v>
      </c>
      <c r="F235" s="375" t="str">
        <f>'CONGESTION RESULTS 2015'!G235</f>
        <v>Eynatten 1 (BE) // Lichtenbusch / Raeren (DE)</v>
      </c>
      <c r="G235" s="375" t="str">
        <f>'CONGESTION RESULTS 2015'!H235</f>
        <v>Entry</v>
      </c>
      <c r="H235" s="375" t="str">
        <f>'CONGESTION RESULTS 2015'!I235</f>
        <v>21Z0000000000155</v>
      </c>
      <c r="I235" s="375" t="str">
        <f>'CONGESTION RESULTS 2015'!J235</f>
        <v>Fluxys Belgium</v>
      </c>
      <c r="J235" s="375" t="str">
        <f>'CONGESTION RESULTS 2015'!K235</f>
        <v>21X-BE-A-A0A0A-Y</v>
      </c>
      <c r="K235" s="375" t="str">
        <f>'CONGESTION RESULTS 2015'!L235</f>
        <v>BE</v>
      </c>
      <c r="L235" s="375" t="str">
        <f>'CONGESTION RESULTS 2015'!M235</f>
        <v>from</v>
      </c>
      <c r="M235" s="375" t="str">
        <f>'CONGESTION RESULTS 2015'!N235</f>
        <v>GASCADE Gastransport</v>
      </c>
      <c r="N235" s="375" t="str">
        <f>'CONGESTION RESULTS 2015'!O235</f>
        <v>21X-DE-H-A0A0A-L</v>
      </c>
      <c r="O235" s="375" t="str">
        <f>'CONGESTION RESULTS 2015'!P235</f>
        <v>DE</v>
      </c>
      <c r="P235" s="375">
        <f>'CONGESTION RESULTS 2015'!Q235</f>
        <v>0</v>
      </c>
      <c r="Q235" s="375">
        <f>'CONGESTION RESULTS 2015'!BC235</f>
        <v>0</v>
      </c>
      <c r="S235" s="360">
        <f>'CONGESTION RESULTS 2015'!BJ235</f>
        <v>0</v>
      </c>
      <c r="T235" s="375">
        <f>'CONGESTION RESULTS 2015'!BX235</f>
        <v>0</v>
      </c>
      <c r="U235" s="375" t="str">
        <f>IF(ISBLANK('CONGESTION RESULTS 2015'!BK235), "no", "yes")</f>
        <v>no</v>
      </c>
      <c r="V235" s="357">
        <f>'CONGESTION RESULTS 2015'!CE235</f>
        <v>0</v>
      </c>
      <c r="W235" s="375">
        <f>'CONGESTION RESULTS 2015'!CF235</f>
        <v>0</v>
      </c>
      <c r="X235" s="375">
        <f>'CONGESTION RESULTS 2015'!CG235</f>
        <v>0</v>
      </c>
      <c r="Y235" s="375">
        <f>'CONGESTION RESULTS 2015'!CH235</f>
        <v>0</v>
      </c>
      <c r="AA235" s="375">
        <f>Table9[[#This Row],[offer/non-offer or premia in March 2016 auction? 
'[only considering GYs and M-4-16']]]</f>
        <v>0</v>
      </c>
      <c r="AB235" s="375">
        <f>Table9[[#This Row],[Further TSO remarks on congestion / data / proposed changes to IP list etc.]]</f>
        <v>0</v>
      </c>
      <c r="AC235" s="375" t="str">
        <f>Table9[[#This Row],[Revised evaluation of congestion after TSO / NRA comments]]</f>
        <v>no</v>
      </c>
      <c r="AD235" s="375">
        <f>Table9[[#This Row],[ACER comments / 
justification]]</f>
        <v>0</v>
      </c>
    </row>
    <row r="236" spans="1:30" ht="22.2" hidden="1" x14ac:dyDescent="0.45">
      <c r="A236" s="375" t="str">
        <f>'CONGESTION RESULTS 2015'!A236</f>
        <v>cross-border</v>
      </c>
      <c r="B236" s="375" t="str">
        <f>'CONGESTION RESULTS 2015'!B236</f>
        <v>close</v>
      </c>
      <c r="C236" s="375" t="str">
        <f>'CONGESTION RESULTS 2015'!C236</f>
        <v>little capacity offered 15/16 + 16/17</v>
      </c>
      <c r="D236" s="375" t="str">
        <f>'CONGESTION RESULTS 2015'!E236</f>
        <v>yes</v>
      </c>
      <c r="E236" s="375" t="str">
        <f>'CONGESTION RESULTS 2015'!F236</f>
        <v>PRISMA</v>
      </c>
      <c r="F236" s="375" t="str">
        <f>'CONGESTION RESULTS 2015'!G236</f>
        <v>Eynatten 2 (BE) // Lichtenbusch / Raeren (DE)</v>
      </c>
      <c r="G236" s="375" t="str">
        <f>'CONGESTION RESULTS 2015'!H236</f>
        <v>Entry</v>
      </c>
      <c r="H236" s="375" t="str">
        <f>'CONGESTION RESULTS 2015'!I236</f>
        <v>21Z000000000174M</v>
      </c>
      <c r="I236" s="375" t="str">
        <f>'CONGESTION RESULTS 2015'!J236</f>
        <v>Fluxys TENP</v>
      </c>
      <c r="J236" s="375" t="str">
        <f>'CONGESTION RESULTS 2015'!K236</f>
        <v>21X000000001133M</v>
      </c>
      <c r="K236" s="375" t="str">
        <f>'CONGESTION RESULTS 2015'!L236</f>
        <v>DE</v>
      </c>
      <c r="L236" s="375" t="str">
        <f>'CONGESTION RESULTS 2015'!M236</f>
        <v>from</v>
      </c>
      <c r="M236" s="375" t="str">
        <f>'CONGESTION RESULTS 2015'!N236</f>
        <v>Fluxys Belgium</v>
      </c>
      <c r="N236" s="375" t="str">
        <f>'CONGESTION RESULTS 2015'!O236</f>
        <v>21X-BE-A-A0A0A-Y</v>
      </c>
      <c r="O236" s="375" t="str">
        <f>'CONGESTION RESULTS 2015'!P236</f>
        <v>BE</v>
      </c>
      <c r="P236" s="375">
        <f>'CONGESTION RESULTS 2015'!Q236</f>
        <v>0</v>
      </c>
      <c r="Q236" s="375" t="str">
        <f>'CONGESTION RESULTS 2015'!BC236</f>
        <v>yes</v>
      </c>
      <c r="S236" s="360" t="str">
        <f>'CONGESTION RESULTS 2015'!BJ236</f>
        <v>no data</v>
      </c>
      <c r="T236" s="375" t="str">
        <f>'CONGESTION RESULTS 2015'!BX236</f>
        <v>no</v>
      </c>
      <c r="V236" s="357">
        <f>'CONGESTION RESULTS 2015'!CE236</f>
        <v>0</v>
      </c>
      <c r="W236" s="375" t="str">
        <f>'CONGESTION RESULTS 2015'!CF236</f>
        <v>yes</v>
      </c>
      <c r="X236" s="375" t="str">
        <f>'CONGESTION RESULTS 2015'!CG236</f>
        <v>no</v>
      </c>
      <c r="Y236" s="375" t="str">
        <f>'CONGESTION RESULTS 2015'!CH236</f>
        <v>yes</v>
      </c>
      <c r="AA236" s="375" t="str">
        <f>Table9[[#This Row],[offer/non-offer or premia in March 2016 auction? 
'[only considering GYs and M-4-16']]]</f>
        <v xml:space="preserve">M-4-16 and only GYs 26-31 offered bundled, </v>
      </c>
      <c r="AB236" s="375" t="str">
        <f>Table9[[#This Row],[Further TSO remarks on congestion / data / proposed changes to IP list etc.]]</f>
        <v>until (incl.) October 2015 interruptible capacity was offered via FCFS</v>
      </c>
      <c r="AC236" s="375" t="str">
        <f>Table9[[#This Row],[Revised evaluation of congestion after TSO / NRA comments]]</f>
        <v>close (due to quota)</v>
      </c>
      <c r="AD236" s="375">
        <f>Table9[[#This Row],[ACER comments / 
justification]]</f>
        <v>0</v>
      </c>
    </row>
    <row r="237" spans="1:30" ht="22.2" hidden="1" x14ac:dyDescent="0.45">
      <c r="A237" s="375" t="str">
        <f>'CONGESTION RESULTS 2015'!A237</f>
        <v>cross-border</v>
      </c>
      <c r="B237" s="375" t="str">
        <f>'CONGESTION RESULTS 2015'!B237</f>
        <v>no</v>
      </c>
      <c r="C237" s="375">
        <f>'CONGESTION RESULTS 2015'!C237</f>
        <v>0</v>
      </c>
      <c r="D237" s="375" t="str">
        <f>'CONGESTION RESULTS 2015'!E237</f>
        <v>yes</v>
      </c>
      <c r="E237" s="375" t="str">
        <f>'CONGESTION RESULTS 2015'!F237</f>
        <v>PRISMA</v>
      </c>
      <c r="F237" s="375" t="str">
        <f>'CONGESTION RESULTS 2015'!G237</f>
        <v>Eynatten 2 (BE) // Lichtenbusch / Raeren (DE)</v>
      </c>
      <c r="G237" s="375" t="str">
        <f>'CONGESTION RESULTS 2015'!H237</f>
        <v>Entry</v>
      </c>
      <c r="H237" s="375" t="str">
        <f>'CONGESTION RESULTS 2015'!I237</f>
        <v>21Z0000000000163</v>
      </c>
      <c r="I237" s="375" t="str">
        <f>'CONGESTION RESULTS 2015'!J237</f>
        <v>Open Grid Europe</v>
      </c>
      <c r="J237" s="375" t="str">
        <f>'CONGESTION RESULTS 2015'!K237</f>
        <v>21X-DE-C-A0A0A-T</v>
      </c>
      <c r="K237" s="375" t="str">
        <f>'CONGESTION RESULTS 2015'!L237</f>
        <v>DE</v>
      </c>
      <c r="L237" s="375" t="str">
        <f>'CONGESTION RESULTS 2015'!M237</f>
        <v>from</v>
      </c>
      <c r="M237" s="375" t="str">
        <f>'CONGESTION RESULTS 2015'!N237</f>
        <v>Fluxys Belgium</v>
      </c>
      <c r="N237" s="375" t="str">
        <f>'CONGESTION RESULTS 2015'!O237</f>
        <v>21X-BE-A-A0A0A-Y</v>
      </c>
      <c r="O237" s="375" t="str">
        <f>'CONGESTION RESULTS 2015'!P237</f>
        <v>BE</v>
      </c>
      <c r="P237" s="375">
        <f>'CONGESTION RESULTS 2015'!Q237</f>
        <v>0</v>
      </c>
      <c r="Q237" s="375">
        <f>'CONGESTION RESULTS 2015'!BC237</f>
        <v>0</v>
      </c>
      <c r="S237" s="360">
        <f>'CONGESTION RESULTS 2015'!BJ237</f>
        <v>0</v>
      </c>
      <c r="T237" s="375">
        <f>'CONGESTION RESULTS 2015'!BX237</f>
        <v>0</v>
      </c>
      <c r="U237" s="375" t="str">
        <f>IF(ISBLANK('CONGESTION RESULTS 2015'!BK237), "no", "yes")</f>
        <v>yes</v>
      </c>
      <c r="V237" s="357">
        <f>'CONGESTION RESULTS 2015'!CE237</f>
        <v>0</v>
      </c>
      <c r="W237" s="375">
        <f>'CONGESTION RESULTS 2015'!CF237</f>
        <v>0</v>
      </c>
      <c r="X237" s="375">
        <f>'CONGESTION RESULTS 2015'!CG237</f>
        <v>0</v>
      </c>
      <c r="Y237" s="375">
        <f>'CONGESTION RESULTS 2015'!CH237</f>
        <v>0</v>
      </c>
      <c r="AA237" s="375">
        <f>Table9[[#This Row],[offer/non-offer or premia in March 2016 auction? 
'[only considering GYs and M-4-16']]]</f>
        <v>0</v>
      </c>
      <c r="AB237" s="375">
        <f>Table9[[#This Row],[Further TSO remarks on congestion / data / proposed changes to IP list etc.]]</f>
        <v>0</v>
      </c>
      <c r="AC237" s="375">
        <f>Table9[[#This Row],[Revised evaluation of congestion after TSO / NRA comments]]</f>
        <v>0</v>
      </c>
      <c r="AD237" s="375">
        <f>Table9[[#This Row],[ACER comments / 
justification]]</f>
        <v>0</v>
      </c>
    </row>
    <row r="238" spans="1:30" ht="22.2" hidden="1" x14ac:dyDescent="0.45">
      <c r="A238" s="375" t="str">
        <f>'CONGESTION RESULTS 2015'!A238</f>
        <v>cross-border</v>
      </c>
      <c r="B238" s="375" t="str">
        <f>'CONGESTION RESULTS 2015'!B238</f>
        <v>no</v>
      </c>
      <c r="C238" s="375">
        <f>'CONGESTION RESULTS 2015'!C238</f>
        <v>0</v>
      </c>
      <c r="D238" s="375" t="str">
        <f>'CONGESTION RESULTS 2015'!E238</f>
        <v>yes</v>
      </c>
      <c r="E238" s="375" t="str">
        <f>'CONGESTION RESULTS 2015'!F238</f>
        <v>PRISMA</v>
      </c>
      <c r="F238" s="375" t="str">
        <f>'CONGESTION RESULTS 2015'!G238</f>
        <v>Eynatten 2 (BE) // Lichtenbusch / Raeren (DE)</v>
      </c>
      <c r="G238" s="375" t="str">
        <f>'CONGESTION RESULTS 2015'!H238</f>
        <v>Entry</v>
      </c>
      <c r="H238" s="375" t="str">
        <f>'CONGESTION RESULTS 2015'!I238</f>
        <v>21Z000000000147P</v>
      </c>
      <c r="I238" s="375" t="str">
        <f>'CONGESTION RESULTS 2015'!J238</f>
        <v>Thyssengas</v>
      </c>
      <c r="J238" s="375" t="str">
        <f>'CONGESTION RESULTS 2015'!K238</f>
        <v>21X-DE-G-A0A0A-U</v>
      </c>
      <c r="K238" s="375" t="str">
        <f>'CONGESTION RESULTS 2015'!L238</f>
        <v>DE</v>
      </c>
      <c r="L238" s="375" t="str">
        <f>'CONGESTION RESULTS 2015'!M238</f>
        <v>from</v>
      </c>
      <c r="M238" s="375" t="str">
        <f>'CONGESTION RESULTS 2015'!N238</f>
        <v>Fluxys Belgium</v>
      </c>
      <c r="N238" s="375" t="str">
        <f>'CONGESTION RESULTS 2015'!O238</f>
        <v>21X-BE-A-A0A0A-Y</v>
      </c>
      <c r="O238" s="375" t="str">
        <f>'CONGESTION RESULTS 2015'!P238</f>
        <v>BE</v>
      </c>
      <c r="P238" s="375">
        <f>'CONGESTION RESULTS 2015'!Q238</f>
        <v>0</v>
      </c>
      <c r="Q238" s="375">
        <f>'CONGESTION RESULTS 2015'!BC238</f>
        <v>0</v>
      </c>
      <c r="S238" s="360">
        <f>'CONGESTION RESULTS 2015'!BJ238</f>
        <v>0</v>
      </c>
      <c r="T238" s="375">
        <f>'CONGESTION RESULTS 2015'!BX238</f>
        <v>0</v>
      </c>
      <c r="U238" s="375" t="str">
        <f>IF(ISBLANK('CONGESTION RESULTS 2015'!BK238), "no", "yes")</f>
        <v>no</v>
      </c>
      <c r="V238" s="357">
        <f>'CONGESTION RESULTS 2015'!CE238</f>
        <v>0</v>
      </c>
      <c r="W238" s="375">
        <f>'CONGESTION RESULTS 2015'!CF238</f>
        <v>0</v>
      </c>
      <c r="X238" s="375">
        <f>'CONGESTION RESULTS 2015'!CG238</f>
        <v>0</v>
      </c>
      <c r="Y238" s="375">
        <f>'CONGESTION RESULTS 2015'!CH238</f>
        <v>0</v>
      </c>
      <c r="AA238" s="375">
        <f>Table9[[#This Row],[offer/non-offer or premia in March 2016 auction? 
'[only considering GYs and M-4-16']]]</f>
        <v>0</v>
      </c>
      <c r="AB238" s="375" t="str">
        <f>Table9[[#This Row],[Further TSO remarks on congestion / data / proposed changes to IP list etc.]]</f>
        <v>capacity partially (rf. to columns S to BB) not available due to maintenance</v>
      </c>
      <c r="AC238" s="375">
        <f>Table9[[#This Row],[Revised evaluation of congestion after TSO / NRA comments]]</f>
        <v>0</v>
      </c>
      <c r="AD238" s="375">
        <f>Table9[[#This Row],[ACER comments / 
justification]]</f>
        <v>0</v>
      </c>
    </row>
    <row r="239" spans="1:30" ht="22.2" hidden="1" x14ac:dyDescent="0.45">
      <c r="A239" s="375" t="str">
        <f>'CONGESTION RESULTS 2015'!A239</f>
        <v>cross-border</v>
      </c>
      <c r="B239" s="375" t="str">
        <f>'CONGESTION RESULTS 2015'!B239</f>
        <v>no</v>
      </c>
      <c r="C239" s="375">
        <f>'CONGESTION RESULTS 2015'!C239</f>
        <v>0</v>
      </c>
      <c r="D239" s="375" t="str">
        <f>'CONGESTION RESULTS 2015'!E239</f>
        <v>yes</v>
      </c>
      <c r="E239" s="375" t="str">
        <f>'CONGESTION RESULTS 2015'!F239</f>
        <v>PRISMA</v>
      </c>
      <c r="F239" s="375" t="str">
        <f>'CONGESTION RESULTS 2015'!G239</f>
        <v>Eynatten 2 (BE) // Lichtenbusch / Raeren (DE)</v>
      </c>
      <c r="G239" s="375" t="str">
        <f>'CONGESTION RESULTS 2015'!H239</f>
        <v>Entry</v>
      </c>
      <c r="H239" s="375" t="str">
        <f>'CONGESTION RESULTS 2015'!I239</f>
        <v>21Z000000000174M</v>
      </c>
      <c r="I239" s="375" t="str">
        <f>'CONGESTION RESULTS 2015'!J239</f>
        <v>Fluxys Belgium</v>
      </c>
      <c r="J239" s="375" t="str">
        <f>'CONGESTION RESULTS 2015'!K239</f>
        <v>21X-BE-A-A0A0A-Y</v>
      </c>
      <c r="K239" s="375" t="str">
        <f>'CONGESTION RESULTS 2015'!L239</f>
        <v>BE</v>
      </c>
      <c r="L239" s="375" t="str">
        <f>'CONGESTION RESULTS 2015'!M239</f>
        <v>from</v>
      </c>
      <c r="M239" s="375" t="str">
        <f>'CONGESTION RESULTS 2015'!N239</f>
        <v>Fluxys TENP</v>
      </c>
      <c r="N239" s="375" t="str">
        <f>'CONGESTION RESULTS 2015'!O239</f>
        <v>21X000000001133M</v>
      </c>
      <c r="O239" s="375" t="str">
        <f>'CONGESTION RESULTS 2015'!P239</f>
        <v>DE</v>
      </c>
      <c r="P239" s="375" t="str">
        <f>'CONGESTION RESULTS 2015'!Q239</f>
        <v>only ...163 is on TP</v>
      </c>
      <c r="Q239" s="375">
        <f>'CONGESTION RESULTS 2015'!BC239</f>
        <v>0</v>
      </c>
      <c r="S239" s="360">
        <f>'CONGESTION RESULTS 2015'!BJ239</f>
        <v>0</v>
      </c>
      <c r="T239" s="375">
        <f>'CONGESTION RESULTS 2015'!BX239</f>
        <v>0</v>
      </c>
      <c r="U239" s="375" t="str">
        <f>IF(ISBLANK('CONGESTION RESULTS 2015'!BK239), "no", "yes")</f>
        <v>no</v>
      </c>
      <c r="V239" s="357">
        <f>'CONGESTION RESULTS 2015'!CE239</f>
        <v>0</v>
      </c>
      <c r="W239" s="375">
        <f>'CONGESTION RESULTS 2015'!CF239</f>
        <v>0</v>
      </c>
      <c r="X239" s="375">
        <f>'CONGESTION RESULTS 2015'!CG239</f>
        <v>0</v>
      </c>
      <c r="Y239" s="375">
        <f>'CONGESTION RESULTS 2015'!CH239</f>
        <v>0</v>
      </c>
      <c r="AA239" s="375">
        <f>Table9[[#This Row],[offer/non-offer or premia in March 2016 auction? 
'[only considering GYs and M-4-16']]]</f>
        <v>0</v>
      </c>
      <c r="AB239" s="375">
        <f>Table9[[#This Row],[Further TSO remarks on congestion / data / proposed changes to IP list etc.]]</f>
        <v>0</v>
      </c>
      <c r="AC239" s="375" t="str">
        <f>Table9[[#This Row],[Revised evaluation of congestion after TSO / NRA comments]]</f>
        <v>no</v>
      </c>
      <c r="AD239" s="375">
        <f>Table9[[#This Row],[ACER comments / 
justification]]</f>
        <v>0</v>
      </c>
    </row>
    <row r="240" spans="1:30" ht="22.2" hidden="1" x14ac:dyDescent="0.45">
      <c r="A240" s="375" t="str">
        <f>'CONGESTION RESULTS 2015'!A240</f>
        <v>cross-border</v>
      </c>
      <c r="B240" s="375" t="str">
        <f>'CONGESTION RESULTS 2015'!B240</f>
        <v>no</v>
      </c>
      <c r="C240" s="375">
        <f>'CONGESTION RESULTS 2015'!C240</f>
        <v>0</v>
      </c>
      <c r="D240" s="375" t="str">
        <f>'CONGESTION RESULTS 2015'!E240</f>
        <v>yes</v>
      </c>
      <c r="E240" s="375" t="str">
        <f>'CONGESTION RESULTS 2015'!F240</f>
        <v>PRISMA</v>
      </c>
      <c r="F240" s="375" t="str">
        <f>'CONGESTION RESULTS 2015'!G240</f>
        <v>Eynatten 2 (BE) // Lichtenbusch / Raeren (DE)</v>
      </c>
      <c r="G240" s="375" t="str">
        <f>'CONGESTION RESULTS 2015'!H240</f>
        <v>Entry</v>
      </c>
      <c r="H240" s="375" t="str">
        <f>'CONGESTION RESULTS 2015'!I240</f>
        <v>21Z0000000000163</v>
      </c>
      <c r="I240" s="375" t="str">
        <f>'CONGESTION RESULTS 2015'!J240</f>
        <v>Fluxys Belgium</v>
      </c>
      <c r="J240" s="375" t="str">
        <f>'CONGESTION RESULTS 2015'!K240</f>
        <v>21X-BE-A-A0A0A-Y</v>
      </c>
      <c r="K240" s="375" t="str">
        <f>'CONGESTION RESULTS 2015'!L240</f>
        <v>BE</v>
      </c>
      <c r="L240" s="375" t="str">
        <f>'CONGESTION RESULTS 2015'!M240</f>
        <v>from</v>
      </c>
      <c r="M240" s="375" t="str">
        <f>'CONGESTION RESULTS 2015'!N240</f>
        <v>Open Grid Europe</v>
      </c>
      <c r="N240" s="375" t="str">
        <f>'CONGESTION RESULTS 2015'!O240</f>
        <v>21X-DE-C-A0A0A-T</v>
      </c>
      <c r="O240" s="375" t="str">
        <f>'CONGESTION RESULTS 2015'!P240</f>
        <v>DE</v>
      </c>
      <c r="P240" s="375" t="str">
        <f>'CONGESTION RESULTS 2015'!Q240</f>
        <v>only this one IP side is on TP</v>
      </c>
      <c r="Q240" s="375" t="str">
        <f>'CONGESTION RESULTS 2015'!BC240</f>
        <v>no</v>
      </c>
      <c r="S240" s="360">
        <f>'CONGESTION RESULTS 2015'!BJ240</f>
        <v>0</v>
      </c>
      <c r="T240" s="375">
        <f>'CONGESTION RESULTS 2015'!BX240</f>
        <v>0</v>
      </c>
      <c r="U240" s="375" t="str">
        <f>IF(ISBLANK('CONGESTION RESULTS 2015'!BK240), "no", "yes")</f>
        <v>no</v>
      </c>
      <c r="V240" s="357">
        <f>'CONGESTION RESULTS 2015'!CE240</f>
        <v>0</v>
      </c>
      <c r="W240" s="375">
        <f>'CONGESTION RESULTS 2015'!CF240</f>
        <v>0</v>
      </c>
      <c r="X240" s="375">
        <f>'CONGESTION RESULTS 2015'!CG240</f>
        <v>0</v>
      </c>
      <c r="Y240" s="375">
        <f>'CONGESTION RESULTS 2015'!CH240</f>
        <v>0</v>
      </c>
      <c r="AA240" s="375">
        <f>Table9[[#This Row],[offer/non-offer or premia in March 2016 auction? 
'[only considering GYs and M-4-16']]]</f>
        <v>0</v>
      </c>
      <c r="AB240" s="375">
        <f>Table9[[#This Row],[Further TSO remarks on congestion / data / proposed changes to IP list etc.]]</f>
        <v>0</v>
      </c>
      <c r="AC240" s="375" t="str">
        <f>Table9[[#This Row],[Revised evaluation of congestion after TSO / NRA comments]]</f>
        <v>no</v>
      </c>
      <c r="AD240" s="375">
        <f>Table9[[#This Row],[ACER comments / 
justification]]</f>
        <v>0</v>
      </c>
    </row>
    <row r="241" spans="1:31" ht="22.2" hidden="1" x14ac:dyDescent="0.45">
      <c r="A241" s="375" t="str">
        <f>'CONGESTION RESULTS 2015'!A241</f>
        <v>cross-border</v>
      </c>
      <c r="B241" s="375" t="str">
        <f>'CONGESTION RESULTS 2015'!B241</f>
        <v>no</v>
      </c>
      <c r="C241" s="375">
        <f>'CONGESTION RESULTS 2015'!C241</f>
        <v>0</v>
      </c>
      <c r="D241" s="375" t="str">
        <f>'CONGESTION RESULTS 2015'!E241</f>
        <v>yes</v>
      </c>
      <c r="E241" s="375" t="str">
        <f>'CONGESTION RESULTS 2015'!F241</f>
        <v>PRISMA</v>
      </c>
      <c r="F241" s="375" t="str">
        <f>'CONGESTION RESULTS 2015'!G241</f>
        <v>Eynatten 2 (BE) // Lichtenbusch / Raeren (DE)</v>
      </c>
      <c r="G241" s="375" t="str">
        <f>'CONGESTION RESULTS 2015'!H241</f>
        <v>Entry</v>
      </c>
      <c r="H241" s="375" t="str">
        <f>'CONGESTION RESULTS 2015'!I241</f>
        <v>21Z000000000147P</v>
      </c>
      <c r="I241" s="375" t="str">
        <f>'CONGESTION RESULTS 2015'!J241</f>
        <v>Fluxys Belgium</v>
      </c>
      <c r="J241" s="375" t="str">
        <f>'CONGESTION RESULTS 2015'!K241</f>
        <v>21X-BE-A-A0A0A-Y</v>
      </c>
      <c r="K241" s="375" t="str">
        <f>'CONGESTION RESULTS 2015'!L241</f>
        <v>BE</v>
      </c>
      <c r="L241" s="375" t="str">
        <f>'CONGESTION RESULTS 2015'!M241</f>
        <v>from</v>
      </c>
      <c r="M241" s="375" t="str">
        <f>'CONGESTION RESULTS 2015'!N241</f>
        <v>Thyssengas</v>
      </c>
      <c r="N241" s="375" t="str">
        <f>'CONGESTION RESULTS 2015'!O241</f>
        <v>21X-DE-G-A0A0A-U</v>
      </c>
      <c r="O241" s="375" t="str">
        <f>'CONGESTION RESULTS 2015'!P241</f>
        <v>DE</v>
      </c>
      <c r="P241" s="375" t="str">
        <f>'CONGESTION RESULTS 2015'!Q241</f>
        <v>only ...163 is on TP</v>
      </c>
      <c r="Q241" s="375">
        <f>'CONGESTION RESULTS 2015'!BC241</f>
        <v>0</v>
      </c>
      <c r="S241" s="360">
        <f>'CONGESTION RESULTS 2015'!BJ241</f>
        <v>0</v>
      </c>
      <c r="T241" s="375">
        <f>'CONGESTION RESULTS 2015'!BX241</f>
        <v>0</v>
      </c>
      <c r="U241" s="375" t="str">
        <f>IF(ISBLANK('CONGESTION RESULTS 2015'!BK241), "no", "yes")</f>
        <v>no</v>
      </c>
      <c r="V241" s="357">
        <f>'CONGESTION RESULTS 2015'!CE241</f>
        <v>0</v>
      </c>
      <c r="W241" s="375">
        <f>'CONGESTION RESULTS 2015'!CF241</f>
        <v>0</v>
      </c>
      <c r="X241" s="375">
        <f>'CONGESTION RESULTS 2015'!CG241</f>
        <v>0</v>
      </c>
      <c r="Y241" s="375">
        <f>'CONGESTION RESULTS 2015'!CH241</f>
        <v>0</v>
      </c>
      <c r="AA241" s="375">
        <f>Table9[[#This Row],[offer/non-offer or premia in March 2016 auction? 
'[only considering GYs and M-4-16']]]</f>
        <v>0</v>
      </c>
      <c r="AB241" s="375">
        <f>Table9[[#This Row],[Further TSO remarks on congestion / data / proposed changes to IP list etc.]]</f>
        <v>0</v>
      </c>
      <c r="AC241" s="375" t="str">
        <f>Table9[[#This Row],[Revised evaluation of congestion after TSO / NRA comments]]</f>
        <v>no</v>
      </c>
      <c r="AD241" s="375">
        <f>Table9[[#This Row],[ACER comments / 
justification]]</f>
        <v>0</v>
      </c>
    </row>
    <row r="242" spans="1:31" ht="22.2" hidden="1" x14ac:dyDescent="0.45">
      <c r="A242" s="375" t="str">
        <f>'CONGESTION RESULTS 2015'!A242</f>
        <v>in-country</v>
      </c>
      <c r="B242" s="375" t="str">
        <f>'CONGESTION RESULTS 2015'!B242</f>
        <v>no</v>
      </c>
      <c r="C242" s="375">
        <f>'CONGESTION RESULTS 2015'!C242</f>
        <v>0</v>
      </c>
      <c r="D242" s="375" t="str">
        <f>'CONGESTION RESULTS 2015'!E242</f>
        <v>yes</v>
      </c>
      <c r="E242" s="375" t="str">
        <f>'CONGESTION RESULTS 2015'!F242</f>
        <v>PRISMA</v>
      </c>
      <c r="F242" s="375" t="str">
        <f>'CONGESTION RESULTS 2015'!G242</f>
        <v>Gernsheim</v>
      </c>
      <c r="G242" s="375" t="str">
        <f>'CONGESTION RESULTS 2015'!H242</f>
        <v>Entry</v>
      </c>
      <c r="H242" s="375" t="str">
        <f>'CONGESTION RESULTS 2015'!I242</f>
        <v>37Z000000006481P</v>
      </c>
      <c r="I242" s="375" t="str">
        <f>'CONGESTION RESULTS 2015'!J242</f>
        <v>GRTgaz Deutschland</v>
      </c>
      <c r="J242" s="375" t="str">
        <f>'CONGESTION RESULTS 2015'!K242</f>
        <v>21X000000001008P</v>
      </c>
      <c r="K242" s="375" t="str">
        <f>'CONGESTION RESULTS 2015'!L242</f>
        <v>DE</v>
      </c>
      <c r="L242" s="375" t="str">
        <f>'CONGESTION RESULTS 2015'!M242</f>
        <v>from</v>
      </c>
      <c r="M242" s="375" t="str">
        <f>'CONGESTION RESULTS 2015'!N242</f>
        <v>GASCADE Gastransport</v>
      </c>
      <c r="N242" s="375" t="str">
        <f>'CONGESTION RESULTS 2015'!O242</f>
        <v>21X-DE-H-A0A0A-L</v>
      </c>
      <c r="O242" s="375" t="str">
        <f>'CONGESTION RESULTS 2015'!P242</f>
        <v>DE</v>
      </c>
      <c r="P242" s="375">
        <f>'CONGESTION RESULTS 2015'!Q242</f>
        <v>0</v>
      </c>
      <c r="Q242" s="375">
        <f>'CONGESTION RESULTS 2015'!BC242</f>
        <v>0</v>
      </c>
      <c r="S242" s="360">
        <f>'CONGESTION RESULTS 2015'!BJ242</f>
        <v>0</v>
      </c>
      <c r="T242" s="375">
        <f>'CONGESTION RESULTS 2015'!BX242</f>
        <v>0</v>
      </c>
      <c r="U242" s="375" t="str">
        <f>IF(ISBLANK('CONGESTION RESULTS 2015'!BK242), "no", "yes")</f>
        <v>no</v>
      </c>
      <c r="V242" s="357">
        <f>'CONGESTION RESULTS 2015'!CE242</f>
        <v>0</v>
      </c>
      <c r="W242" s="375">
        <f>'CONGESTION RESULTS 2015'!CF242</f>
        <v>0</v>
      </c>
      <c r="X242" s="375">
        <f>'CONGESTION RESULTS 2015'!CG242</f>
        <v>0</v>
      </c>
      <c r="Y242" s="375">
        <f>'CONGESTION RESULTS 2015'!CH242</f>
        <v>0</v>
      </c>
      <c r="AA242" s="375">
        <f>Table9[[#This Row],[offer/non-offer or premia in March 2016 auction? 
'[only considering GYs and M-4-16']]]</f>
        <v>0</v>
      </c>
      <c r="AB242" s="375">
        <f>Table9[[#This Row],[Further TSO remarks on congestion / data / proposed changes to IP list etc.]]</f>
        <v>0</v>
      </c>
      <c r="AC242" s="375" t="str">
        <f>Table9[[#This Row],[Revised evaluation of congestion after TSO / NRA comments]]</f>
        <v>no</v>
      </c>
      <c r="AD242" s="375">
        <f>Table9[[#This Row],[ACER comments / 
justification]]</f>
        <v>0</v>
      </c>
    </row>
    <row r="243" spans="1:31" ht="22.2" hidden="1" x14ac:dyDescent="0.45">
      <c r="A243" s="375" t="str">
        <f>'CONGESTION RESULTS 2015'!A243</f>
        <v>VR</v>
      </c>
      <c r="B243" s="375">
        <f>'CONGESTION RESULTS 2015'!B243</f>
        <v>0</v>
      </c>
      <c r="C243" s="375">
        <f>'CONGESTION RESULTS 2015'!C243</f>
        <v>0</v>
      </c>
      <c r="D243" s="375" t="str">
        <f>'CONGESTION RESULTS 2015'!E243</f>
        <v>no</v>
      </c>
      <c r="E243" s="375" t="str">
        <f>'CONGESTION RESULTS 2015'!F243</f>
        <v>PRISMA</v>
      </c>
      <c r="F243" s="375" t="str">
        <f>'CONGESTION RESULTS 2015'!G243</f>
        <v>Gernsheim</v>
      </c>
      <c r="G243" s="375" t="str">
        <f>'CONGESTION RESULTS 2015'!H243</f>
        <v>Entry</v>
      </c>
      <c r="H243" s="375" t="str">
        <f>'CONGESTION RESULTS 2015'!I243</f>
        <v>37Z000000006481P</v>
      </c>
      <c r="I243" s="375" t="str">
        <f>'CONGESTION RESULTS 2015'!J243</f>
        <v>GASCADE Gastransport</v>
      </c>
      <c r="J243" s="375" t="str">
        <f>'CONGESTION RESULTS 2015'!K243</f>
        <v>21X-DE-H-A0A0A-L</v>
      </c>
      <c r="K243" s="375" t="str">
        <f>'CONGESTION RESULTS 2015'!L243</f>
        <v>DE</v>
      </c>
      <c r="L243" s="375" t="str">
        <f>'CONGESTION RESULTS 2015'!M243</f>
        <v>from</v>
      </c>
      <c r="M243" s="375" t="str">
        <f>'CONGESTION RESULTS 2015'!N243</f>
        <v>GRTgaz Deutschland</v>
      </c>
      <c r="N243" s="375" t="str">
        <f>'CONGESTION RESULTS 2015'!O243</f>
        <v>21X000000001008P</v>
      </c>
      <c r="O243" s="375" t="str">
        <f>'CONGESTION RESULTS 2015'!P243</f>
        <v>DE</v>
      </c>
      <c r="P243" s="375" t="str">
        <f>'CONGESTION RESULTS 2015'!Q243</f>
        <v>no data on TP</v>
      </c>
      <c r="Q243" s="375">
        <f>'CONGESTION RESULTS 2015'!BC243</f>
        <v>0</v>
      </c>
      <c r="S243" s="360">
        <f>'CONGESTION RESULTS 2015'!BJ243</f>
        <v>0</v>
      </c>
      <c r="T243" s="375">
        <f>'CONGESTION RESULTS 2015'!BX243</f>
        <v>0</v>
      </c>
      <c r="U243" s="375" t="str">
        <f>IF(ISBLANK('CONGESTION RESULTS 2015'!BK243), "no", "yes")</f>
        <v>no</v>
      </c>
      <c r="V243" s="357">
        <f>'CONGESTION RESULTS 2015'!CE243</f>
        <v>0</v>
      </c>
      <c r="W243" s="375">
        <f>'CONGESTION RESULTS 2015'!CF243</f>
        <v>0</v>
      </c>
      <c r="X243" s="375">
        <f>'CONGESTION RESULTS 2015'!CG243</f>
        <v>0</v>
      </c>
      <c r="Y243" s="375">
        <f>'CONGESTION RESULTS 2015'!CH243</f>
        <v>0</v>
      </c>
      <c r="AA243" s="375">
        <f>Table9[[#This Row],[offer/non-offer or premia in March 2016 auction? 
'[only considering GYs and M-4-16']]]</f>
        <v>0</v>
      </c>
      <c r="AB243" s="375">
        <f>Table9[[#This Row],[Further TSO remarks on congestion / data / proposed changes to IP list etc.]]</f>
        <v>0</v>
      </c>
      <c r="AC243" s="375">
        <f>Table9[[#This Row],[Revised evaluation of congestion after TSO / NRA comments]]</f>
        <v>0</v>
      </c>
      <c r="AD243" s="375">
        <f>Table9[[#This Row],[ACER comments / 
justification]]</f>
        <v>0</v>
      </c>
    </row>
    <row r="244" spans="1:31" ht="22.2" hidden="1" x14ac:dyDescent="0.45">
      <c r="A244" s="375" t="str">
        <f>'CONGESTION RESULTS 2015'!A244</f>
        <v>cross-border</v>
      </c>
      <c r="B244" s="375" t="str">
        <f>'CONGESTION RESULTS 2015'!B244</f>
        <v>no</v>
      </c>
      <c r="C244" s="375">
        <f>'CONGESTION RESULTS 2015'!C244</f>
        <v>0</v>
      </c>
      <c r="D244" s="375" t="str">
        <f>'CONGESTION RESULTS 2015'!E244</f>
        <v>yes</v>
      </c>
      <c r="E244" s="375" t="str">
        <f>'CONGESTION RESULTS 2015'!F244</f>
        <v>PRISMA</v>
      </c>
      <c r="F244" s="375" t="str">
        <f>'CONGESTION RESULTS 2015'!G244</f>
        <v>Gorizia (IT) /Šempeter (SI)</v>
      </c>
      <c r="G244" s="375" t="str">
        <f>'CONGESTION RESULTS 2015'!H244</f>
        <v>Entry</v>
      </c>
      <c r="H244" s="375" t="str">
        <f>'CONGESTION RESULTS 2015'!I244</f>
        <v>21Z000000000044Z</v>
      </c>
      <c r="I244" s="375" t="str">
        <f>'CONGESTION RESULTS 2015'!J244</f>
        <v>Plinovodi</v>
      </c>
      <c r="J244" s="375" t="str">
        <f>'CONGESTION RESULTS 2015'!K244</f>
        <v>21X-SI-A-A0A0A-8</v>
      </c>
      <c r="K244" s="375" t="str">
        <f>'CONGESTION RESULTS 2015'!L244</f>
        <v>SI</v>
      </c>
      <c r="L244" s="375" t="str">
        <f>'CONGESTION RESULTS 2015'!M244</f>
        <v>from</v>
      </c>
      <c r="M244" s="375" t="str">
        <f>'CONGESTION RESULTS 2015'!N244</f>
        <v>Snam Rete Gas</v>
      </c>
      <c r="N244" s="375" t="str">
        <f>'CONGESTION RESULTS 2015'!O244</f>
        <v>21X-IT-A-A0A0A-7</v>
      </c>
      <c r="O244" s="375" t="str">
        <f>'CONGESTION RESULTS 2015'!P244</f>
        <v>IT</v>
      </c>
      <c r="P244" s="375">
        <f>'CONGESTION RESULTS 2015'!Q244</f>
        <v>0</v>
      </c>
      <c r="Q244" s="375" t="str">
        <f>'CONGESTION RESULTS 2015'!BC244</f>
        <v>yes</v>
      </c>
      <c r="S244" s="360" t="str">
        <f>'CONGESTION RESULTS 2015'!BJ244</f>
        <v>no</v>
      </c>
      <c r="T244" s="375">
        <f>'CONGESTION RESULTS 2015'!BX244</f>
        <v>0</v>
      </c>
      <c r="U244" s="375" t="str">
        <f>IF(ISBLANK('CONGESTION RESULTS 2015'!BK244), "no", "yes")</f>
        <v>no</v>
      </c>
      <c r="V244" s="357">
        <f>'CONGESTION RESULTS 2015'!CE244</f>
        <v>0</v>
      </c>
      <c r="W244" s="375">
        <f>'CONGESTION RESULTS 2015'!CF244</f>
        <v>0</v>
      </c>
      <c r="X244" s="375">
        <f>'CONGESTION RESULTS 2015'!CG244</f>
        <v>0</v>
      </c>
      <c r="Y244" s="375">
        <f>'CONGESTION RESULTS 2015'!CH244</f>
        <v>0</v>
      </c>
      <c r="AA244" s="375">
        <f>Table9[[#This Row],[offer/non-offer or premia in March 2016 auction? 
'[only considering GYs and M-4-16']]]</f>
        <v>0</v>
      </c>
      <c r="AB244" s="375">
        <f>Table9[[#This Row],[Further TSO remarks on congestion / data / proposed changes to IP list etc.]]</f>
        <v>0</v>
      </c>
      <c r="AC244" s="375">
        <f>Table9[[#This Row],[Revised evaluation of congestion after TSO / NRA comments]]</f>
        <v>0</v>
      </c>
      <c r="AD244" s="375">
        <f>Table9[[#This Row],[ACER comments / 
justification]]</f>
        <v>0</v>
      </c>
    </row>
    <row r="245" spans="1:31" ht="22.2" hidden="1" x14ac:dyDescent="0.45">
      <c r="A245" s="375" t="str">
        <f>'CONGESTION RESULTS 2015'!A245</f>
        <v>cross-border</v>
      </c>
      <c r="B245" s="375" t="str">
        <f>'CONGESTION RESULTS 2015'!B245</f>
        <v>no</v>
      </c>
      <c r="C245" s="375">
        <f>'CONGESTION RESULTS 2015'!C245</f>
        <v>0</v>
      </c>
      <c r="D245" s="375" t="str">
        <f>'CONGESTION RESULTS 2015'!E245</f>
        <v>yes</v>
      </c>
      <c r="E245" s="375" t="str">
        <f>'CONGESTION RESULTS 2015'!F245</f>
        <v>PRISMA</v>
      </c>
      <c r="F245" s="375" t="str">
        <f>'CONGESTION RESULTS 2015'!G245</f>
        <v>Gorizia (IT) /Šempeter (SI)</v>
      </c>
      <c r="G245" s="375" t="str">
        <f>'CONGESTION RESULTS 2015'!H245</f>
        <v>Entry</v>
      </c>
      <c r="H245" s="375" t="str">
        <f>'CONGESTION RESULTS 2015'!I245</f>
        <v>21Z000000000044Z</v>
      </c>
      <c r="I245" s="375" t="str">
        <f>'CONGESTION RESULTS 2015'!J245</f>
        <v>Snam Rete Gas</v>
      </c>
      <c r="J245" s="375" t="str">
        <f>'CONGESTION RESULTS 2015'!K245</f>
        <v>21X-IT-A-A0A0A-7</v>
      </c>
      <c r="K245" s="375" t="str">
        <f>'CONGESTION RESULTS 2015'!L245</f>
        <v>IT</v>
      </c>
      <c r="L245" s="375" t="str">
        <f>'CONGESTION RESULTS 2015'!M245</f>
        <v>from</v>
      </c>
      <c r="M245" s="375" t="str">
        <f>'CONGESTION RESULTS 2015'!N245</f>
        <v>Plinovodi</v>
      </c>
      <c r="N245" s="375" t="str">
        <f>'CONGESTION RESULTS 2015'!O245</f>
        <v>21X-SI-A-A0A0A-8</v>
      </c>
      <c r="O245" s="375" t="str">
        <f>'CONGESTION RESULTS 2015'!P245</f>
        <v>SI</v>
      </c>
      <c r="P245" s="375" t="str">
        <f>'CONGESTION RESULTS 2015'!Q245</f>
        <v>no firm technical from 1.10.15 onwards --&gt; data error on TP? (as products are offered on PRISMA)</v>
      </c>
      <c r="Q245" s="375" t="str">
        <f>'CONGESTION RESULTS 2015'!BC245</f>
        <v>yes</v>
      </c>
      <c r="S245" s="360" t="str">
        <f>'CONGESTION RESULTS 2015'!BJ245</f>
        <v>yes (13.+14.7.15))</v>
      </c>
      <c r="T245" s="375">
        <f>'CONGESTION RESULTS 2015'!BX245</f>
        <v>0</v>
      </c>
      <c r="U245" s="375" t="str">
        <f>IF(ISBLANK('CONGESTION RESULTS 2015'!BK245), "no", "yes")</f>
        <v>no</v>
      </c>
      <c r="V245" s="357">
        <f>'CONGESTION RESULTS 2015'!CE245</f>
        <v>0</v>
      </c>
      <c r="W245" s="375">
        <f>'CONGESTION RESULTS 2015'!CF245</f>
        <v>0</v>
      </c>
      <c r="X245" s="375">
        <f>'CONGESTION RESULTS 2015'!CG245</f>
        <v>0</v>
      </c>
      <c r="Y245" s="375">
        <f>'CONGESTION RESULTS 2015'!CH245</f>
        <v>0</v>
      </c>
      <c r="AA245" s="375">
        <f>Table9[[#This Row],[offer/non-offer or premia in March 2016 auction? 
'[only considering GYs and M-4-16']]]</f>
        <v>0</v>
      </c>
      <c r="AB245" s="375">
        <f>Table9[[#This Row],[Further TSO remarks on congestion / data / proposed changes to IP list etc.]]</f>
        <v>0</v>
      </c>
      <c r="AC245" s="375" t="str">
        <f>Table9[[#This Row],[Revised evaluation of congestion after TSO / NRA comments]]</f>
        <v>no</v>
      </c>
      <c r="AD245" s="375">
        <f>Table9[[#This Row],[ACER comments / 
justification]]</f>
        <v>0</v>
      </c>
    </row>
    <row r="246" spans="1:31" ht="22.2" hidden="1" x14ac:dyDescent="0.45">
      <c r="A246" s="375" t="str">
        <f>'CONGESTION RESULTS 2015'!A246</f>
        <v>3rd country</v>
      </c>
      <c r="B246" s="375" t="str">
        <f>'CONGESTION RESULTS 2015'!B246</f>
        <v>close (due to quota)</v>
      </c>
      <c r="C246" s="375" t="str">
        <f>'CONGESTION RESULTS 2015'!C246</f>
        <v>non-offer of GYs 15-18</v>
      </c>
      <c r="D246" s="375" t="str">
        <f>'CONGESTION RESULTS 2015'!E246</f>
        <v>yes</v>
      </c>
      <c r="E246" s="375" t="str">
        <f>'CONGESTION RESULTS 2015'!F246</f>
        <v>PRISMA</v>
      </c>
      <c r="F246" s="375" t="str">
        <f>'CONGESTION RESULTS 2015'!G246</f>
        <v>Greifswald</v>
      </c>
      <c r="G246" s="375" t="str">
        <f>'CONGESTION RESULTS 2015'!H246</f>
        <v>Entry</v>
      </c>
      <c r="H246" s="375" t="str">
        <f>'CONGESTION RESULTS 2015'!I246</f>
        <v>21Z000000000255M</v>
      </c>
      <c r="I246" s="375" t="str">
        <f>'CONGESTION RESULTS 2015'!J246</f>
        <v>Gasunie Deutschland Transport Services</v>
      </c>
      <c r="J246" s="375" t="str">
        <f>'CONGESTION RESULTS 2015'!K246</f>
        <v>21X-DE-D-A0A0A-K</v>
      </c>
      <c r="K246" s="375" t="str">
        <f>'CONGESTION RESULTS 2015'!L246</f>
        <v>DE</v>
      </c>
      <c r="L246" s="375" t="str">
        <f>'CONGESTION RESULTS 2015'!M246</f>
        <v>from</v>
      </c>
      <c r="M246" s="375" t="str">
        <f>'CONGESTION RESULTS 2015'!N246</f>
        <v>Nordstream AG</v>
      </c>
      <c r="N246" s="375" t="str">
        <f>'CONGESTION RESULTS 2015'!O246</f>
        <v>--</v>
      </c>
      <c r="O246" s="375" t="str">
        <f>'CONGESTION RESULTS 2015'!P246</f>
        <v>RU</v>
      </c>
      <c r="P246" s="375">
        <f>'CONGESTION RESULTS 2015'!Q246</f>
        <v>0</v>
      </c>
      <c r="Q246" s="375" t="str">
        <f>'CONGESTION RESULTS 2015'!BC246</f>
        <v>yes</v>
      </c>
      <c r="S246" s="360" t="str">
        <f>'CONGESTION RESULTS 2015'!BJ246</f>
        <v>yes (6days: 14./15.9. + 17./18./25./26.10.)</v>
      </c>
      <c r="T246" s="375" t="str">
        <f>'CONGESTION RESULTS 2015'!BX246</f>
        <v>no</v>
      </c>
      <c r="V246" s="357">
        <f>'CONGESTION RESULTS 2015'!CE246</f>
        <v>0</v>
      </c>
      <c r="W246" s="375" t="str">
        <f>'CONGESTION RESULTS 2015'!CF246</f>
        <v>no</v>
      </c>
      <c r="X246" s="375" t="str">
        <f>'CONGESTION RESULTS 2015'!CG246</f>
        <v>no</v>
      </c>
      <c r="Y246" s="375" t="str">
        <f>'CONGESTION RESULTS 2015'!CH246</f>
        <v>yes</v>
      </c>
      <c r="AA246" s="375" t="str">
        <f>Table9[[#This Row],[offer/non-offer or premia in March 2016 auction? 
'[only considering GYs and M-4-16']]]</f>
        <v>only M-4-16 and GYs from 24-31 offered unbundled</v>
      </c>
      <c r="AB246" s="375" t="str">
        <f>Table9[[#This Row],[Further TSO remarks on congestion / data / proposed changes to IP list etc.]]</f>
        <v>As of 09/2015 GOAL merged to GUD. Yearly and quarterly auctions were executed by GOAL. Due to this there is no congestion.
GUD:
Before 01.09.2015 GOAL offered the IP Entry Greifswald.</v>
      </c>
      <c r="AC246" s="375" t="str">
        <f>Table9[[#This Row],[Revised evaluation of congestion after TSO / NRA comments]]</f>
        <v>close (due to quota)</v>
      </c>
      <c r="AD246" s="375">
        <f>Table9[[#This Row],[ACER comments / 
justification]]</f>
        <v>0</v>
      </c>
    </row>
    <row r="247" spans="1:31" s="361" customFormat="1" ht="30" hidden="1" customHeight="1" x14ac:dyDescent="0.45">
      <c r="A247" s="357" t="str">
        <f>'CONGESTION RESULTS 2015'!A247</f>
        <v>3rd country</v>
      </c>
      <c r="B247" s="324" t="str">
        <f>'CONGESTION RESULTS 2015'!B247</f>
        <v>yes</v>
      </c>
      <c r="C247" s="357" t="str">
        <f>'CONGESTION RESULTS 2015'!C247</f>
        <v>non-offer of GYs 16/17 + 17/18</v>
      </c>
      <c r="D247" s="357" t="str">
        <f>'CONGESTION RESULTS 2015'!E247</f>
        <v>yes</v>
      </c>
      <c r="E247" s="357" t="str">
        <f>'CONGESTION RESULTS 2015'!F247</f>
        <v>PRISMA</v>
      </c>
      <c r="F247" s="368" t="str">
        <f>'CONGESTION RESULTS 2015'!G247</f>
        <v>Greifswald</v>
      </c>
      <c r="G247" s="357" t="str">
        <f>'CONGESTION RESULTS 2015'!H247</f>
        <v>Entry</v>
      </c>
      <c r="H247" s="358" t="str">
        <f>'CONGESTION RESULTS 2015'!I247</f>
        <v>21Z000000000255M</v>
      </c>
      <c r="I247" s="357" t="str">
        <f>'CONGESTION RESULTS 2015'!J247</f>
        <v>Fluxys Deutschland</v>
      </c>
      <c r="J247" s="329" t="str">
        <f>'CONGESTION RESULTS 2015'!K247</f>
        <v>21X0000000012388</v>
      </c>
      <c r="K247" s="357" t="str">
        <f>'CONGESTION RESULTS 2015'!L247</f>
        <v>DE</v>
      </c>
      <c r="L247" s="359" t="str">
        <f>'CONGESTION RESULTS 2015'!M247</f>
        <v>from</v>
      </c>
      <c r="M247" s="359" t="str">
        <f>'CONGESTION RESULTS 2015'!N247</f>
        <v>Nordstream AG</v>
      </c>
      <c r="N247" s="329" t="str">
        <f>'CONGESTION RESULTS 2015'!O247</f>
        <v>--</v>
      </c>
      <c r="O247" s="322" t="str">
        <f>'CONGESTION RESULTS 2015'!P247</f>
        <v>RU</v>
      </c>
      <c r="P247" s="375">
        <f>'CONGESTION RESULTS 2015'!Q247</f>
        <v>0</v>
      </c>
      <c r="Q247" s="357" t="str">
        <f>'CONGESTION RESULTS 2015'!BC247</f>
        <v>yes</v>
      </c>
      <c r="R247" s="360" t="s">
        <v>103</v>
      </c>
      <c r="S247" s="448" t="s">
        <v>121</v>
      </c>
      <c r="T247" s="357" t="str">
        <f>'CONGESTION RESULTS 2015'!BX247</f>
        <v>no</v>
      </c>
      <c r="U247" s="357" t="str">
        <f>IF(ISBLANK('CONGESTION RESULTS 2015'!BK247), "no", "yes")</f>
        <v>no</v>
      </c>
      <c r="V247" s="357" t="str">
        <f>Table9[[#This Row],[Number of concluded trades (T) and offers (O) on secondary markets in 2015 '[&gt;= 1 month']]]</f>
        <v>no</v>
      </c>
      <c r="W247" s="357" t="str">
        <f>'CONGESTION RESULTS 2015'!CF247</f>
        <v>yes</v>
      </c>
      <c r="X247" s="357" t="str">
        <f>'CONGESTION RESULTS 2015'!CG247</f>
        <v>yes</v>
      </c>
      <c r="Y247" s="357" t="str">
        <f>'CONGESTION RESULTS 2015'!CH247</f>
        <v>yes</v>
      </c>
      <c r="Z247" s="357" t="s">
        <v>100</v>
      </c>
      <c r="AA247" s="375" t="str">
        <f>Table9[[#This Row],[offer/non-offer or premia in March 2016 auction? 
'[only considering GYs and M-4-16']]]</f>
        <v>M-4-16 offered only as interruptible unbundled; no firm offers</v>
      </c>
      <c r="AB247" s="375" t="str">
        <f>Table9[[#This Row],[Further TSO remarks on congestion / data / proposed changes to IP list etc.]]</f>
        <v>until (incl.) October 2015 interruptible capacity was offered via FCFS</v>
      </c>
      <c r="AC247" s="375" t="str">
        <f>Table9[[#This Row],[Revised evaluation of congestion after TSO / NRA comments]]</f>
        <v>yes</v>
      </c>
      <c r="AD247" s="375" t="str">
        <f>Table9[[#This Row],[ACER comments / 
justification]]</f>
        <v>persistent congestion</v>
      </c>
    </row>
    <row r="248" spans="1:31" ht="22.2" hidden="1" x14ac:dyDescent="0.45">
      <c r="A248" s="375" t="str">
        <f>'CONGESTION RESULTS 2015'!A248</f>
        <v>3rd country</v>
      </c>
      <c r="B248" s="375" t="str">
        <f>'CONGESTION RESULTS 2015'!B248</f>
        <v>close</v>
      </c>
      <c r="C248" s="375" t="str">
        <f>'CONGESTION RESULTS 2015'!C248</f>
        <v>little capacity offered 15/16 + 16/17</v>
      </c>
      <c r="D248" s="375" t="str">
        <f>'CONGESTION RESULTS 2015'!E248</f>
        <v>yes</v>
      </c>
      <c r="E248" s="375" t="str">
        <f>'CONGESTION RESULTS 2015'!F248</f>
        <v>PRISMA</v>
      </c>
      <c r="F248" s="375" t="str">
        <f>'CONGESTION RESULTS 2015'!G248</f>
        <v>Greifswald / NEL</v>
      </c>
      <c r="G248" s="375" t="str">
        <f>'CONGESTION RESULTS 2015'!H248</f>
        <v>Entry</v>
      </c>
      <c r="H248" s="375" t="str">
        <f>'CONGESTION RESULTS 2015'!I248</f>
        <v>21Z000000000255M</v>
      </c>
      <c r="I248" s="375" t="str">
        <f>'CONGESTION RESULTS 2015'!J248</f>
        <v>NEL Gastransport</v>
      </c>
      <c r="J248" s="375" t="str">
        <f>'CONGESTION RESULTS 2015'!K248</f>
        <v>21X000000001143J</v>
      </c>
      <c r="K248" s="375" t="str">
        <f>'CONGESTION RESULTS 2015'!L248</f>
        <v>DE</v>
      </c>
      <c r="L248" s="375" t="str">
        <f>'CONGESTION RESULTS 2015'!M248</f>
        <v>from</v>
      </c>
      <c r="M248" s="375" t="str">
        <f>'CONGESTION RESULTS 2015'!N248</f>
        <v>Nordstream AG</v>
      </c>
      <c r="N248" s="375" t="str">
        <f>'CONGESTION RESULTS 2015'!O248</f>
        <v>--</v>
      </c>
      <c r="O248" s="375" t="str">
        <f>'CONGESTION RESULTS 2015'!P248</f>
        <v>RU</v>
      </c>
      <c r="P248" s="375">
        <f>'CONGESTION RESULTS 2015'!Q248</f>
        <v>0</v>
      </c>
      <c r="Q248" s="375" t="str">
        <f>'CONGESTION RESULTS 2015'!BC248</f>
        <v>yes</v>
      </c>
      <c r="S248" s="360" t="str">
        <f>'CONGESTION RESULTS 2015'!BJ248</f>
        <v>yes (23.-25.4.15 + 26.-28.5.15)</v>
      </c>
      <c r="T248" s="375" t="str">
        <f>'CONGESTION RESULTS 2015'!BX248</f>
        <v>yes</v>
      </c>
      <c r="V248" s="357">
        <f>'CONGESTION RESULTS 2015'!CE248</f>
        <v>0</v>
      </c>
      <c r="W248" s="375" t="str">
        <f>'CONGESTION RESULTS 2015'!CF248</f>
        <v>yes</v>
      </c>
      <c r="X248" s="375" t="str">
        <f>'CONGESTION RESULTS 2015'!CG248</f>
        <v>no</v>
      </c>
      <c r="Y248" s="375" t="str">
        <f>'CONGESTION RESULTS 2015'!CH248</f>
        <v>yes</v>
      </c>
      <c r="AA248" s="375" t="str">
        <f>Table9[[#This Row],[offer/non-offer or premia in March 2016 auction? 
'[only considering GYs and M-4-16']]]</f>
        <v>only M-4-16 offered unbundled</v>
      </c>
      <c r="AB248" s="375">
        <f>Table9[[#This Row],[Further TSO remarks on congestion / data / proposed changes to IP list etc.]]</f>
        <v>0</v>
      </c>
      <c r="AC248" s="375" t="str">
        <f>Table9[[#This Row],[Revised evaluation of congestion after TSO / NRA comments]]</f>
        <v>close (little cap. offered) --&gt; now close (due to quota)</v>
      </c>
      <c r="AD248" s="375">
        <f>Table9[[#This Row],[ACER comments / 
justification]]</f>
        <v>0</v>
      </c>
    </row>
    <row r="249" spans="1:31" s="361" customFormat="1" ht="30" hidden="1" customHeight="1" x14ac:dyDescent="0.45">
      <c r="A249" s="357" t="str">
        <f>'CONGESTION RESULTS 2015'!A249</f>
        <v>3rd country</v>
      </c>
      <c r="B249" s="324" t="str">
        <f>'CONGESTION RESULTS 2015'!B249</f>
        <v>yes</v>
      </c>
      <c r="C249" s="357" t="str">
        <f>'CONGESTION RESULTS 2015'!C249</f>
        <v>non-offer of any capacity at BP</v>
      </c>
      <c r="D249" s="357" t="str">
        <f>'CONGESTION RESULTS 2015'!E249</f>
        <v>yes</v>
      </c>
      <c r="E249" s="357" t="str">
        <f>'CONGESTION RESULTS 2015'!F249</f>
        <v>PRISMA</v>
      </c>
      <c r="F249" s="368" t="str">
        <f>'CONGESTION RESULTS 2015'!G249</f>
        <v>Greifswald</v>
      </c>
      <c r="G249" s="357" t="str">
        <f>'CONGESTION RESULTS 2015'!H249</f>
        <v>Entry</v>
      </c>
      <c r="H249" s="358" t="str">
        <f>'CONGESTION RESULTS 2015'!I249</f>
        <v>21Z000000000241X</v>
      </c>
      <c r="I249" s="357" t="str">
        <f>'CONGESTION RESULTS 2015'!J249</f>
        <v>LBTG</v>
      </c>
      <c r="J249" s="329" t="str">
        <f>'CONGESTION RESULTS 2015'!K249</f>
        <v>21X000000001309B</v>
      </c>
      <c r="K249" s="357" t="str">
        <f>'CONGESTION RESULTS 2015'!L249</f>
        <v>DE</v>
      </c>
      <c r="L249" s="359" t="str">
        <f>'CONGESTION RESULTS 2015'!M249</f>
        <v>from</v>
      </c>
      <c r="M249" s="359" t="str">
        <f>'CONGESTION RESULTS 2015'!N249</f>
        <v>Nordstream AG</v>
      </c>
      <c r="N249" s="329" t="str">
        <f>'CONGESTION RESULTS 2015'!O249</f>
        <v>--</v>
      </c>
      <c r="O249" s="322" t="str">
        <f>'CONGESTION RESULTS 2015'!P249</f>
        <v>RU</v>
      </c>
      <c r="P249" s="375">
        <f>'CONGESTION RESULTS 2015'!Q249</f>
        <v>0</v>
      </c>
      <c r="Q249" s="357" t="str">
        <f>'CONGESTION RESULTS 2015'!BC249</f>
        <v>yes</v>
      </c>
      <c r="R249" s="360" t="s">
        <v>358</v>
      </c>
      <c r="S249" s="448" t="s">
        <v>121</v>
      </c>
      <c r="T249" s="357" t="str">
        <f>'CONGESTION RESULTS 2015'!BX249</f>
        <v>no</v>
      </c>
      <c r="U249" s="357" t="str">
        <f>IF(ISBLANK('CONGESTION RESULTS 2015'!BK249), "no", "yes")</f>
        <v>no</v>
      </c>
      <c r="V249" s="357" t="str">
        <f>Table9[[#This Row],[Number of concluded trades (T) and offers (O) on secondary markets in 2015 '[&gt;= 1 month']]]</f>
        <v>no</v>
      </c>
      <c r="W249" s="357" t="str">
        <f>'CONGESTION RESULTS 2015'!CF249</f>
        <v>no</v>
      </c>
      <c r="X249" s="357" t="str">
        <f>'CONGESTION RESULTS 2015'!CG249</f>
        <v>yes</v>
      </c>
      <c r="Y249" s="357" t="str">
        <f>'CONGESTION RESULTS 2015'!CH249</f>
        <v>yes</v>
      </c>
      <c r="Z249" s="357" t="s">
        <v>100</v>
      </c>
      <c r="AA249" s="375" t="str">
        <f>Table9[[#This Row],[offer/non-offer or premia in March 2016 auction? 
'[only considering GYs and M-4-16']]]</f>
        <v>no offer on PRISMA</v>
      </c>
      <c r="AB249" s="375">
        <f>Table9[[#This Row],[Further TSO remarks on congestion / data / proposed changes to IP list etc.]]</f>
        <v>0</v>
      </c>
      <c r="AC249" s="375" t="str">
        <f>Table9[[#This Row],[Revised evaluation of congestion after TSO / NRA comments]]</f>
        <v>yes</v>
      </c>
      <c r="AD249" s="375" t="str">
        <f>Table9[[#This Row],[ACER comments / 
justification]]</f>
        <v>persistent congestion</v>
      </c>
    </row>
    <row r="250" spans="1:31" s="361" customFormat="1" ht="30" hidden="1" customHeight="1" x14ac:dyDescent="0.45">
      <c r="A250" s="357" t="str">
        <f>'CONGESTION RESULTS 2015'!A250</f>
        <v>3rd country</v>
      </c>
      <c r="B250" s="324" t="str">
        <f>'CONGESTION RESULTS 2015'!B250</f>
        <v>yes</v>
      </c>
      <c r="C250" s="357" t="str">
        <f>'CONGESTION RESULTS 2015'!C250</f>
        <v>non-offer of any firm capacity at BP</v>
      </c>
      <c r="D250" s="357" t="str">
        <f>'CONGESTION RESULTS 2015'!E250</f>
        <v>yes</v>
      </c>
      <c r="E250" s="357" t="str">
        <f>'CONGESTION RESULTS 2015'!F250</f>
        <v>PRISMA</v>
      </c>
      <c r="F250" s="368" t="str">
        <f>'CONGESTION RESULTS 2015'!G250</f>
        <v>Greifswald Opal</v>
      </c>
      <c r="G250" s="357" t="str">
        <f>'CONGESTION RESULTS 2015'!H250</f>
        <v>Entry</v>
      </c>
      <c r="H250" s="358" t="str">
        <f>'CONGESTION RESULTS 2015'!I250</f>
        <v>21Z000000000241X</v>
      </c>
      <c r="I250" s="357" t="str">
        <f>'CONGESTION RESULTS 2015'!J250</f>
        <v>OPAL Gastransport</v>
      </c>
      <c r="J250" s="329" t="str">
        <f>'CONGESTION RESULTS 2015'!K250</f>
        <v>21X0000000011845</v>
      </c>
      <c r="K250" s="357" t="str">
        <f>'CONGESTION RESULTS 2015'!L250</f>
        <v>DE</v>
      </c>
      <c r="L250" s="359" t="str">
        <f>'CONGESTION RESULTS 2015'!M250</f>
        <v>from</v>
      </c>
      <c r="M250" s="359" t="str">
        <f>'CONGESTION RESULTS 2015'!N250</f>
        <v>Nordstream AG</v>
      </c>
      <c r="N250" s="329" t="str">
        <f>'CONGESTION RESULTS 2015'!O250</f>
        <v>--</v>
      </c>
      <c r="O250" s="322" t="str">
        <f>'CONGESTION RESULTS 2015'!P250</f>
        <v>RU</v>
      </c>
      <c r="P250" s="375">
        <f>'CONGESTION RESULTS 2015'!Q250</f>
        <v>0</v>
      </c>
      <c r="Q250" s="357" t="str">
        <f>'CONGESTION RESULTS 2015'!BC250</f>
        <v>yes</v>
      </c>
      <c r="R250" s="360" t="s">
        <v>101</v>
      </c>
      <c r="S250" s="448" t="s">
        <v>121</v>
      </c>
      <c r="T250" s="357" t="str">
        <f>'CONGESTION RESULTS 2015'!BX250</f>
        <v>yes</v>
      </c>
      <c r="U250" s="357" t="str">
        <f>IF(ISBLANK('CONGESTION RESULTS 2015'!BK250), "no", "yes")</f>
        <v>no</v>
      </c>
      <c r="V250" s="357" t="str">
        <f>Table9[[#This Row],[Number of concluded trades (T) and offers (O) on secondary markets in 2015 '[&gt;= 1 month']]]</f>
        <v>no</v>
      </c>
      <c r="W250" s="357" t="str">
        <f>'CONGESTION RESULTS 2015'!CF250</f>
        <v>no</v>
      </c>
      <c r="X250" s="357" t="str">
        <f>'CONGESTION RESULTS 2015'!CG250</f>
        <v>no</v>
      </c>
      <c r="Y250" s="357" t="str">
        <f>'CONGESTION RESULTS 2015'!CH250</f>
        <v>yes</v>
      </c>
      <c r="Z250" s="357" t="s">
        <v>100</v>
      </c>
      <c r="AA250" s="375" t="str">
        <f>Table9[[#This Row],[offer/non-offer or premia in March 2016 auction? 
'[only considering GYs and M-4-16']]]</f>
        <v>only M-4-16 offered as interruptible unbundled; no firm products offered</v>
      </c>
      <c r="AB250" s="375">
        <f>Table9[[#This Row],[Further TSO remarks on congestion / data / proposed changes to IP list etc.]]</f>
        <v>0</v>
      </c>
      <c r="AC250" s="375" t="str">
        <f>Table9[[#This Row],[Revised evaluation of congestion after TSO / NRA comments]]</f>
        <v>yes</v>
      </c>
      <c r="AD250" s="375" t="str">
        <f>Table9[[#This Row],[ACER comments / 
justification]]</f>
        <v>persistent congestion</v>
      </c>
    </row>
    <row r="251" spans="1:31" s="361" customFormat="1" ht="30" customHeight="1" x14ac:dyDescent="0.45">
      <c r="A251" s="357" t="str">
        <f>'CONGESTION RESULTS 2015'!A251</f>
        <v>cross-border</v>
      </c>
      <c r="B251" s="324" t="str">
        <f>'CONGESTION RESULTS 2015'!B251</f>
        <v>yes</v>
      </c>
      <c r="C251" s="475" t="str">
        <f>'CONGESTION RESULTS 2015'!C251</f>
        <v>non-offer of GY15/16</v>
      </c>
      <c r="D251" s="357" t="str">
        <f>'CONGESTION RESULTS 2015'!E251</f>
        <v>yes</v>
      </c>
      <c r="E251" s="357" t="str">
        <f>'CONGESTION RESULTS 2015'!F251</f>
        <v>GSA</v>
      </c>
      <c r="F251" s="476" t="str">
        <f>'CONGESTION RESULTS 2015'!G251</f>
        <v>Gubin</v>
      </c>
      <c r="G251" s="475" t="str">
        <f>'CONGESTION RESULTS 2015'!H251</f>
        <v>Entry</v>
      </c>
      <c r="H251" s="358" t="str">
        <f>'CONGESTION RESULTS 2015'!I251</f>
        <v xml:space="preserve"> 21Z000000000089D</v>
      </c>
      <c r="I251" s="475" t="str">
        <f>'CONGESTION RESULTS 2015'!J251</f>
        <v>GAZ-SYSTEM</v>
      </c>
      <c r="J251" s="329" t="str">
        <f>'CONGESTION RESULTS 2015'!K251</f>
        <v>21X-PL-A-A0A0A-B</v>
      </c>
      <c r="K251" s="475" t="str">
        <f>'CONGESTION RESULTS 2015'!L251</f>
        <v>PL</v>
      </c>
      <c r="L251" s="477" t="str">
        <f>'CONGESTION RESULTS 2015'!M251</f>
        <v>from</v>
      </c>
      <c r="M251" s="477" t="str">
        <f>'CONGESTION RESULTS 2015'!N251</f>
        <v>ONTRAS</v>
      </c>
      <c r="N251" s="329" t="str">
        <f>'CONGESTION RESULTS 2015'!O251</f>
        <v>21X-DE-F-A0A0A-2</v>
      </c>
      <c r="O251" s="330" t="str">
        <f>'CONGESTION RESULTS 2015'!P251</f>
        <v>DE</v>
      </c>
      <c r="P251" s="375" t="str">
        <f>'CONGESTION RESULTS 2015'!Q251</f>
        <v>no firm technical from 1.4.16 on; 
Comment from GazSystem im CAM IM survey: Grid Connection Point GAZ-SYSTEM/ONTRAS (GCP GAZ-SYSTEM/ONTRAS ) EIC 21Z000000000456C, joined Gubin, Kamminke and Lasów IP is being planned to established from 1 April 2016.</v>
      </c>
      <c r="Q251" s="357" t="str">
        <f>'CONGESTION RESULTS 2015'!BC251</f>
        <v>yes</v>
      </c>
      <c r="R251" s="360" t="s">
        <v>101</v>
      </c>
      <c r="S251" s="360" t="str">
        <f>'CONGESTION RESULTS 2015'!BJ251</f>
        <v>no</v>
      </c>
      <c r="T251" s="357" t="str">
        <f>'CONGESTION RESULTS 2015'!BX251</f>
        <v>no</v>
      </c>
      <c r="U251" s="357" t="str">
        <f>IF(ISBLANK('CONGESTION RESULTS 2015'!BK251), "no", "yes")</f>
        <v>no</v>
      </c>
      <c r="V251" s="357" t="str">
        <f>Table9[[#This Row],[Number of concluded trades (T) and offers (O) on secondary markets in 2015 '[&gt;= 1 month']]]</f>
        <v>no</v>
      </c>
      <c r="W251" s="357" t="str">
        <f>'CONGESTION RESULTS 2015'!CF251</f>
        <v>yes</v>
      </c>
      <c r="X251" s="357" t="str">
        <f>'CONGESTION RESULTS 2015'!CG251</f>
        <v>yes</v>
      </c>
      <c r="Y251" s="357">
        <f>'CONGESTION RESULTS 2015'!CH251</f>
        <v>0</v>
      </c>
      <c r="Z251" s="360" t="s">
        <v>101</v>
      </c>
      <c r="AA251" s="375" t="str">
        <f>Table9[[#This Row],[offer/non-offer or premia in March 2016 auction? 
'[only considering GYs and M-4-16']]]</f>
        <v>only GY 16/17 + M-4-5-16 offered on GCP (VIP)</v>
      </c>
      <c r="AB251" s="375" t="str">
        <f>Table9[[#This Row],[Further TSO remarks on congestion / data / proposed changes to IP list etc.]]</f>
        <v>There is no available capacity as of April 2016 because points Kamminke, Lasów and Gubin are bieng merged in GCP GAZ-SYSTEM/ONTRAS exit  and entry point and starting from that month, the capacity is available on GCP GAZ-SYSTEM/ONTRAS points.</v>
      </c>
      <c r="AC251" s="375" t="str">
        <f>Table9[[#This Row],[Revised evaluation of congestion after TSO / NRA comments]]</f>
        <v>yes (but not anymore)</v>
      </c>
      <c r="AD251" s="375" t="str">
        <f>Table9[[#This Row],[ACER comments / 
justification]]</f>
        <v>still 2015 was congested (but capacity is available on VIP)</v>
      </c>
      <c r="AE251" s="474" t="s">
        <v>1771</v>
      </c>
    </row>
    <row r="252" spans="1:31" ht="22.2" hidden="1" x14ac:dyDescent="0.45">
      <c r="A252" s="375" t="str">
        <f>'CONGESTION RESULTS 2015'!A252</f>
        <v>to be deleted - cross-border</v>
      </c>
      <c r="B252" s="375">
        <f>'CONGESTION RESULTS 2015'!B252</f>
        <v>0</v>
      </c>
      <c r="C252" s="375">
        <f>'CONGESTION RESULTS 2015'!C252</f>
        <v>0</v>
      </c>
      <c r="D252" s="375" t="str">
        <f>'CONGESTION RESULTS 2015'!E252</f>
        <v>no</v>
      </c>
      <c r="E252" s="375" t="str">
        <f>'CONGESTION RESULTS 2015'!F252</f>
        <v>PRISMA</v>
      </c>
      <c r="F252" s="375" t="str">
        <f>'CONGESTION RESULTS 2015'!G252</f>
        <v>Haanrade</v>
      </c>
      <c r="G252" s="375" t="str">
        <f>'CONGESTION RESULTS 2015'!H252</f>
        <v>Entry</v>
      </c>
      <c r="H252" s="375" t="str">
        <f>'CONGESTION RESULTS 2015'!I252</f>
        <v>21Z000000000240Z</v>
      </c>
      <c r="I252" s="375" t="str">
        <f>'CONGESTION RESULTS 2015'!J252</f>
        <v>Thyssengas</v>
      </c>
      <c r="J252" s="375" t="str">
        <f>'CONGESTION RESULTS 2015'!K252</f>
        <v>21X-DE-G-A0A0A-U</v>
      </c>
      <c r="K252" s="375" t="str">
        <f>'CONGESTION RESULTS 2015'!L252</f>
        <v>DE</v>
      </c>
      <c r="L252" s="375" t="str">
        <f>'CONGESTION RESULTS 2015'!M252</f>
        <v>from</v>
      </c>
      <c r="M252" s="375" t="str">
        <f>'CONGESTION RESULTS 2015'!N252</f>
        <v>Gasunie Transport Services</v>
      </c>
      <c r="N252" s="375" t="str">
        <f>'CONGESTION RESULTS 2015'!O252</f>
        <v>21X-NL-A-A0A0A-Z</v>
      </c>
      <c r="O252" s="375" t="str">
        <f>'CONGESTION RESULTS 2015'!P252</f>
        <v>NL</v>
      </c>
      <c r="P252" s="375" t="str">
        <f>'CONGESTION RESULTS 2015'!Q252</f>
        <v>This IP side is no longer CAM relevant - check whether to delete from CAM scope list</v>
      </c>
      <c r="Q252" s="375">
        <f>'CONGESTION RESULTS 2015'!BC252</f>
        <v>0</v>
      </c>
      <c r="S252" s="360">
        <f>'CONGESTION RESULTS 2015'!BJ252</f>
        <v>0</v>
      </c>
      <c r="T252" s="375">
        <f>'CONGESTION RESULTS 2015'!BX252</f>
        <v>0</v>
      </c>
      <c r="V252" s="357">
        <f>'CONGESTION RESULTS 2015'!CE252</f>
        <v>0</v>
      </c>
      <c r="W252" s="375">
        <f>'CONGESTION RESULTS 2015'!CF252</f>
        <v>0</v>
      </c>
      <c r="X252" s="375">
        <f>'CONGESTION RESULTS 2015'!CG252</f>
        <v>0</v>
      </c>
      <c r="Y252" s="375" t="str">
        <f>'CONGESTION RESULTS 2015'!CH252</f>
        <v>yes</v>
      </c>
      <c r="AA252" s="375">
        <f>Table9[[#This Row],[offer/non-offer or premia in March 2016 auction? 
'[only considering GYs and M-4-16']]]</f>
        <v>0</v>
      </c>
      <c r="AB252" s="375" t="str">
        <f>Table9[[#This Row],[Further TSO remarks on congestion / data / proposed changes to IP list etc.]]</f>
        <v>Haanrade no CAM relevant point anymore</v>
      </c>
      <c r="AC252" s="375">
        <f>Table9[[#This Row],[Revised evaluation of congestion after TSO / NRA comments]]</f>
        <v>0</v>
      </c>
      <c r="AD252" s="375">
        <f>Table9[[#This Row],[ACER comments / 
justification]]</f>
        <v>0</v>
      </c>
    </row>
    <row r="253" spans="1:31" ht="22.2" hidden="1" x14ac:dyDescent="0.45">
      <c r="A253" s="375" t="str">
        <f>'CONGESTION RESULTS 2015'!A253</f>
        <v>cross-border</v>
      </c>
      <c r="B253" s="375" t="str">
        <f>'CONGESTION RESULTS 2015'!B253</f>
        <v>no</v>
      </c>
      <c r="C253" s="375">
        <f>'CONGESTION RESULTS 2015'!C253</f>
        <v>0</v>
      </c>
      <c r="D253" s="375" t="str">
        <f>'CONGESTION RESULTS 2015'!E253</f>
        <v>yes</v>
      </c>
      <c r="E253" s="375" t="str">
        <f>'CONGESTION RESULTS 2015'!F253</f>
        <v>PRISMA</v>
      </c>
      <c r="F253" s="375" t="str">
        <f>'CONGESTION RESULTS 2015'!G253</f>
        <v>Hilvarenbeek (BE)// Hilvarenbeek/Zandvliet-L (NL)</v>
      </c>
      <c r="G253" s="375" t="str">
        <f>'CONGESTION RESULTS 2015'!H253</f>
        <v>Entry</v>
      </c>
      <c r="H253" s="375" t="str">
        <f>'CONGESTION RESULTS 2015'!I253</f>
        <v>21Z000000000243T</v>
      </c>
      <c r="I253" s="375" t="str">
        <f>'CONGESTION RESULTS 2015'!J253</f>
        <v>Fluxys Belgium</v>
      </c>
      <c r="J253" s="375" t="str">
        <f>'CONGESTION RESULTS 2015'!K253</f>
        <v>21X-BE-A-A0A0A-Y</v>
      </c>
      <c r="K253" s="375" t="str">
        <f>'CONGESTION RESULTS 2015'!L253</f>
        <v>BE</v>
      </c>
      <c r="L253" s="375" t="str">
        <f>'CONGESTION RESULTS 2015'!M253</f>
        <v>from</v>
      </c>
      <c r="M253" s="375" t="str">
        <f>'CONGESTION RESULTS 2015'!N253</f>
        <v>Gasunie Transport Services</v>
      </c>
      <c r="N253" s="375" t="str">
        <f>'CONGESTION RESULTS 2015'!O253</f>
        <v>21X-NL-A-A0A0A-Z</v>
      </c>
      <c r="O253" s="375" t="str">
        <f>'CONGESTION RESULTS 2015'!P253</f>
        <v>NL</v>
      </c>
      <c r="P253" s="375">
        <f>'CONGESTION RESULTS 2015'!Q253</f>
        <v>0</v>
      </c>
      <c r="Q253" s="375" t="str">
        <f>'CONGESTION RESULTS 2015'!BC253</f>
        <v>no</v>
      </c>
      <c r="S253" s="360" t="str">
        <f>'CONGESTION RESULTS 2015'!BJ253</f>
        <v>no data</v>
      </c>
      <c r="T253" s="375">
        <f>'CONGESTION RESULTS 2015'!BX253</f>
        <v>0</v>
      </c>
      <c r="U253" s="375" t="str">
        <f>IF(ISBLANK('CONGESTION RESULTS 2015'!BK253), "no", "yes")</f>
        <v>no</v>
      </c>
      <c r="V253" s="357">
        <f>'CONGESTION RESULTS 2015'!CE253</f>
        <v>0</v>
      </c>
      <c r="W253" s="375">
        <f>'CONGESTION RESULTS 2015'!CF253</f>
        <v>0</v>
      </c>
      <c r="X253" s="375">
        <f>'CONGESTION RESULTS 2015'!CG253</f>
        <v>0</v>
      </c>
      <c r="Y253" s="375">
        <f>'CONGESTION RESULTS 2015'!CH253</f>
        <v>0</v>
      </c>
      <c r="AA253" s="375">
        <f>Table9[[#This Row],[offer/non-offer or premia in March 2016 auction? 
'[only considering GYs and M-4-16']]]</f>
        <v>0</v>
      </c>
      <c r="AB253" s="375">
        <f>Table9[[#This Row],[Further TSO remarks on congestion / data / proposed changes to IP list etc.]]</f>
        <v>0</v>
      </c>
      <c r="AC253" s="375" t="str">
        <f>Table9[[#This Row],[Revised evaluation of congestion after TSO / NRA comments]]</f>
        <v>no</v>
      </c>
      <c r="AD253" s="375">
        <f>Table9[[#This Row],[ACER comments / 
justification]]</f>
        <v>0</v>
      </c>
    </row>
    <row r="254" spans="1:31" ht="22.2" hidden="1" x14ac:dyDescent="0.45">
      <c r="A254" s="375" t="str">
        <f>'CONGESTION RESULTS 2015'!A254</f>
        <v>VR</v>
      </c>
      <c r="B254" s="375">
        <f>'CONGESTION RESULTS 2015'!B254</f>
        <v>0</v>
      </c>
      <c r="C254" s="375">
        <f>'CONGESTION RESULTS 2015'!C254</f>
        <v>0</v>
      </c>
      <c r="D254" s="375" t="str">
        <f>'CONGESTION RESULTS 2015'!E254</f>
        <v>no</v>
      </c>
      <c r="E254" s="375" t="str">
        <f>'CONGESTION RESULTS 2015'!F254</f>
        <v>PRISMA</v>
      </c>
      <c r="F254" s="375" t="str">
        <f>'CONGESTION RESULTS 2015'!G254</f>
        <v>Hilvarenbeek/Zandvliet-L (NL)</v>
      </c>
      <c r="G254" s="375" t="str">
        <f>'CONGESTION RESULTS 2015'!H254</f>
        <v>Entry</v>
      </c>
      <c r="H254" s="375" t="str">
        <f>'CONGESTION RESULTS 2015'!I254</f>
        <v>21Z000000000243T</v>
      </c>
      <c r="I254" s="375" t="str">
        <f>'CONGESTION RESULTS 2015'!J254</f>
        <v>Gasunie Transport Services</v>
      </c>
      <c r="J254" s="375" t="str">
        <f>'CONGESTION RESULTS 2015'!K254</f>
        <v>21X-NL-A-A0A0A-Z</v>
      </c>
      <c r="K254" s="375" t="str">
        <f>'CONGESTION RESULTS 2015'!L254</f>
        <v>NL</v>
      </c>
      <c r="L254" s="375" t="str">
        <f>'CONGESTION RESULTS 2015'!M254</f>
        <v>from</v>
      </c>
      <c r="M254" s="375" t="str">
        <f>'CONGESTION RESULTS 2015'!N254</f>
        <v>Fluxys Belgium</v>
      </c>
      <c r="N254" s="375" t="str">
        <f>'CONGESTION RESULTS 2015'!O254</f>
        <v>21X-BE-A-A0A0A-Y</v>
      </c>
      <c r="O254" s="375" t="str">
        <f>'CONGESTION RESULTS 2015'!P254</f>
        <v>BE</v>
      </c>
      <c r="P254" s="375" t="str">
        <f>'CONGESTION RESULTS 2015'!Q254</f>
        <v>no firm technical</v>
      </c>
      <c r="Q254" s="375" t="str">
        <f>'CONGESTION RESULTS 2015'!BC254</f>
        <v>yes</v>
      </c>
      <c r="S254" s="360" t="str">
        <f>'CONGESTION RESULTS 2015'!BJ254</f>
        <v>no</v>
      </c>
      <c r="T254" s="375">
        <f>'CONGESTION RESULTS 2015'!BX254</f>
        <v>0</v>
      </c>
      <c r="U254" s="375" t="str">
        <f>IF(ISBLANK('CONGESTION RESULTS 2015'!BK254), "no", "yes")</f>
        <v>no</v>
      </c>
      <c r="V254" s="357">
        <f>'CONGESTION RESULTS 2015'!CE254</f>
        <v>0</v>
      </c>
      <c r="W254" s="375">
        <f>'CONGESTION RESULTS 2015'!CF254</f>
        <v>0</v>
      </c>
      <c r="X254" s="375">
        <f>'CONGESTION RESULTS 2015'!CG254</f>
        <v>0</v>
      </c>
      <c r="Y254" s="375">
        <f>'CONGESTION RESULTS 2015'!CH254</f>
        <v>0</v>
      </c>
      <c r="AA254" s="375">
        <f>Table9[[#This Row],[offer/non-offer or premia in March 2016 auction? 
'[only considering GYs and M-4-16']]]</f>
        <v>0</v>
      </c>
      <c r="AB254" s="375">
        <f>Table9[[#This Row],[Further TSO remarks on congestion / data / proposed changes to IP list etc.]]</f>
        <v>0</v>
      </c>
      <c r="AC254" s="375">
        <f>Table9[[#This Row],[Revised evaluation of congestion after TSO / NRA comments]]</f>
        <v>0</v>
      </c>
      <c r="AD254" s="375">
        <f>Table9[[#This Row],[ACER comments / 
justification]]</f>
        <v>0</v>
      </c>
    </row>
    <row r="255" spans="1:31" ht="22.2" hidden="1" x14ac:dyDescent="0.45">
      <c r="A255" s="375" t="str">
        <f>'CONGESTION RESULTS 2015'!A255</f>
        <v>cross-border</v>
      </c>
      <c r="B255" s="375" t="str">
        <f>'CONGESTION RESULTS 2015'!B255</f>
        <v>likely not</v>
      </c>
      <c r="C255" s="375" t="str">
        <f>'CONGESTION RESULTS 2015'!C255</f>
        <v>non-offer of GYs 15-18</v>
      </c>
      <c r="D255" s="375" t="str">
        <f>'CONGESTION RESULTS 2015'!E255</f>
        <v>yes</v>
      </c>
      <c r="E255" s="375" t="str">
        <f>'CONGESTION RESULTS 2015'!F255</f>
        <v>PRISMA</v>
      </c>
      <c r="F255" s="375" t="str">
        <f>'CONGESTION RESULTS 2015'!G255</f>
        <v>Hora Svaté Kateřiny (CZ) / Deutschneudorf (Sayda) (DE)</v>
      </c>
      <c r="G255" s="375" t="str">
        <f>'CONGESTION RESULTS 2015'!H255</f>
        <v>Entry</v>
      </c>
      <c r="H255" s="375" t="str">
        <f>'CONGESTION RESULTS 2015'!I255</f>
        <v>21Z0000000000228</v>
      </c>
      <c r="I255" s="375" t="str">
        <f>'CONGESTION RESULTS 2015'!J255</f>
        <v>ONTRAS</v>
      </c>
      <c r="J255" s="375" t="str">
        <f>'CONGESTION RESULTS 2015'!K255</f>
        <v>21X-DE-F-A0A0A-2</v>
      </c>
      <c r="K255" s="375" t="str">
        <f>'CONGESTION RESULTS 2015'!L255</f>
        <v>DE</v>
      </c>
      <c r="L255" s="375" t="str">
        <f>'CONGESTION RESULTS 2015'!M255</f>
        <v>from</v>
      </c>
      <c r="M255" s="375" t="str">
        <f>'CONGESTION RESULTS 2015'!N255</f>
        <v>NET4GAS</v>
      </c>
      <c r="N255" s="375" t="str">
        <f>'CONGESTION RESULTS 2015'!O255</f>
        <v>21X000000001304L</v>
      </c>
      <c r="O255" s="375" t="str">
        <f>'CONGESTION RESULTS 2015'!P255</f>
        <v>CZ</v>
      </c>
      <c r="P255" s="375">
        <f>'CONGESTION RESULTS 2015'!Q255</f>
        <v>0</v>
      </c>
      <c r="Q255" s="375">
        <f>'CONGESTION RESULTS 2015'!BC255</f>
        <v>0</v>
      </c>
      <c r="S255" s="360">
        <f>'CONGESTION RESULTS 2015'!BJ255</f>
        <v>0</v>
      </c>
      <c r="T255" s="375">
        <f>'CONGESTION RESULTS 2015'!BX255</f>
        <v>0</v>
      </c>
      <c r="V255" s="357">
        <f>'CONGESTION RESULTS 2015'!CE255</f>
        <v>0</v>
      </c>
      <c r="W255" s="375">
        <f>'CONGESTION RESULTS 2015'!CF255</f>
        <v>0</v>
      </c>
      <c r="X255" s="375">
        <f>'CONGESTION RESULTS 2015'!CG255</f>
        <v>0</v>
      </c>
      <c r="Y255" s="375" t="str">
        <f>'CONGESTION RESULTS 2015'!CH255</f>
        <v>yes</v>
      </c>
      <c r="AA255" s="375">
        <f>Table9[[#This Row],[offer/non-offer or premia in March 2016 auction? 
'[only considering GYs and M-4-16']]]</f>
        <v>0</v>
      </c>
      <c r="AB255" s="375" t="str">
        <f>Table9[[#This Row],[Further TSO remarks on congestion / data / proposed changes to IP list etc.]]</f>
        <v xml:space="preserve">GYs 2015/15-17/18 were offered at Deutschneudorf Entry as unbundled products on 2.3.15 in the yearly auction. To be checked with ENTSOG whether information was correctly reported. </v>
      </c>
      <c r="AC255" s="375">
        <f>Table9[[#This Row],[Revised evaluation of congestion after TSO / NRA comments]]</f>
        <v>0</v>
      </c>
      <c r="AD255" s="375">
        <f>Table9[[#This Row],[ACER comments / 
justification]]</f>
        <v>0</v>
      </c>
    </row>
    <row r="256" spans="1:31" ht="22.2" hidden="1" x14ac:dyDescent="0.45">
      <c r="A256" s="375" t="str">
        <f>'CONGESTION RESULTS 2015'!A256</f>
        <v>cross-border</v>
      </c>
      <c r="B256" s="375" t="str">
        <f>'CONGESTION RESULTS 2015'!B256</f>
        <v>likely not</v>
      </c>
      <c r="C256" s="375" t="str">
        <f>'CONGESTION RESULTS 2015'!C256</f>
        <v>non-offer of GYs 15/16 + 16/17 + 17/18</v>
      </c>
      <c r="D256" s="375" t="str">
        <f>'CONGESTION RESULTS 2015'!E256</f>
        <v>yes</v>
      </c>
      <c r="E256" s="375" t="str">
        <f>'CONGESTION RESULTS 2015'!F256</f>
        <v>PRISMA</v>
      </c>
      <c r="F256" s="375" t="str">
        <f>'CONGESTION RESULTS 2015'!G256</f>
        <v>Hora Svaté Kateřiny (CZ) / Deutschneudorf (Sayda) (DE)</v>
      </c>
      <c r="G256" s="375" t="str">
        <f>'CONGESTION RESULTS 2015'!H256</f>
        <v>Entry</v>
      </c>
      <c r="H256" s="375" t="str">
        <f>'CONGESTION RESULTS 2015'!I256</f>
        <v>21Z0000000000228</v>
      </c>
      <c r="I256" s="375" t="str">
        <f>'CONGESTION RESULTS 2015'!J256</f>
        <v>NET4GAS</v>
      </c>
      <c r="J256" s="375" t="str">
        <f>'CONGESTION RESULTS 2015'!K256</f>
        <v>21X000000001304L</v>
      </c>
      <c r="K256" s="375" t="str">
        <f>'CONGESTION RESULTS 2015'!L256</f>
        <v>CZ</v>
      </c>
      <c r="L256" s="375" t="str">
        <f>'CONGESTION RESULTS 2015'!M256</f>
        <v>from</v>
      </c>
      <c r="M256" s="375" t="str">
        <f>'CONGESTION RESULTS 2015'!N256</f>
        <v>ONTRAS</v>
      </c>
      <c r="N256" s="375" t="str">
        <f>'CONGESTION RESULTS 2015'!O256</f>
        <v>21X-DE-F-A0A0A-2</v>
      </c>
      <c r="O256" s="375" t="str">
        <f>'CONGESTION RESULTS 2015'!P256</f>
        <v>DE</v>
      </c>
      <c r="P256" s="375" t="str">
        <f>'CONGESTION RESULTS 2015'!Q256</f>
        <v>N4G joined BP late</v>
      </c>
      <c r="Q256" s="375" t="str">
        <f>'CONGESTION RESULTS 2015'!BC256</f>
        <v>no</v>
      </c>
      <c r="S256" s="360" t="str">
        <f>'CONGESTION RESULTS 2015'!BJ256</f>
        <v>no</v>
      </c>
      <c r="T256" s="375">
        <f>'CONGESTION RESULTS 2015'!BX256</f>
        <v>0</v>
      </c>
      <c r="U256" s="375" t="str">
        <f>IF(ISBLANK('CONGESTION RESULTS 2015'!BK256), "no", "yes")</f>
        <v>no</v>
      </c>
      <c r="V256" s="357" t="str">
        <f>'CONGESTION RESULTS 2015'!CE256</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256" s="375">
        <f>'CONGESTION RESULTS 2015'!CF256</f>
        <v>0</v>
      </c>
      <c r="X256" s="375">
        <f>'CONGESTION RESULTS 2015'!CG256</f>
        <v>0</v>
      </c>
      <c r="Y256" s="375">
        <f>'CONGESTION RESULTS 2015'!CH256</f>
        <v>0</v>
      </c>
      <c r="AA256" s="375" t="str">
        <f>Table9[[#This Row],[offer/non-offer or premia in March 2016 auction? 
'[only considering GYs and M-4-16']]]</f>
        <v>yes-all offered</v>
      </c>
      <c r="AB256" s="375" t="str">
        <f>Table9[[#This Row],[Further TSO remarks on congestion / data / proposed changes to IP list etc.]]</f>
        <v>FCFS until 31.8.15, standard cap. of 1 to 60 months or LT cap. of &gt;=5yrs (offered in Jan. 15 at all CZ IP sides), auctions at PRISMA &amp; GSA from 1.11.15 on</v>
      </c>
      <c r="AC256" s="375" t="str">
        <f>Table9[[#This Row],[Revised evaluation of congestion after TSO / NRA comments]]</f>
        <v>no</v>
      </c>
      <c r="AD256" s="375">
        <f>Table9[[#This Row],[ACER comments / 
justification]]</f>
        <v>0</v>
      </c>
    </row>
    <row r="257" spans="1:30" ht="22.2" hidden="1" x14ac:dyDescent="0.45">
      <c r="A257" s="375" t="str">
        <f>'CONGESTION RESULTS 2015'!A257</f>
        <v>in-country (IC)</v>
      </c>
      <c r="B257" s="375" t="str">
        <f>'CONGESTION RESULTS 2015'!B257</f>
        <v>likely not</v>
      </c>
      <c r="C257" s="375" t="str">
        <f>'CONGESTION RESULTS 2015'!C257</f>
        <v>non-offer of GYs 15/16 + 16/17 + 17/18</v>
      </c>
      <c r="D257" s="375" t="str">
        <f>'CONGESTION RESULTS 2015'!E257</f>
        <v>yes</v>
      </c>
      <c r="E257" s="375" t="str">
        <f>'CONGESTION RESULTS 2015'!F257</f>
        <v>PRISMA</v>
      </c>
      <c r="F257" s="375" t="str">
        <f>'CONGESTION RESULTS 2015'!G257</f>
        <v>Julianadorp (GTS) /Balgzand (BBL)</v>
      </c>
      <c r="G257" s="375" t="str">
        <f>'CONGESTION RESULTS 2015'!H257</f>
        <v>Entry</v>
      </c>
      <c r="H257" s="375" t="str">
        <f>'CONGESTION RESULTS 2015'!I257</f>
        <v>21Z000000000087H</v>
      </c>
      <c r="I257" s="375" t="str">
        <f>'CONGESTION RESULTS 2015'!J257</f>
        <v>BBL company</v>
      </c>
      <c r="J257" s="375" t="str">
        <f>'CONGESTION RESULTS 2015'!K257</f>
        <v>21X-NL-B-A0A0A-Q</v>
      </c>
      <c r="K257" s="375" t="str">
        <f>'CONGESTION RESULTS 2015'!L257</f>
        <v>NL</v>
      </c>
      <c r="L257" s="375" t="str">
        <f>'CONGESTION RESULTS 2015'!M257</f>
        <v>from</v>
      </c>
      <c r="M257" s="375" t="str">
        <f>'CONGESTION RESULTS 2015'!N257</f>
        <v>Gasunie Transport Services</v>
      </c>
      <c r="N257" s="375" t="str">
        <f>'CONGESTION RESULTS 2015'!O257</f>
        <v>21X-NL-A-A0A0A-Z</v>
      </c>
      <c r="O257" s="375" t="str">
        <f>'CONGESTION RESULTS 2015'!P257</f>
        <v>NL</v>
      </c>
      <c r="P257" s="375" t="str">
        <f>'CONGESTION RESULTS 2015'!Q257</f>
        <v>BBL joined BP late</v>
      </c>
      <c r="Q257" s="375" t="str">
        <f>'CONGESTION RESULTS 2015'!BC257</f>
        <v>yes</v>
      </c>
      <c r="S257" s="360" t="str">
        <f>'CONGESTION RESULTS 2015'!BJ257</f>
        <v>no</v>
      </c>
      <c r="T257" s="375">
        <f>'CONGESTION RESULTS 2015'!BX257</f>
        <v>0</v>
      </c>
      <c r="U257" s="375" t="str">
        <f>IF(ISBLANK('CONGESTION RESULTS 2015'!BK257), "no", "yes")</f>
        <v>no</v>
      </c>
      <c r="V257" s="357">
        <f>'CONGESTION RESULTS 2015'!CE257</f>
        <v>0</v>
      </c>
      <c r="W257" s="375">
        <f>'CONGESTION RESULTS 2015'!CF257</f>
        <v>0</v>
      </c>
      <c r="X257" s="375">
        <f>'CONGESTION RESULTS 2015'!CG257</f>
        <v>0</v>
      </c>
      <c r="Y257" s="375">
        <f>'CONGESTION RESULTS 2015'!CH257</f>
        <v>0</v>
      </c>
      <c r="AA257" s="375">
        <f>Table9[[#This Row],[offer/non-offer or premia in March 2016 auction? 
'[only considering GYs and M-4-16']]]</f>
        <v>0</v>
      </c>
      <c r="AB257" s="375">
        <f>Table9[[#This Row],[Further TSO remarks on congestion / data / proposed changes to IP list etc.]]</f>
        <v>0</v>
      </c>
      <c r="AC257" s="375">
        <f>Table9[[#This Row],[Revised evaluation of congestion after TSO / NRA comments]]</f>
        <v>0</v>
      </c>
      <c r="AD257" s="375">
        <f>Table9[[#This Row],[ACER comments / 
justification]]</f>
        <v>0</v>
      </c>
    </row>
    <row r="258" spans="1:30" ht="22.2" hidden="1" x14ac:dyDescent="0.45">
      <c r="A258" s="375" t="str">
        <f>'CONGESTION RESULTS 2015'!A258</f>
        <v>VR</v>
      </c>
      <c r="B258" s="375">
        <f>'CONGESTION RESULTS 2015'!B258</f>
        <v>0</v>
      </c>
      <c r="C258" s="375">
        <f>'CONGESTION RESULTS 2015'!C258</f>
        <v>0</v>
      </c>
      <c r="D258" s="375" t="str">
        <f>'CONGESTION RESULTS 2015'!E258</f>
        <v>no</v>
      </c>
      <c r="E258" s="375" t="str">
        <f>'CONGESTION RESULTS 2015'!F258</f>
        <v>PRISMA</v>
      </c>
      <c r="F258" s="375" t="str">
        <f>'CONGESTION RESULTS 2015'!G258</f>
        <v>Julianadorp (GTS) /Balgzand (BBL)</v>
      </c>
      <c r="G258" s="375" t="str">
        <f>'CONGESTION RESULTS 2015'!H258</f>
        <v>Entry</v>
      </c>
      <c r="H258" s="375" t="str">
        <f>'CONGESTION RESULTS 2015'!I258</f>
        <v>21Z000000000087H</v>
      </c>
      <c r="I258" s="375" t="str">
        <f>'CONGESTION RESULTS 2015'!J258</f>
        <v>Gasunie Transport Services</v>
      </c>
      <c r="J258" s="375" t="str">
        <f>'CONGESTION RESULTS 2015'!K258</f>
        <v>21X-NL-A-A0A0A-Z</v>
      </c>
      <c r="K258" s="375" t="str">
        <f>'CONGESTION RESULTS 2015'!L258</f>
        <v>NL</v>
      </c>
      <c r="L258" s="375" t="str">
        <f>'CONGESTION RESULTS 2015'!M258</f>
        <v>from</v>
      </c>
      <c r="M258" s="375" t="str">
        <f>'CONGESTION RESULTS 2015'!N258</f>
        <v>BBL company</v>
      </c>
      <c r="N258" s="375" t="str">
        <f>'CONGESTION RESULTS 2015'!O258</f>
        <v>21X-NL-B-A0A0A-Q</v>
      </c>
      <c r="O258" s="375" t="str">
        <f>'CONGESTION RESULTS 2015'!P258</f>
        <v>NL</v>
      </c>
      <c r="P258" s="375" t="str">
        <f>'CONGESTION RESULTS 2015'!Q258</f>
        <v>does not exist on TP</v>
      </c>
      <c r="Q258" s="375">
        <f>'CONGESTION RESULTS 2015'!BC258</f>
        <v>0</v>
      </c>
      <c r="S258" s="360">
        <f>'CONGESTION RESULTS 2015'!BJ258</f>
        <v>0</v>
      </c>
      <c r="T258" s="375">
        <f>'CONGESTION RESULTS 2015'!BX258</f>
        <v>0</v>
      </c>
      <c r="U258" s="375" t="str">
        <f>IF(ISBLANK('CONGESTION RESULTS 2015'!BK258), "no", "yes")</f>
        <v>no</v>
      </c>
      <c r="V258" s="357">
        <f>'CONGESTION RESULTS 2015'!CE258</f>
        <v>0</v>
      </c>
      <c r="W258" s="375">
        <f>'CONGESTION RESULTS 2015'!CF258</f>
        <v>0</v>
      </c>
      <c r="X258" s="375">
        <f>'CONGESTION RESULTS 2015'!CG258</f>
        <v>0</v>
      </c>
      <c r="Y258" s="375">
        <f>'CONGESTION RESULTS 2015'!CH258</f>
        <v>0</v>
      </c>
      <c r="AA258" s="375">
        <f>Table9[[#This Row],[offer/non-offer or premia in March 2016 auction? 
'[only considering GYs and M-4-16']]]</f>
        <v>0</v>
      </c>
      <c r="AB258" s="375">
        <f>Table9[[#This Row],[Further TSO remarks on congestion / data / proposed changes to IP list etc.]]</f>
        <v>0</v>
      </c>
      <c r="AC258" s="375">
        <f>Table9[[#This Row],[Revised evaluation of congestion after TSO / NRA comments]]</f>
        <v>0</v>
      </c>
      <c r="AD258" s="375">
        <f>Table9[[#This Row],[ACER comments / 
justification]]</f>
        <v>0</v>
      </c>
    </row>
    <row r="259" spans="1:30" ht="22.2" hidden="1" x14ac:dyDescent="0.45">
      <c r="A259" s="375" t="str">
        <f>'CONGESTION RESULTS 2015'!A259</f>
        <v>cross-border</v>
      </c>
      <c r="B259" s="375" t="str">
        <f>'CONGESTION RESULTS 2015'!B259</f>
        <v>no</v>
      </c>
      <c r="C259" s="375">
        <f>'CONGESTION RESULTS 2015'!C259</f>
        <v>0</v>
      </c>
      <c r="D259" s="375" t="str">
        <f>'CONGESTION RESULTS 2015'!E259</f>
        <v>yes</v>
      </c>
      <c r="E259" s="375" t="str">
        <f>'CONGESTION RESULTS 2015'!F259</f>
        <v>PRISMA</v>
      </c>
      <c r="F259" s="375" t="str">
        <f>'CONGESTION RESULTS 2015'!G259</f>
        <v>Kamminke</v>
      </c>
      <c r="G259" s="375" t="str">
        <f>'CONGESTION RESULTS 2015'!H259</f>
        <v>Entry</v>
      </c>
      <c r="H259" s="375" t="str">
        <f>'CONGESTION RESULTS 2015'!I259</f>
        <v xml:space="preserve">21Z000000000090S </v>
      </c>
      <c r="I259" s="375" t="str">
        <f>'CONGESTION RESULTS 2015'!J259</f>
        <v>ONTRAS</v>
      </c>
      <c r="J259" s="375" t="str">
        <f>'CONGESTION RESULTS 2015'!K259</f>
        <v>21X-DE-F-A0A0A-2</v>
      </c>
      <c r="K259" s="375" t="str">
        <f>'CONGESTION RESULTS 2015'!L259</f>
        <v>DE</v>
      </c>
      <c r="L259" s="375" t="str">
        <f>'CONGESTION RESULTS 2015'!M259</f>
        <v>from</v>
      </c>
      <c r="M259" s="375" t="str">
        <f>'CONGESTION RESULTS 2015'!N259</f>
        <v>GAZ-SYSTEM</v>
      </c>
      <c r="N259" s="375" t="str">
        <f>'CONGESTION RESULTS 2015'!O259</f>
        <v>21X-PL-A-A0A0A-B</v>
      </c>
      <c r="O259" s="375" t="str">
        <f>'CONGESTION RESULTS 2015'!P259</f>
        <v>PL</v>
      </c>
      <c r="P259" s="375">
        <f>'CONGESTION RESULTS 2015'!Q259</f>
        <v>0</v>
      </c>
      <c r="Q259" s="375">
        <f>'CONGESTION RESULTS 2015'!BC259</f>
        <v>0</v>
      </c>
      <c r="S259" s="360">
        <f>'CONGESTION RESULTS 2015'!BJ259</f>
        <v>0</v>
      </c>
      <c r="T259" s="375">
        <f>'CONGESTION RESULTS 2015'!BX259</f>
        <v>0</v>
      </c>
      <c r="U259" s="375" t="str">
        <f>IF(ISBLANK('CONGESTION RESULTS 2015'!BK259), "no", "yes")</f>
        <v>no</v>
      </c>
      <c r="V259" s="357">
        <f>'CONGESTION RESULTS 2015'!CE259</f>
        <v>0</v>
      </c>
      <c r="W259" s="375">
        <f>'CONGESTION RESULTS 2015'!CF259</f>
        <v>0</v>
      </c>
      <c r="X259" s="375">
        <f>'CONGESTION RESULTS 2015'!CG259</f>
        <v>0</v>
      </c>
      <c r="Y259" s="375">
        <f>'CONGESTION RESULTS 2015'!CH259</f>
        <v>0</v>
      </c>
      <c r="AA259" s="375">
        <f>Table9[[#This Row],[offer/non-offer or premia in March 2016 auction? 
'[only considering GYs and M-4-16']]]</f>
        <v>0</v>
      </c>
      <c r="AB259" s="375">
        <f>Table9[[#This Row],[Further TSO remarks on congestion / data / proposed changes to IP list etc.]]</f>
        <v>0</v>
      </c>
      <c r="AC259" s="375">
        <f>Table9[[#This Row],[Revised evaluation of congestion after TSO / NRA comments]]</f>
        <v>0</v>
      </c>
      <c r="AD259" s="375">
        <f>Table9[[#This Row],[ACER comments / 
justification]]</f>
        <v>0</v>
      </c>
    </row>
    <row r="260" spans="1:30" s="361" customFormat="1" ht="30" hidden="1" customHeight="1" x14ac:dyDescent="0.45">
      <c r="A260" s="357" t="str">
        <f>'CONGESTION RESULTS 2015'!A260</f>
        <v>in-country</v>
      </c>
      <c r="B260" s="324" t="str">
        <f>'CONGESTION RESULTS 2015'!B260</f>
        <v>yes</v>
      </c>
      <c r="C260" s="357" t="str">
        <f>'CONGESTION RESULTS 2015'!C260</f>
        <v>non-offer of any firm capacity at BP</v>
      </c>
      <c r="D260" s="357" t="str">
        <f>'CONGESTION RESULTS 2015'!E260</f>
        <v>yes</v>
      </c>
      <c r="E260" s="357" t="str">
        <f>'CONGESTION RESULTS 2015'!F260</f>
        <v>PRISMA</v>
      </c>
      <c r="F260" s="368" t="str">
        <f>'CONGESTION RESULTS 2015'!G260</f>
        <v>Kienbaum</v>
      </c>
      <c r="G260" s="357" t="str">
        <f>'CONGESTION RESULTS 2015'!H260</f>
        <v>Entry</v>
      </c>
      <c r="H260" s="358" t="str">
        <f>'CONGESTION RESULTS 2015'!I260</f>
        <v>37Z000000001078I</v>
      </c>
      <c r="I260" s="357" t="str">
        <f>'CONGESTION RESULTS 2015'!J260</f>
        <v>Open Grid Europe</v>
      </c>
      <c r="J260" s="329" t="str">
        <f>'CONGESTION RESULTS 2015'!K260</f>
        <v>21X-DE-C-A0A0A-T</v>
      </c>
      <c r="K260" s="357" t="str">
        <f>'CONGESTION RESULTS 2015'!L260</f>
        <v>DE</v>
      </c>
      <c r="L260" s="359" t="str">
        <f>'CONGESTION RESULTS 2015'!M260</f>
        <v>from</v>
      </c>
      <c r="M260" s="359" t="str">
        <f>'CONGESTION RESULTS 2015'!N260</f>
        <v>GASCADE Gastransport</v>
      </c>
      <c r="N260" s="329" t="str">
        <f>'CONGESTION RESULTS 2015'!O260</f>
        <v>21X-DE-H-A0A0A-L</v>
      </c>
      <c r="O260" s="322" t="str">
        <f>'CONGESTION RESULTS 2015'!P260</f>
        <v>DE</v>
      </c>
      <c r="P260" s="375">
        <f>'CONGESTION RESULTS 2015'!Q260</f>
        <v>0</v>
      </c>
      <c r="Q260" s="367" t="str">
        <f>'CONGESTION RESULTS 2015'!BC260</f>
        <v>yes</v>
      </c>
      <c r="R260" s="360" t="s">
        <v>103</v>
      </c>
      <c r="S260" s="360" t="str">
        <f>'CONGESTION RESULTS 2015'!BJ260</f>
        <v>no</v>
      </c>
      <c r="T260" s="357" t="str">
        <f>'CONGESTION RESULTS 2015'!BX260</f>
        <v>no</v>
      </c>
      <c r="U260" s="357" t="str">
        <f>IF(ISBLANK('CONGESTION RESULTS 2015'!BK260), "no", "yes")</f>
        <v>no</v>
      </c>
      <c r="V260" s="357" t="str">
        <f>Table9[[#This Row],[Number of concluded trades (T) and offers (O) on secondary markets in 2015 '[&gt;= 1 month']]]</f>
        <v>no</v>
      </c>
      <c r="W260" s="357" t="str">
        <f>'CONGESTION RESULTS 2015'!CF260</f>
        <v>no</v>
      </c>
      <c r="X260" s="357" t="str">
        <f>'CONGESTION RESULTS 2015'!CG260</f>
        <v>yes</v>
      </c>
      <c r="Y260" s="357" t="str">
        <f>'CONGESTION RESULTS 2015'!CH260</f>
        <v>yes</v>
      </c>
      <c r="Z260" s="357" t="s">
        <v>100</v>
      </c>
      <c r="AA260" s="375" t="str">
        <f>Table9[[#This Row],[offer/non-offer or premia in March 2016 auction? 
'[only considering GYs and M-4-16']]]</f>
        <v>only M-4-16 offered as interruptible unbundled; no firm products offered</v>
      </c>
      <c r="AB260" s="375">
        <f>Table9[[#This Row],[Further TSO remarks on congestion / data / proposed changes to IP list etc.]]</f>
        <v>0</v>
      </c>
      <c r="AC260" s="375" t="str">
        <f>Table9[[#This Row],[Revised evaluation of congestion after TSO / NRA comments]]</f>
        <v>yes</v>
      </c>
      <c r="AD260" s="375" t="str">
        <f>Table9[[#This Row],[ACER comments / 
justification]]</f>
        <v>persistent congestion</v>
      </c>
    </row>
    <row r="261" spans="1:30" ht="22.2" hidden="1" x14ac:dyDescent="0.45">
      <c r="A261" s="375" t="str">
        <f>'CONGESTION RESULTS 2015'!A261</f>
        <v>VR</v>
      </c>
      <c r="B261" s="375">
        <f>'CONGESTION RESULTS 2015'!B261</f>
        <v>0</v>
      </c>
      <c r="C261" s="375">
        <f>'CONGESTION RESULTS 2015'!C261</f>
        <v>0</v>
      </c>
      <c r="D261" s="375" t="str">
        <f>'CONGESTION RESULTS 2015'!E261</f>
        <v>no</v>
      </c>
      <c r="E261" s="375" t="str">
        <f>'CONGESTION RESULTS 2015'!F261</f>
        <v>PRISMA</v>
      </c>
      <c r="F261" s="375" t="str">
        <f>'CONGESTION RESULTS 2015'!G261</f>
        <v>Kienbaum</v>
      </c>
      <c r="G261" s="375" t="str">
        <f>'CONGESTION RESULTS 2015'!H261</f>
        <v>Entry</v>
      </c>
      <c r="H261" s="375" t="str">
        <f>'CONGESTION RESULTS 2015'!I261</f>
        <v>37Z000000001078I</v>
      </c>
      <c r="I261" s="375" t="str">
        <f>'CONGESTION RESULTS 2015'!J261</f>
        <v>GASCADE Gastransport</v>
      </c>
      <c r="J261" s="375" t="str">
        <f>'CONGESTION RESULTS 2015'!K261</f>
        <v>21X-DE-H-A0A0A-L</v>
      </c>
      <c r="K261" s="375" t="str">
        <f>'CONGESTION RESULTS 2015'!L261</f>
        <v>DE</v>
      </c>
      <c r="L261" s="375" t="str">
        <f>'CONGESTION RESULTS 2015'!M261</f>
        <v>from</v>
      </c>
      <c r="M261" s="375" t="str">
        <f>'CONGESTION RESULTS 2015'!N261</f>
        <v>Open Grid Europe</v>
      </c>
      <c r="N261" s="375" t="str">
        <f>'CONGESTION RESULTS 2015'!O261</f>
        <v>21X-DE-C-A0A0A-T</v>
      </c>
      <c r="O261" s="375" t="str">
        <f>'CONGESTION RESULTS 2015'!P261</f>
        <v>DE</v>
      </c>
      <c r="P261" s="375">
        <f>'CONGESTION RESULTS 2015'!Q261</f>
        <v>0</v>
      </c>
      <c r="Q261" s="375" t="str">
        <f>'CONGESTION RESULTS 2015'!BC261</f>
        <v>no data</v>
      </c>
      <c r="S261" s="360" t="str">
        <f>'CONGESTION RESULTS 2015'!BJ261</f>
        <v>no data</v>
      </c>
      <c r="T261" s="375">
        <f>'CONGESTION RESULTS 2015'!BX261</f>
        <v>0</v>
      </c>
      <c r="U261" s="375" t="str">
        <f>IF(ISBLANK('CONGESTION RESULTS 2015'!BK261), "no", "yes")</f>
        <v>no</v>
      </c>
      <c r="V261" s="357">
        <f>'CONGESTION RESULTS 2015'!CE261</f>
        <v>0</v>
      </c>
      <c r="W261" s="375">
        <f>'CONGESTION RESULTS 2015'!CF261</f>
        <v>0</v>
      </c>
      <c r="X261" s="375">
        <f>'CONGESTION RESULTS 2015'!CG261</f>
        <v>0</v>
      </c>
      <c r="Y261" s="375">
        <f>'CONGESTION RESULTS 2015'!CH261</f>
        <v>0</v>
      </c>
      <c r="AA261" s="375">
        <f>Table9[[#This Row],[offer/non-offer or premia in March 2016 auction? 
'[only considering GYs and M-4-16']]]</f>
        <v>0</v>
      </c>
      <c r="AB261" s="375">
        <f>Table9[[#This Row],[Further TSO remarks on congestion / data / proposed changes to IP list etc.]]</f>
        <v>0</v>
      </c>
      <c r="AC261" s="375">
        <f>Table9[[#This Row],[Revised evaluation of congestion after TSO / NRA comments]]</f>
        <v>0</v>
      </c>
      <c r="AD261" s="375">
        <f>Table9[[#This Row],[ACER comments / 
justification]]</f>
        <v>0</v>
      </c>
    </row>
    <row r="262" spans="1:30" ht="22.2" hidden="1" x14ac:dyDescent="0.45">
      <c r="A262" s="375" t="str">
        <f>'CONGESTION RESULTS 2015'!A262</f>
        <v>3rd country</v>
      </c>
      <c r="B262" s="375" t="str">
        <f>'CONGESTION RESULTS 2015'!B262</f>
        <v>likely not</v>
      </c>
      <c r="C262" s="375" t="str">
        <f>'CONGESTION RESULTS 2015'!C262</f>
        <v>non-offer of any product at BP</v>
      </c>
      <c r="D262" s="375" t="str">
        <f>'CONGESTION RESULTS 2015'!E262</f>
        <v>na</v>
      </c>
      <c r="E262" s="375" t="str">
        <f>'CONGESTION RESULTS 2015'!F262</f>
        <v>RBP</v>
      </c>
      <c r="F262" s="375" t="str">
        <f>'CONGESTION RESULTS 2015'!G262</f>
        <v>Kipi (TR) / Kipi (GR)</v>
      </c>
      <c r="G262" s="375" t="str">
        <f>'CONGESTION RESULTS 2015'!H262</f>
        <v>Entry</v>
      </c>
      <c r="H262" s="375" t="str">
        <f>'CONGESTION RESULTS 2015'!I262</f>
        <v>21Z000000000233W</v>
      </c>
      <c r="I262" s="375" t="str">
        <f>'CONGESTION RESULTS 2015'!J262</f>
        <v>DESFA</v>
      </c>
      <c r="J262" s="375" t="str">
        <f>'CONGESTION RESULTS 2015'!K262</f>
        <v>21X-GR-A-A0A0A-G</v>
      </c>
      <c r="K262" s="375" t="str">
        <f>'CONGESTION RESULTS 2015'!L262</f>
        <v>GR</v>
      </c>
      <c r="L262" s="375" t="str">
        <f>'CONGESTION RESULTS 2015'!M262</f>
        <v>from</v>
      </c>
      <c r="M262" s="375" t="str">
        <f>'CONGESTION RESULTS 2015'!N262</f>
        <v>Botas</v>
      </c>
      <c r="N262" s="375" t="str">
        <f>'CONGESTION RESULTS 2015'!O262</f>
        <v>21X-TR-A-A0A0A-8</v>
      </c>
      <c r="O262" s="375" t="str">
        <f>'CONGESTION RESULTS 2015'!P262</f>
        <v>TR</v>
      </c>
      <c r="P262" s="375" t="str">
        <f>'CONGESTION RESULTS 2015'!Q262</f>
        <v>DESFA proposes to delete that IP side (CAM IM survey)</v>
      </c>
      <c r="Q262" s="375" t="str">
        <f>'CONGESTION RESULTS 2015'!BC262</f>
        <v>no</v>
      </c>
      <c r="S262" s="360">
        <f>'CONGESTION RESULTS 2015'!BJ262</f>
        <v>0</v>
      </c>
      <c r="T262" s="375">
        <f>'CONGESTION RESULTS 2015'!BX262</f>
        <v>0</v>
      </c>
      <c r="U262" s="375" t="str">
        <f>IF(ISBLANK('CONGESTION RESULTS 2015'!BK262), "no", "yes")</f>
        <v>no</v>
      </c>
      <c r="V262" s="357" t="str">
        <f>'CONGESTION RESULTS 2015'!CD262</f>
        <v>DESFA web site</v>
      </c>
      <c r="W262" s="375">
        <f>'CONGESTION RESULTS 2015'!CF262</f>
        <v>0</v>
      </c>
      <c r="X262" s="375">
        <f>'CONGESTION RESULTS 2015'!CG262</f>
        <v>0</v>
      </c>
      <c r="Y262" s="375">
        <f>'CONGESTION RESULTS 2015'!CH262</f>
        <v>0</v>
      </c>
      <c r="AA262" s="375">
        <f>Table9[[#This Row],[offer/non-offer or premia in March 2016 auction? 
'[only considering GYs and M-4-16']]]</f>
        <v>0</v>
      </c>
      <c r="AB262" s="375">
        <f>Table9[[#This Row],[Further TSO remarks on congestion / data / proposed changes to IP list etc.]]</f>
        <v>0</v>
      </c>
      <c r="AC262" s="375" t="str">
        <f>Table9[[#This Row],[Revised evaluation of congestion after TSO / NRA comments]]</f>
        <v>likely not</v>
      </c>
      <c r="AD262" s="375">
        <f>Table9[[#This Row],[ACER comments / 
justification]]</f>
        <v>0</v>
      </c>
    </row>
    <row r="263" spans="1:30" ht="22.2" hidden="1" x14ac:dyDescent="0.45">
      <c r="A263" s="375" t="str">
        <f>'CONGESTION RESULTS 2015'!A263</f>
        <v>3rd country</v>
      </c>
      <c r="B263" s="375" t="str">
        <f>'CONGESTION RESULTS 2015'!B263</f>
        <v>no</v>
      </c>
      <c r="C263" s="375">
        <f>'CONGESTION RESULTS 2015'!C263</f>
        <v>0</v>
      </c>
      <c r="D263" s="375" t="str">
        <f>'CONGESTION RESULTS 2015'!E263</f>
        <v>na</v>
      </c>
      <c r="E263" s="375" t="str">
        <f>'CONGESTION RESULTS 2015'!F263</f>
        <v>GSA</v>
      </c>
      <c r="F263" s="375" t="str">
        <f>'CONGESTION RESULTS 2015'!G263</f>
        <v>Kondratki</v>
      </c>
      <c r="G263" s="375" t="str">
        <f>'CONGESTION RESULTS 2015'!H263</f>
        <v>Entry</v>
      </c>
      <c r="H263" s="375" t="str">
        <f>'CONGESTION RESULTS 2015'!I263</f>
        <v>21Z0000000000066</v>
      </c>
      <c r="I263" s="375" t="str">
        <f>'CONGESTION RESULTS 2015'!J263</f>
        <v>GAZ-SYSTEM (ISO)</v>
      </c>
      <c r="J263" s="375" t="str">
        <f>'CONGESTION RESULTS 2015'!K263</f>
        <v>21X-PL-A-A0A0A-B</v>
      </c>
      <c r="K263" s="375" t="str">
        <f>'CONGESTION RESULTS 2015'!L263</f>
        <v>PL</v>
      </c>
      <c r="L263" s="375" t="str">
        <f>'CONGESTION RESULTS 2015'!M263</f>
        <v>from</v>
      </c>
      <c r="M263" s="375" t="str">
        <f>'CONGESTION RESULTS 2015'!N263</f>
        <v>Gazprom Transgaz Belarus</v>
      </c>
      <c r="N263" s="375" t="str">
        <f>'CONGESTION RESULTS 2015'!O263</f>
        <v>--</v>
      </c>
      <c r="O263" s="375" t="str">
        <f>'CONGESTION RESULTS 2015'!P263</f>
        <v>BY</v>
      </c>
      <c r="P263" s="375">
        <f>'CONGESTION RESULTS 2015'!Q263</f>
        <v>0</v>
      </c>
      <c r="Q263" s="375">
        <f>'CONGESTION RESULTS 2015'!BC263</f>
        <v>0</v>
      </c>
      <c r="S263" s="360">
        <f>'CONGESTION RESULTS 2015'!BJ263</f>
        <v>0</v>
      </c>
      <c r="T263" s="375">
        <f>'CONGESTION RESULTS 2015'!BX263</f>
        <v>0</v>
      </c>
      <c r="U263" s="375" t="str">
        <f>IF(ISBLANK('CONGESTION RESULTS 2015'!BK263), "no", "yes")</f>
        <v>no</v>
      </c>
      <c r="V263" s="357">
        <f>'CONGESTION RESULTS 2015'!CE263</f>
        <v>0</v>
      </c>
      <c r="W263" s="375">
        <f>'CONGESTION RESULTS 2015'!CF263</f>
        <v>0</v>
      </c>
      <c r="X263" s="375">
        <f>'CONGESTION RESULTS 2015'!CG263</f>
        <v>0</v>
      </c>
      <c r="Y263" s="375">
        <f>'CONGESTION RESULTS 2015'!CH263</f>
        <v>0</v>
      </c>
      <c r="AA263" s="375">
        <f>Table9[[#This Row],[offer/non-offer or premia in March 2016 auction? 
'[only considering GYs and M-4-16']]]</f>
        <v>0</v>
      </c>
      <c r="AB263" s="375">
        <f>Table9[[#This Row],[Further TSO remarks on congestion / data / proposed changes to IP list etc.]]</f>
        <v>0</v>
      </c>
      <c r="AC263" s="375" t="str">
        <f>Table9[[#This Row],[Revised evaluation of congestion after TSO / NRA comments]]</f>
        <v>no</v>
      </c>
      <c r="AD263" s="375">
        <f>Table9[[#This Row],[ACER comments / 
justification]]</f>
        <v>0</v>
      </c>
    </row>
    <row r="264" spans="1:30" ht="22.2" hidden="1" x14ac:dyDescent="0.45">
      <c r="A264" s="375" t="str">
        <f>'CONGESTION RESULTS 2015'!A264</f>
        <v>cross-border</v>
      </c>
      <c r="B264" s="375" t="str">
        <f>'CONGESTION RESULTS 2015'!B264</f>
        <v>likely not</v>
      </c>
      <c r="C264" s="375" t="str">
        <f>'CONGESTION RESULTS 2015'!C264</f>
        <v>non-offer of any product at BP</v>
      </c>
      <c r="D264" s="375" t="str">
        <f>'CONGESTION RESULTS 2015'!E264</f>
        <v>yes</v>
      </c>
      <c r="E264" s="375" t="str">
        <f>'CONGESTION RESULTS 2015'!F264</f>
        <v>undecided on BG side (likely RBP)</v>
      </c>
      <c r="F264" s="375" t="str">
        <f>'CONGESTION RESULTS 2015'!G264</f>
        <v>Kulata (BG) / Sidirokastron (GR)</v>
      </c>
      <c r="G264" s="375" t="str">
        <f>'CONGESTION RESULTS 2015'!H264</f>
        <v>Entry</v>
      </c>
      <c r="H264" s="375" t="str">
        <f>'CONGESTION RESULTS 2015'!I264</f>
        <v>21Z000000000020C</v>
      </c>
      <c r="I264" s="375" t="str">
        <f>'CONGESTION RESULTS 2015'!J264</f>
        <v>DESFA</v>
      </c>
      <c r="J264" s="375" t="str">
        <f>'CONGESTION RESULTS 2015'!K264</f>
        <v>21X-GR-A-A0A0A-G</v>
      </c>
      <c r="K264" s="375" t="str">
        <f>'CONGESTION RESULTS 2015'!L264</f>
        <v>GR</v>
      </c>
      <c r="L264" s="375" t="str">
        <f>'CONGESTION RESULTS 2015'!M264</f>
        <v>from</v>
      </c>
      <c r="M264" s="375" t="str">
        <f>'CONGESTION RESULTS 2015'!N264</f>
        <v>Bulgartransgaz</v>
      </c>
      <c r="N264" s="375" t="str">
        <f>'CONGESTION RESULTS 2015'!O264</f>
        <v>21X-BG-A-A0A0A-C</v>
      </c>
      <c r="O264" s="375" t="str">
        <f>'CONGESTION RESULTS 2015'!P264</f>
        <v>BG</v>
      </c>
      <c r="P264" s="375">
        <f>'CONGESTION RESULTS 2015'!Q264</f>
        <v>0</v>
      </c>
      <c r="Q264" s="375">
        <f>'CONGESTION RESULTS 2015'!BC264</f>
        <v>0</v>
      </c>
      <c r="S264" s="360">
        <f>'CONGESTION RESULTS 2015'!BJ264</f>
        <v>0</v>
      </c>
      <c r="T264" s="375">
        <f>'CONGESTION RESULTS 2015'!BX264</f>
        <v>0</v>
      </c>
      <c r="U264" s="375" t="str">
        <f>IF(ISBLANK('CONGESTION RESULTS 2015'!BK264), "no", "yes")</f>
        <v>no</v>
      </c>
      <c r="V264" s="357">
        <f>'CONGESTION RESULTS 2015'!CE264</f>
        <v>0</v>
      </c>
      <c r="W264" s="375">
        <f>'CONGESTION RESULTS 2015'!CF264</f>
        <v>0</v>
      </c>
      <c r="X264" s="375">
        <f>'CONGESTION RESULTS 2015'!CG264</f>
        <v>0</v>
      </c>
      <c r="Y264" s="375">
        <f>'CONGESTION RESULTS 2015'!CH264</f>
        <v>0</v>
      </c>
      <c r="AA264" s="375">
        <f>Table9[[#This Row],[offer/non-offer or premia in March 2016 auction? 
'[only considering GYs and M-4-16']]]</f>
        <v>0</v>
      </c>
      <c r="AB264" s="375">
        <f>Table9[[#This Row],[Further TSO remarks on congestion / data / proposed changes to IP list etc.]]</f>
        <v>0</v>
      </c>
      <c r="AC264" s="375" t="str">
        <f>Table9[[#This Row],[Revised evaluation of congestion after TSO / NRA comments]]</f>
        <v>likely not</v>
      </c>
      <c r="AD264" s="375">
        <f>Table9[[#This Row],[ACER comments / 
justification]]</f>
        <v>0</v>
      </c>
    </row>
    <row r="265" spans="1:30" ht="22.2" hidden="1" x14ac:dyDescent="0.45">
      <c r="A265" s="375" t="str">
        <f>'CONGESTION RESULTS 2015'!A265</f>
        <v>cross-border</v>
      </c>
      <c r="B265" s="375" t="str">
        <f>'CONGESTION RESULTS 2015'!B265</f>
        <v>likely not</v>
      </c>
      <c r="C265" s="375" t="str">
        <f>'CONGESTION RESULTS 2015'!C265</f>
        <v>non-offer of any product at BP</v>
      </c>
      <c r="D265" s="375" t="str">
        <f>'CONGESTION RESULTS 2015'!E265</f>
        <v>yes</v>
      </c>
      <c r="E265" s="375" t="str">
        <f>'CONGESTION RESULTS 2015'!F265</f>
        <v>undecided on BG side (likely RBP)</v>
      </c>
      <c r="F265" s="375" t="str">
        <f>'CONGESTION RESULTS 2015'!G265</f>
        <v>Kulata (BG) / Sidirokastron (GR)</v>
      </c>
      <c r="G265" s="375" t="str">
        <f>'CONGESTION RESULTS 2015'!H265</f>
        <v>Entry</v>
      </c>
      <c r="H265" s="375" t="str">
        <f>'CONGESTION RESULTS 2015'!I265</f>
        <v>21Z000000000020C</v>
      </c>
      <c r="I265" s="375" t="str">
        <f>'CONGESTION RESULTS 2015'!J265</f>
        <v>Bulgartransgaz</v>
      </c>
      <c r="J265" s="375" t="str">
        <f>'CONGESTION RESULTS 2015'!K265</f>
        <v>21X-BG-A-A0A0A-C</v>
      </c>
      <c r="K265" s="375" t="str">
        <f>'CONGESTION RESULTS 2015'!L265</f>
        <v>BG</v>
      </c>
      <c r="L265" s="375" t="str">
        <f>'CONGESTION RESULTS 2015'!M265</f>
        <v>from</v>
      </c>
      <c r="M265" s="375" t="str">
        <f>'CONGESTION RESULTS 2015'!N265</f>
        <v>DESFA</v>
      </c>
      <c r="N265" s="375" t="str">
        <f>'CONGESTION RESULTS 2015'!O265</f>
        <v>21X-GR-A-A0A0A-G</v>
      </c>
      <c r="O265" s="375" t="str">
        <f>'CONGESTION RESULTS 2015'!P265</f>
        <v>GR</v>
      </c>
      <c r="P265" s="375">
        <f>'CONGESTION RESULTS 2015'!Q265</f>
        <v>0</v>
      </c>
      <c r="Q265" s="375" t="str">
        <f>'CONGESTION RESULTS 2015'!BC265</f>
        <v>yes</v>
      </c>
      <c r="S265" s="360" t="str">
        <f>'CONGESTION RESULTS 2015'!BJ265</f>
        <v>yes (May + June + 1 day in August 15)</v>
      </c>
      <c r="T265" s="375">
        <f>'CONGESTION RESULTS 2015'!BX265</f>
        <v>0</v>
      </c>
      <c r="U265" s="375" t="str">
        <f>IF(ISBLANK('CONGESTION RESULTS 2015'!BK265), "no", "yes")</f>
        <v>no</v>
      </c>
      <c r="V265" s="357" t="str">
        <f>'CONGESTION RESULTS 2015'!CE265</f>
        <v>no</v>
      </c>
      <c r="W265" s="375">
        <f>'CONGESTION RESULTS 2015'!CF265</f>
        <v>0</v>
      </c>
      <c r="X265" s="375">
        <f>'CONGESTION RESULTS 2015'!CG265</f>
        <v>0</v>
      </c>
      <c r="Y265" s="375">
        <f>'CONGESTION RESULTS 2015'!CH265</f>
        <v>0</v>
      </c>
      <c r="AA265" s="375">
        <f>Table9[[#This Row],[offer/non-offer or premia in March 2016 auction? 
'[only considering GYs and M-4-16']]]</f>
        <v>0</v>
      </c>
      <c r="AB265" s="375">
        <f>Table9[[#This Row],[Further TSO remarks on congestion / data / proposed changes to IP list etc.]]</f>
        <v>0</v>
      </c>
      <c r="AC265" s="375" t="str">
        <f>Table9[[#This Row],[Revised evaluation of congestion after TSO / NRA comments]]</f>
        <v>likely not</v>
      </c>
      <c r="AD265" s="375">
        <f>Table9[[#This Row],[ACER comments / 
justification]]</f>
        <v>0</v>
      </c>
    </row>
    <row r="266" spans="1:30" ht="22.2" hidden="1" x14ac:dyDescent="0.45">
      <c r="A266" s="375" t="str">
        <f>'CONGESTION RESULTS 2015'!A266</f>
        <v>in-country</v>
      </c>
      <c r="B266" s="375" t="str">
        <f>'CONGESTION RESULTS 2015'!B266</f>
        <v>likely not</v>
      </c>
      <c r="C266" s="375" t="str">
        <f>'CONGESTION RESULTS 2015'!C266</f>
        <v>non-offer of GYs 16/17 + 17/18</v>
      </c>
      <c r="D266" s="375" t="str">
        <f>'CONGESTION RESULTS 2015'!E266</f>
        <v>yes</v>
      </c>
      <c r="E266" s="375" t="str">
        <f>'CONGESTION RESULTS 2015'!F266</f>
        <v>PRISMA</v>
      </c>
      <c r="F266" s="375" t="str">
        <f>'CONGESTION RESULTS 2015'!G266</f>
        <v>Lampertheim I</v>
      </c>
      <c r="G266" s="375" t="str">
        <f>'CONGESTION RESULTS 2015'!H266</f>
        <v>Entry</v>
      </c>
      <c r="H266" s="375" t="str">
        <f>'CONGESTION RESULTS 2015'!I266</f>
        <v>37Z0000000007905</v>
      </c>
      <c r="I266" s="375" t="str">
        <f>'CONGESTION RESULTS 2015'!J266</f>
        <v>Open Grid Europe</v>
      </c>
      <c r="J266" s="375" t="str">
        <f>'CONGESTION RESULTS 2015'!K266</f>
        <v>21X-DE-C-A0A0A-T</v>
      </c>
      <c r="K266" s="375" t="str">
        <f>'CONGESTION RESULTS 2015'!L266</f>
        <v>DE</v>
      </c>
      <c r="L266" s="375" t="str">
        <f>'CONGESTION RESULTS 2015'!M266</f>
        <v>from</v>
      </c>
      <c r="M266" s="375" t="str">
        <f>'CONGESTION RESULTS 2015'!N266</f>
        <v>GASCADE Gastransport</v>
      </c>
      <c r="N266" s="375" t="str">
        <f>'CONGESTION RESULTS 2015'!O266</f>
        <v>21X-DE-H-A0A0A-L</v>
      </c>
      <c r="O266" s="375" t="str">
        <f>'CONGESTION RESULTS 2015'!P266</f>
        <v>DE</v>
      </c>
      <c r="P266" s="375">
        <f>'CONGESTION RESULTS 2015'!Q266</f>
        <v>0</v>
      </c>
      <c r="Q266" s="375" t="str">
        <f>'CONGESTION RESULTS 2015'!BC266</f>
        <v>yes</v>
      </c>
      <c r="S266" s="360" t="str">
        <f>'CONGESTION RESULTS 2015'!BJ266</f>
        <v>no</v>
      </c>
      <c r="T266" s="375">
        <f>'CONGESTION RESULTS 2015'!BX266</f>
        <v>0</v>
      </c>
      <c r="V266" s="357">
        <f>'CONGESTION RESULTS 2015'!CE266</f>
        <v>0</v>
      </c>
      <c r="W266" s="375">
        <f>'CONGESTION RESULTS 2015'!CF266</f>
        <v>0</v>
      </c>
      <c r="X266" s="375">
        <f>'CONGESTION RESULTS 2015'!CG266</f>
        <v>0</v>
      </c>
      <c r="Y266" s="375" t="str">
        <f>'CONGESTION RESULTS 2015'!CH266</f>
        <v>yes</v>
      </c>
      <c r="AA266" s="375">
        <f>Table9[[#This Row],[offer/non-offer or premia in March 2016 auction? 
'[only considering GYs and M-4-16']]]</f>
        <v>0</v>
      </c>
      <c r="AB266" s="375">
        <f>Table9[[#This Row],[Further TSO remarks on congestion / data / proposed changes to IP list etc.]]</f>
        <v>0</v>
      </c>
      <c r="AC266" s="375">
        <f>Table9[[#This Row],[Revised evaluation of congestion after TSO / NRA comments]]</f>
        <v>0</v>
      </c>
      <c r="AD266" s="375">
        <f>Table9[[#This Row],[ACER comments / 
justification]]</f>
        <v>0</v>
      </c>
    </row>
    <row r="267" spans="1:30" ht="22.2" hidden="1" x14ac:dyDescent="0.45">
      <c r="A267" s="375" t="str">
        <f>'CONGESTION RESULTS 2015'!A267</f>
        <v>VR</v>
      </c>
      <c r="B267" s="375">
        <f>'CONGESTION RESULTS 2015'!B267</f>
        <v>0</v>
      </c>
      <c r="C267" s="375">
        <f>'CONGESTION RESULTS 2015'!C267</f>
        <v>0</v>
      </c>
      <c r="D267" s="375" t="str">
        <f>'CONGESTION RESULTS 2015'!E267</f>
        <v>no</v>
      </c>
      <c r="E267" s="375" t="str">
        <f>'CONGESTION RESULTS 2015'!F267</f>
        <v>PRISMA</v>
      </c>
      <c r="F267" s="375" t="str">
        <f>'CONGESTION RESULTS 2015'!G267</f>
        <v>Lampertheim I</v>
      </c>
      <c r="G267" s="375" t="str">
        <f>'CONGESTION RESULTS 2015'!H267</f>
        <v>Entry</v>
      </c>
      <c r="H267" s="375" t="str">
        <f>'CONGESTION RESULTS 2015'!I267</f>
        <v>37Z0000000007905</v>
      </c>
      <c r="I267" s="375" t="str">
        <f>'CONGESTION RESULTS 2015'!J267</f>
        <v>GASCADE Gastransport</v>
      </c>
      <c r="J267" s="375" t="str">
        <f>'CONGESTION RESULTS 2015'!K267</f>
        <v>21X-DE-H-A0A0A-L</v>
      </c>
      <c r="K267" s="375" t="str">
        <f>'CONGESTION RESULTS 2015'!L267</f>
        <v>DE</v>
      </c>
      <c r="L267" s="375" t="str">
        <f>'CONGESTION RESULTS 2015'!M267</f>
        <v>from</v>
      </c>
      <c r="M267" s="375" t="str">
        <f>'CONGESTION RESULTS 2015'!N267</f>
        <v>Open Grid Europe</v>
      </c>
      <c r="N267" s="375" t="str">
        <f>'CONGESTION RESULTS 2015'!O267</f>
        <v>21X-DE-C-A0A0A-T</v>
      </c>
      <c r="O267" s="375" t="str">
        <f>'CONGESTION RESULTS 2015'!P267</f>
        <v>DE</v>
      </c>
      <c r="P267" s="375">
        <f>'CONGESTION RESULTS 2015'!Q267</f>
        <v>0</v>
      </c>
      <c r="Q267" s="375" t="str">
        <f>'CONGESTION RESULTS 2015'!BC267</f>
        <v>no data</v>
      </c>
      <c r="S267" s="360" t="str">
        <f>'CONGESTION RESULTS 2015'!BJ267</f>
        <v>no data</v>
      </c>
      <c r="T267" s="375">
        <f>'CONGESTION RESULTS 2015'!BX267</f>
        <v>0</v>
      </c>
      <c r="U267" s="375" t="str">
        <f>IF(ISBLANK('CONGESTION RESULTS 2015'!BK267), "no", "yes")</f>
        <v>no</v>
      </c>
      <c r="V267" s="357">
        <f>'CONGESTION RESULTS 2015'!CE267</f>
        <v>0</v>
      </c>
      <c r="W267" s="375">
        <f>'CONGESTION RESULTS 2015'!CF267</f>
        <v>0</v>
      </c>
      <c r="X267" s="375">
        <f>'CONGESTION RESULTS 2015'!CG267</f>
        <v>0</v>
      </c>
      <c r="Y267" s="375">
        <f>'CONGESTION RESULTS 2015'!CH267</f>
        <v>0</v>
      </c>
      <c r="AA267" s="375">
        <f>Table9[[#This Row],[offer/non-offer or premia in March 2016 auction? 
'[only considering GYs and M-4-16']]]</f>
        <v>0</v>
      </c>
      <c r="AB267" s="375">
        <f>Table9[[#This Row],[Further TSO remarks on congestion / data / proposed changes to IP list etc.]]</f>
        <v>0</v>
      </c>
      <c r="AC267" s="375">
        <f>Table9[[#This Row],[Revised evaluation of congestion after TSO / NRA comments]]</f>
        <v>0</v>
      </c>
      <c r="AD267" s="375">
        <f>Table9[[#This Row],[ACER comments / 
justification]]</f>
        <v>0</v>
      </c>
    </row>
    <row r="268" spans="1:30" ht="22.2" hidden="1" x14ac:dyDescent="0.45">
      <c r="A268" s="375" t="str">
        <f>'CONGESTION RESULTS 2015'!A268</f>
        <v>in-country</v>
      </c>
      <c r="B268" s="375" t="str">
        <f>'CONGESTION RESULTS 2015'!B268</f>
        <v>no</v>
      </c>
      <c r="C268" s="375">
        <f>'CONGESTION RESULTS 2015'!C268</f>
        <v>0</v>
      </c>
      <c r="D268" s="375" t="str">
        <f>'CONGESTION RESULTS 2015'!E268</f>
        <v>yes</v>
      </c>
      <c r="E268" s="375" t="str">
        <f>'CONGESTION RESULTS 2015'!F268</f>
        <v>PRISMA</v>
      </c>
      <c r="F268" s="375" t="str">
        <f>'CONGESTION RESULTS 2015'!G268</f>
        <v>Lampertheim IV</v>
      </c>
      <c r="G268" s="375" t="str">
        <f>'CONGESTION RESULTS 2015'!H268</f>
        <v>Entry</v>
      </c>
      <c r="H268" s="375" t="str">
        <f>'CONGESTION RESULTS 2015'!I268</f>
        <v>37Z000000001442N</v>
      </c>
      <c r="I268" s="375" t="str">
        <f>'CONGESTION RESULTS 2015'!J268</f>
        <v>terranets bw</v>
      </c>
      <c r="J268" s="375" t="str">
        <f>'CONGESTION RESULTS 2015'!K268</f>
        <v>21X000000001163D</v>
      </c>
      <c r="K268" s="375" t="str">
        <f>'CONGESTION RESULTS 2015'!L268</f>
        <v>DE</v>
      </c>
      <c r="L268" s="375" t="str">
        <f>'CONGESTION RESULTS 2015'!M268</f>
        <v>from</v>
      </c>
      <c r="M268" s="375" t="str">
        <f>'CONGESTION RESULTS 2015'!N268</f>
        <v>GASCADE Gastransport</v>
      </c>
      <c r="N268" s="375" t="str">
        <f>'CONGESTION RESULTS 2015'!O268</f>
        <v>21X-DE-H-A0A0A-L</v>
      </c>
      <c r="O268" s="375" t="str">
        <f>'CONGESTION RESULTS 2015'!P268</f>
        <v>DE</v>
      </c>
      <c r="P268" s="375">
        <f>'CONGESTION RESULTS 2015'!Q268</f>
        <v>0</v>
      </c>
      <c r="Q268" s="375">
        <f>'CONGESTION RESULTS 2015'!BC268</f>
        <v>0</v>
      </c>
      <c r="S268" s="360">
        <f>'CONGESTION RESULTS 2015'!BJ268</f>
        <v>0</v>
      </c>
      <c r="T268" s="375">
        <f>'CONGESTION RESULTS 2015'!BX268</f>
        <v>0</v>
      </c>
      <c r="U268" s="375" t="str">
        <f>IF(ISBLANK('CONGESTION RESULTS 2015'!BK268), "no", "yes")</f>
        <v>no</v>
      </c>
      <c r="V268" s="357">
        <f>'CONGESTION RESULTS 2015'!CE268</f>
        <v>0</v>
      </c>
      <c r="W268" s="375">
        <f>'CONGESTION RESULTS 2015'!CF268</f>
        <v>0</v>
      </c>
      <c r="X268" s="375">
        <f>'CONGESTION RESULTS 2015'!CG268</f>
        <v>0</v>
      </c>
      <c r="Y268" s="375">
        <f>'CONGESTION RESULTS 2015'!CH268</f>
        <v>0</v>
      </c>
      <c r="AA268" s="375">
        <f>Table9[[#This Row],[offer/non-offer or premia in March 2016 auction? 
'[only considering GYs and M-4-16']]]</f>
        <v>0</v>
      </c>
      <c r="AB268" s="375">
        <f>Table9[[#This Row],[Further TSO remarks on congestion / data / proposed changes to IP list etc.]]</f>
        <v>0</v>
      </c>
      <c r="AC268" s="375" t="str">
        <f>Table9[[#This Row],[Revised evaluation of congestion after TSO / NRA comments]]</f>
        <v>no</v>
      </c>
      <c r="AD268" s="375">
        <f>Table9[[#This Row],[ACER comments / 
justification]]</f>
        <v>0</v>
      </c>
    </row>
    <row r="269" spans="1:30" ht="22.2" hidden="1" x14ac:dyDescent="0.45">
      <c r="A269" s="375" t="str">
        <f>'CONGESTION RESULTS 2015'!A269</f>
        <v>VR</v>
      </c>
      <c r="B269" s="375">
        <f>'CONGESTION RESULTS 2015'!B269</f>
        <v>0</v>
      </c>
      <c r="C269" s="375">
        <f>'CONGESTION RESULTS 2015'!C269</f>
        <v>0</v>
      </c>
      <c r="D269" s="375" t="str">
        <f>'CONGESTION RESULTS 2015'!E269</f>
        <v>no</v>
      </c>
      <c r="E269" s="375" t="str">
        <f>'CONGESTION RESULTS 2015'!F269</f>
        <v>PRISMA</v>
      </c>
      <c r="F269" s="375" t="str">
        <f>'CONGESTION RESULTS 2015'!G269</f>
        <v>Lampertheim IV</v>
      </c>
      <c r="G269" s="375" t="str">
        <f>'CONGESTION RESULTS 2015'!H269</f>
        <v>Entry</v>
      </c>
      <c r="H269" s="375" t="str">
        <f>'CONGESTION RESULTS 2015'!I269</f>
        <v>37Z000000001442N</v>
      </c>
      <c r="I269" s="375" t="str">
        <f>'CONGESTION RESULTS 2015'!J269</f>
        <v>GASCADE Gastransport</v>
      </c>
      <c r="J269" s="375" t="str">
        <f>'CONGESTION RESULTS 2015'!K269</f>
        <v>21X-DE-H-A0A0A-L</v>
      </c>
      <c r="K269" s="375" t="str">
        <f>'CONGESTION RESULTS 2015'!L269</f>
        <v>DE</v>
      </c>
      <c r="L269" s="375" t="str">
        <f>'CONGESTION RESULTS 2015'!M269</f>
        <v>from</v>
      </c>
      <c r="M269" s="375" t="str">
        <f>'CONGESTION RESULTS 2015'!N269</f>
        <v>terranets bw</v>
      </c>
      <c r="N269" s="375" t="str">
        <f>'CONGESTION RESULTS 2015'!O269</f>
        <v>21X000000001163D</v>
      </c>
      <c r="O269" s="375" t="str">
        <f>'CONGESTION RESULTS 2015'!P269</f>
        <v>DE</v>
      </c>
      <c r="P269" s="375" t="str">
        <f>'CONGESTION RESULTS 2015'!Q269</f>
        <v>does not exist on TP</v>
      </c>
      <c r="Q269" s="375">
        <f>'CONGESTION RESULTS 2015'!BC269</f>
        <v>0</v>
      </c>
      <c r="S269" s="360">
        <f>'CONGESTION RESULTS 2015'!BJ269</f>
        <v>0</v>
      </c>
      <c r="T269" s="375">
        <f>'CONGESTION RESULTS 2015'!BX269</f>
        <v>0</v>
      </c>
      <c r="U269" s="375" t="str">
        <f>IF(ISBLANK('CONGESTION RESULTS 2015'!BK269), "no", "yes")</f>
        <v>no</v>
      </c>
      <c r="V269" s="357">
        <f>'CONGESTION RESULTS 2015'!CE269</f>
        <v>0</v>
      </c>
      <c r="W269" s="375">
        <f>'CONGESTION RESULTS 2015'!CF269</f>
        <v>0</v>
      </c>
      <c r="X269" s="375">
        <f>'CONGESTION RESULTS 2015'!CG269</f>
        <v>0</v>
      </c>
      <c r="Y269" s="375">
        <f>'CONGESTION RESULTS 2015'!CH269</f>
        <v>0</v>
      </c>
      <c r="AA269" s="375">
        <f>Table9[[#This Row],[offer/non-offer or premia in March 2016 auction? 
'[only considering GYs and M-4-16']]]</f>
        <v>0</v>
      </c>
      <c r="AB269" s="375">
        <f>Table9[[#This Row],[Further TSO remarks on congestion / data / proposed changes to IP list etc.]]</f>
        <v>0</v>
      </c>
      <c r="AC269" s="375">
        <f>Table9[[#This Row],[Revised evaluation of congestion after TSO / NRA comments]]</f>
        <v>0</v>
      </c>
      <c r="AD269" s="375">
        <f>Table9[[#This Row],[ACER comments / 
justification]]</f>
        <v>0</v>
      </c>
    </row>
    <row r="270" spans="1:30" ht="22.2" hidden="1" x14ac:dyDescent="0.45">
      <c r="A270" s="375" t="str">
        <f>'CONGESTION RESULTS 2015'!A270</f>
        <v>cross-border</v>
      </c>
      <c r="B270" s="375" t="str">
        <f>'CONGESTION RESULTS 2015'!B270</f>
        <v>potentially</v>
      </c>
      <c r="C270" s="375" t="str">
        <f>'CONGESTION RESULTS 2015'!C270</f>
        <v>non-offer of GYs 15/16 + 16/17 + 17/18</v>
      </c>
      <c r="D270" s="375" t="str">
        <f>'CONGESTION RESULTS 2015'!E270</f>
        <v>yes</v>
      </c>
      <c r="E270" s="375" t="str">
        <f>'CONGESTION RESULTS 2015'!F270</f>
        <v>PRISMA</v>
      </c>
      <c r="F270" s="375" t="str">
        <f>'CONGESTION RESULTS 2015'!G270</f>
        <v>Lanžhot</v>
      </c>
      <c r="G270" s="375" t="str">
        <f>'CONGESTION RESULTS 2015'!H270</f>
        <v>Entry</v>
      </c>
      <c r="H270" s="375" t="str">
        <f>'CONGESTION RESULTS 2015'!I270</f>
        <v>21Z000000000061Z</v>
      </c>
      <c r="I270" s="375" t="str">
        <f>'CONGESTION RESULTS 2015'!J270</f>
        <v>eustream</v>
      </c>
      <c r="J270" s="375" t="str">
        <f>'CONGESTION RESULTS 2015'!K270</f>
        <v>21X-SK-A-A0A0A-N</v>
      </c>
      <c r="K270" s="375" t="str">
        <f>'CONGESTION RESULTS 2015'!L270</f>
        <v>SK</v>
      </c>
      <c r="L270" s="375" t="str">
        <f>'CONGESTION RESULTS 2015'!M270</f>
        <v>from</v>
      </c>
      <c r="M270" s="375" t="str">
        <f>'CONGESTION RESULTS 2015'!N270</f>
        <v>NET4GAS</v>
      </c>
      <c r="N270" s="375" t="str">
        <f>'CONGESTION RESULTS 2015'!O270</f>
        <v>21X000000001304L</v>
      </c>
      <c r="O270" s="375" t="str">
        <f>'CONGESTION RESULTS 2015'!P270</f>
        <v>CZ</v>
      </c>
      <c r="P270" s="375" t="str">
        <f>'CONGESTION RESULTS 2015'!Q270</f>
        <v>joined BP lately</v>
      </c>
      <c r="Q270" s="375" t="str">
        <f>'CONGESTION RESULTS 2015'!BC270</f>
        <v>yes</v>
      </c>
      <c r="S270" s="360" t="str">
        <f>'CONGESTION RESULTS 2015'!BJ270</f>
        <v>no data</v>
      </c>
      <c r="T270" s="375" t="str">
        <f>'CONGESTION RESULTS 2015'!BX270</f>
        <v>no</v>
      </c>
      <c r="U270" s="375" t="str">
        <f>IF(ISBLANK('CONGESTION RESULTS 2015'!BK270), "no", "yes")</f>
        <v>yes</v>
      </c>
      <c r="V270" s="357">
        <f>'CONGESTION RESULTS 2015'!CE270</f>
        <v>0</v>
      </c>
      <c r="W270" s="375" t="str">
        <f>'CONGESTION RESULTS 2015'!CF270</f>
        <v>no</v>
      </c>
      <c r="X270" s="375" t="str">
        <f>'CONGESTION RESULTS 2015'!CG270</f>
        <v>close</v>
      </c>
      <c r="Y270" s="375">
        <f>'CONGESTION RESULTS 2015'!CH270</f>
        <v>0</v>
      </c>
      <c r="AA270" s="375" t="str">
        <f>Table9[[#This Row],[offer/non-offer or premia in March 2016 auction? 
'[only considering GYs and M-4-16']]]</f>
        <v>yes - all offered</v>
      </c>
      <c r="AB270" s="375" t="str">
        <f>Table9[[#This Row],[Further TSO remarks on congestion / data / proposed changes to IP list etc.]]</f>
        <v>GY auctions available on PRISMA      EUS joined BPs with all relevant IPs on time (Implementation deadline 1.11.2015)</v>
      </c>
      <c r="AC270" s="375" t="str">
        <f>Table9[[#This Row],[Revised evaluation of congestion after TSO / NRA comments]]</f>
        <v>no</v>
      </c>
      <c r="AD270" s="375" t="str">
        <f>Table9[[#This Row],[ACER comments / 
justification]]</f>
        <v>all GYs offered bundled on PRISMA in March-16</v>
      </c>
    </row>
    <row r="271" spans="1:30" ht="22.2" hidden="1" x14ac:dyDescent="0.45">
      <c r="A271" s="375" t="str">
        <f>'CONGESTION RESULTS 2015'!A271</f>
        <v>cross-border</v>
      </c>
      <c r="B271" s="375" t="str">
        <f>'CONGESTION RESULTS 2015'!B271</f>
        <v>likely not</v>
      </c>
      <c r="C271" s="375" t="str">
        <f>'CONGESTION RESULTS 2015'!C271</f>
        <v>non-offer of GYs &amp; Qs</v>
      </c>
      <c r="D271" s="375" t="str">
        <f>'CONGESTION RESULTS 2015'!E271</f>
        <v>yes</v>
      </c>
      <c r="E271" s="375" t="str">
        <f>'CONGESTION RESULTS 2015'!F271</f>
        <v>GSA</v>
      </c>
      <c r="F271" s="375" t="str">
        <f>'CONGESTION RESULTS 2015'!G271</f>
        <v>Lanžhot</v>
      </c>
      <c r="G271" s="375" t="str">
        <f>'CONGESTION RESULTS 2015'!H271</f>
        <v>Entry</v>
      </c>
      <c r="H271" s="375" t="str">
        <f>'CONGESTION RESULTS 2015'!I271</f>
        <v>21Z000000000061Z</v>
      </c>
      <c r="I271" s="375" t="str">
        <f>'CONGESTION RESULTS 2015'!J271</f>
        <v>NET4GAS</v>
      </c>
      <c r="J271" s="375" t="str">
        <f>'CONGESTION RESULTS 2015'!K271</f>
        <v>21X000000001304L</v>
      </c>
      <c r="K271" s="375" t="str">
        <f>'CONGESTION RESULTS 2015'!L271</f>
        <v>CZ</v>
      </c>
      <c r="L271" s="375" t="str">
        <f>'CONGESTION RESULTS 2015'!M271</f>
        <v>from</v>
      </c>
      <c r="M271" s="375" t="str">
        <f>'CONGESTION RESULTS 2015'!N271</f>
        <v>eustream</v>
      </c>
      <c r="N271" s="375" t="str">
        <f>'CONGESTION RESULTS 2015'!O271</f>
        <v>21X-SK-A-A0A0A-N</v>
      </c>
      <c r="O271" s="375" t="str">
        <f>'CONGESTION RESULTS 2015'!P271</f>
        <v>SK</v>
      </c>
      <c r="P271" s="375">
        <f>'CONGESTION RESULTS 2015'!Q271</f>
        <v>0</v>
      </c>
      <c r="Q271" s="375" t="str">
        <f>'CONGESTION RESULTS 2015'!BC271</f>
        <v>no data</v>
      </c>
      <c r="S271" s="360" t="str">
        <f>'CONGESTION RESULTS 2015'!BJ271</f>
        <v>no</v>
      </c>
      <c r="T271" s="375" t="str">
        <f>'CONGESTION RESULTS 2015'!BX271</f>
        <v>no</v>
      </c>
      <c r="U271" s="375" t="str">
        <f>IF(ISBLANK('CONGESTION RESULTS 2015'!BK271), "no", "yes")</f>
        <v>no</v>
      </c>
      <c r="V271" s="357" t="str">
        <f>'CONGESTION RESULTS 2015'!CE271</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271" s="375" t="str">
        <f>'CONGESTION RESULTS 2015'!CF271</f>
        <v>no</v>
      </c>
      <c r="X271" s="375" t="str">
        <f>'CONGESTION RESULTS 2015'!CG271</f>
        <v>no</v>
      </c>
      <c r="Y271" s="375">
        <f>'CONGESTION RESULTS 2015'!CH271</f>
        <v>0</v>
      </c>
      <c r="AA271" s="375" t="str">
        <f>Table9[[#This Row],[offer/non-offer or premia in March 2016 auction? 
'[only considering GYs and M-4-16']]]</f>
        <v>yes- all offered unbundled</v>
      </c>
      <c r="AB271" s="375" t="str">
        <f>Table9[[#This Row],[Further TSO remarks on congestion / data / proposed changes to IP list etc.]]</f>
        <v>FCFS until 31.8.15, standard cap. of 1 to 60 months or LT cap. of &gt;=5yrs (offered in Jan. 15 at all CZ IP sides), auctions at PRISMA &amp; GSA from 1.11.15 on</v>
      </c>
      <c r="AC271" s="375" t="str">
        <f>Table9[[#This Row],[Revised evaluation of congestion after TSO / NRA comments]]</f>
        <v>no</v>
      </c>
      <c r="AD271" s="375">
        <f>Table9[[#This Row],[ACER comments / 
justification]]</f>
        <v>0</v>
      </c>
    </row>
    <row r="272" spans="1:30" ht="22.2" hidden="1" x14ac:dyDescent="0.45">
      <c r="A272" s="375" t="str">
        <f>'CONGESTION RESULTS 2015'!A272</f>
        <v>cross-border</v>
      </c>
      <c r="B272" s="375" t="str">
        <f>'CONGESTION RESULTS 2015'!B272</f>
        <v>no</v>
      </c>
      <c r="C272" s="375" t="str">
        <f>'CONGESTION RESULTS 2015'!C272</f>
        <v>1 M auction premia</v>
      </c>
      <c r="D272" s="375" t="str">
        <f>'CONGESTION RESULTS 2015'!E272</f>
        <v>yes</v>
      </c>
      <c r="E272" s="375" t="str">
        <f>'CONGESTION RESULTS 2015'!F272</f>
        <v>GSA</v>
      </c>
      <c r="F272" s="375" t="str">
        <f>'CONGESTION RESULTS 2015'!G272</f>
        <v>Lasów</v>
      </c>
      <c r="G272" s="375" t="str">
        <f>'CONGESTION RESULTS 2015'!H272</f>
        <v>Entry</v>
      </c>
      <c r="H272" s="375" t="str">
        <f>'CONGESTION RESULTS 2015'!I272</f>
        <v>21Z000000000057Q</v>
      </c>
      <c r="I272" s="375" t="str">
        <f>'CONGESTION RESULTS 2015'!J272</f>
        <v>GAZ-SYSTEM</v>
      </c>
      <c r="J272" s="375" t="str">
        <f>'CONGESTION RESULTS 2015'!K272</f>
        <v>21X-PL-A-A0A0A-B</v>
      </c>
      <c r="K272" s="375" t="str">
        <f>'CONGESTION RESULTS 2015'!L272</f>
        <v>PL</v>
      </c>
      <c r="L272" s="375" t="str">
        <f>'CONGESTION RESULTS 2015'!M272</f>
        <v>from</v>
      </c>
      <c r="M272" s="375" t="str">
        <f>'CONGESTION RESULTS 2015'!N272</f>
        <v>ONTRAS</v>
      </c>
      <c r="N272" s="375" t="str">
        <f>'CONGESTION RESULTS 2015'!O272</f>
        <v>21X-DE-F-A0A0A-2</v>
      </c>
      <c r="O272" s="375" t="str">
        <f>'CONGESTION RESULTS 2015'!P272</f>
        <v>DE</v>
      </c>
      <c r="P272" s="375" t="str">
        <f>'CONGESTION RESULTS 2015'!Q272</f>
        <v>no firm technical from 1.4.16 on, but all products offered; 
Comment from GazSystem im CAM IM survey: Grid Connection Point GAZ-SYSTEM/ONTRAS (GCP GAZ-SYSTEM/ONTRAS ) EIC 21Z000000000456C, joined Gubin, Kamminke and Lasów IP is being planned to established from 1 April 2016. Since July 2016 physical revers flows throw Lasów IP is planned to be offered.</v>
      </c>
      <c r="Q272" s="375" t="str">
        <f>'CONGESTION RESULTS 2015'!BC272</f>
        <v>yes</v>
      </c>
      <c r="S272" s="360" t="str">
        <f>'CONGESTION RESULTS 2015'!BJ272</f>
        <v>no</v>
      </c>
      <c r="T272" s="375">
        <f>'CONGESTION RESULTS 2015'!BX272</f>
        <v>0</v>
      </c>
      <c r="U272" s="375" t="str">
        <f>IF(ISBLANK('CONGESTION RESULTS 2015'!BK272), "no", "yes")</f>
        <v>yes</v>
      </c>
      <c r="V272" s="357">
        <f>'CONGESTION RESULTS 2015'!CE272</f>
        <v>0</v>
      </c>
      <c r="W272" s="375">
        <f>'CONGESTION RESULTS 2015'!CF272</f>
        <v>0</v>
      </c>
      <c r="X272" s="375">
        <f>'CONGESTION RESULTS 2015'!CG272</f>
        <v>0</v>
      </c>
      <c r="Y272" s="375">
        <f>'CONGESTION RESULTS 2015'!CH272</f>
        <v>0</v>
      </c>
      <c r="AA272" s="375">
        <f>Table9[[#This Row],[offer/non-offer or premia in March 2016 auction? 
'[only considering GYs and M-4-16']]]</f>
        <v>0</v>
      </c>
      <c r="AB272" s="375" t="str">
        <f>Table9[[#This Row],[Further TSO remarks on congestion / data / proposed changes to IP list etc.]]</f>
        <v>There is no available capacity as of April 2016 because points Kamminke, Lasów and Gubin are bieng merged in GCP GAZ-SYSTEM/ONTRAS exit  and entry point and starting from that month, the capacity is available on GCP GAZ-SYSTEM/ONTRAS points.</v>
      </c>
      <c r="AC272" s="375" t="str">
        <f>Table9[[#This Row],[Revised evaluation of congestion after TSO / NRA comments]]</f>
        <v>no</v>
      </c>
      <c r="AD272" s="375">
        <f>Table9[[#This Row],[ACER comments / 
justification]]</f>
        <v>0</v>
      </c>
    </row>
    <row r="273" spans="1:31" s="361" customFormat="1" ht="30" customHeight="1" x14ac:dyDescent="0.45">
      <c r="A273" s="357" t="str">
        <f>'CONGESTION RESULTS 2015'!A273</f>
        <v>in-country</v>
      </c>
      <c r="B273" s="324" t="str">
        <f>'CONGESTION RESULTS 2015'!B273</f>
        <v>yes</v>
      </c>
      <c r="C273" s="478" t="str">
        <f>'CONGESTION RESULTS 2015'!C273</f>
        <v>auction premia (c) [&gt;0 GY]</v>
      </c>
      <c r="D273" s="357" t="str">
        <f>'CONGESTION RESULTS 2015'!E273</f>
        <v>yes</v>
      </c>
      <c r="E273" s="357" t="str">
        <f>'CONGESTION RESULTS 2015'!F273</f>
        <v>PRISMA</v>
      </c>
      <c r="F273" s="476" t="str">
        <f>'CONGESTION RESULTS 2015'!G273</f>
        <v>Liaison Nord Sud (N--&gt;S)</v>
      </c>
      <c r="G273" s="475" t="str">
        <f>'CONGESTION RESULTS 2015'!H273</f>
        <v>Entry</v>
      </c>
      <c r="H273" s="358" t="str">
        <f>'CONGESTION RESULTS 2015'!I273</f>
        <v>21Z000000000166L</v>
      </c>
      <c r="I273" s="475" t="str">
        <f>'CONGESTION RESULTS 2015'!J273</f>
        <v>GRTgaz</v>
      </c>
      <c r="J273" s="329" t="str">
        <f>'CONGESTION RESULTS 2015'!K273</f>
        <v>21X-FR-A-A0A0A-S</v>
      </c>
      <c r="K273" s="475" t="str">
        <f>'CONGESTION RESULTS 2015'!L273</f>
        <v>FR</v>
      </c>
      <c r="L273" s="477" t="str">
        <f>'CONGESTION RESULTS 2015'!M273</f>
        <v>from</v>
      </c>
      <c r="M273" s="477" t="str">
        <f>'CONGESTION RESULTS 2015'!N273</f>
        <v>GRTgaz</v>
      </c>
      <c r="N273" s="329" t="str">
        <f>'CONGESTION RESULTS 2015'!O273</f>
        <v>21X-FR-A-A0A0A-S</v>
      </c>
      <c r="O273" s="330" t="str">
        <f>'CONGESTION RESULTS 2015'!P273</f>
        <v>FR</v>
      </c>
      <c r="P273" s="375" t="str">
        <f>'CONGESTION RESULTS 2015'!Q273</f>
        <v>same TP data as for Liaison Nord Sud (N--&gt;S), Exit GRT gaz, no flow data!)</v>
      </c>
      <c r="Q273" s="357" t="str">
        <f>'CONGESTION RESULTS 2015'!BC273</f>
        <v>yes</v>
      </c>
      <c r="R273" s="360" t="s">
        <v>100</v>
      </c>
      <c r="S273" s="447" t="str">
        <f>'CONGESTION RESULTS 2015'!BJ273</f>
        <v>yes  (&gt;20 times from 11/15-4/16)</v>
      </c>
      <c r="T273" s="357" t="str">
        <f>'CONGESTION RESULTS 2015'!BX273</f>
        <v>no</v>
      </c>
      <c r="U273" s="357" t="str">
        <f>IF(ISBLANK('CONGESTION RESULTS 2015'!BK273), "no", "yes")</f>
        <v>yes</v>
      </c>
      <c r="V273" s="357" t="str">
        <f>Table9[[#This Row],[Number of concluded trades (T) and offers (O) on secondary markets in 2015 '[&gt;= 1 month']]]</f>
        <v>no</v>
      </c>
      <c r="W273" s="357" t="str">
        <f>'CONGESTION RESULTS 2015'!CF273</f>
        <v>no</v>
      </c>
      <c r="X273" s="357" t="str">
        <f>'CONGESTION RESULTS 2015'!CG273</f>
        <v>yes</v>
      </c>
      <c r="Y273" s="357">
        <f>'CONGESTION RESULTS 2015'!CH273</f>
        <v>0</v>
      </c>
      <c r="Z273" s="360" t="s">
        <v>101</v>
      </c>
      <c r="AA273" s="375" t="str">
        <f>Table9[[#This Row],[offer/non-offer or premia in March 2016 auction? 
'[only considering GYs and M-4-16']]]</f>
        <v>M-4-16 offered bundled, GYs 16/17, 17/18 and 18/19 offered as bundled</v>
      </c>
      <c r="AB273" s="375">
        <f>Table9[[#This Row],[Further TSO remarks on congestion / data / proposed changes to IP list etc.]]</f>
        <v>0</v>
      </c>
      <c r="AC273" s="375" t="str">
        <f>Table9[[#This Row],[Revised evaluation of congestion after TSO / NRA comments]]</f>
        <v>yes (but not anymore)</v>
      </c>
      <c r="AD273" s="375" t="str">
        <f>Table9[[#This Row],[ACER comments / 
justification]]</f>
        <v>GY offered, but fully booked</v>
      </c>
      <c r="AE273" s="474" t="s">
        <v>1771</v>
      </c>
    </row>
    <row r="274" spans="1:31" ht="22.2" hidden="1" x14ac:dyDescent="0.45">
      <c r="A274" s="375" t="str">
        <f>'CONGESTION RESULTS 2015'!A274</f>
        <v>in-country</v>
      </c>
      <c r="B274" s="375" t="str">
        <f>'CONGESTION RESULTS 2015'!B274</f>
        <v>no</v>
      </c>
      <c r="C274" s="375">
        <f>'CONGESTION RESULTS 2015'!C274</f>
        <v>0</v>
      </c>
      <c r="D274" s="375" t="str">
        <f>'CONGESTION RESULTS 2015'!E274</f>
        <v>yes</v>
      </c>
      <c r="E274" s="375" t="str">
        <f>'CONGESTION RESULTS 2015'!F274</f>
        <v>PRISMA</v>
      </c>
      <c r="F274" s="375" t="str">
        <f>'CONGESTION RESULTS 2015'!G274</f>
        <v>Liaison Nord Sud (S--&gt;N)</v>
      </c>
      <c r="G274" s="375" t="str">
        <f>'CONGESTION RESULTS 2015'!H274</f>
        <v>Entry</v>
      </c>
      <c r="H274" s="375" t="str">
        <f>'CONGESTION RESULTS 2015'!I274</f>
        <v>21Z000000000165L</v>
      </c>
      <c r="I274" s="375" t="str">
        <f>'CONGESTION RESULTS 2015'!J274</f>
        <v>GRTgaz</v>
      </c>
      <c r="J274" s="375" t="str">
        <f>'CONGESTION RESULTS 2015'!K274</f>
        <v>21X-FR-A-A0A0A-S</v>
      </c>
      <c r="K274" s="375" t="str">
        <f>'CONGESTION RESULTS 2015'!L274</f>
        <v>FR</v>
      </c>
      <c r="L274" s="375" t="str">
        <f>'CONGESTION RESULTS 2015'!M274</f>
        <v>from</v>
      </c>
      <c r="M274" s="375" t="str">
        <f>'CONGESTION RESULTS 2015'!N274</f>
        <v>GRTgaz</v>
      </c>
      <c r="N274" s="375" t="str">
        <f>'CONGESTION RESULTS 2015'!O274</f>
        <v>21X-FR-A-A0A0A-S</v>
      </c>
      <c r="O274" s="375" t="str">
        <f>'CONGESTION RESULTS 2015'!P274</f>
        <v>FR</v>
      </c>
      <c r="P274" s="375" t="str">
        <f>'CONGESTION RESULTS 2015'!Q274</f>
        <v>166L in TP (165L does not exist), no flow data</v>
      </c>
      <c r="Q274" s="375" t="str">
        <f>'CONGESTION RESULTS 2015'!BC274</f>
        <v>yes</v>
      </c>
      <c r="S274" s="360" t="str">
        <f>'CONGESTION RESULTS 2015'!BJ274</f>
        <v>no data</v>
      </c>
      <c r="T274" s="375">
        <f>'CONGESTION RESULTS 2015'!BX274</f>
        <v>0</v>
      </c>
      <c r="U274" s="375" t="str">
        <f>IF(ISBLANK('CONGESTION RESULTS 2015'!BK274), "no", "yes")</f>
        <v>no</v>
      </c>
      <c r="V274" s="357">
        <f>'CONGESTION RESULTS 2015'!CE274</f>
        <v>0</v>
      </c>
      <c r="W274" s="375">
        <f>'CONGESTION RESULTS 2015'!CF274</f>
        <v>0</v>
      </c>
      <c r="X274" s="375">
        <f>'CONGESTION RESULTS 2015'!CG274</f>
        <v>0</v>
      </c>
      <c r="Y274" s="375">
        <f>'CONGESTION RESULTS 2015'!CH274</f>
        <v>0</v>
      </c>
      <c r="AA274" s="375">
        <f>Table9[[#This Row],[offer/non-offer or premia in March 2016 auction? 
'[only considering GYs and M-4-16']]]</f>
        <v>0</v>
      </c>
      <c r="AB274" s="375">
        <f>Table9[[#This Row],[Further TSO remarks on congestion / data / proposed changes to IP list etc.]]</f>
        <v>0</v>
      </c>
      <c r="AC274" s="375">
        <f>Table9[[#This Row],[Revised evaluation of congestion after TSO / NRA comments]]</f>
        <v>0</v>
      </c>
      <c r="AD274" s="375">
        <f>Table9[[#This Row],[ACER comments / 
justification]]</f>
        <v>0</v>
      </c>
    </row>
    <row r="275" spans="1:31" ht="22.2" hidden="1" x14ac:dyDescent="0.45">
      <c r="A275" s="375" t="str">
        <f>'CONGESTION RESULTS 2015'!A275</f>
        <v>cross-border</v>
      </c>
      <c r="B275" s="375" t="str">
        <f>'CONGESTION RESULTS 2015'!B275</f>
        <v>no</v>
      </c>
      <c r="C275" s="375">
        <f>'CONGESTION RESULTS 2015'!C275</f>
        <v>0</v>
      </c>
      <c r="D275" s="375" t="str">
        <f>'CONGESTION RESULTS 2015'!E275</f>
        <v>yes</v>
      </c>
      <c r="E275" s="375" t="str">
        <f>'CONGESTION RESULTS 2015'!F275</f>
        <v>GSA</v>
      </c>
      <c r="F275" s="375" t="str">
        <f>'CONGESTION RESULTS 2015'!G275</f>
        <v>Mallnow</v>
      </c>
      <c r="G275" s="375" t="str">
        <f>'CONGESTION RESULTS 2015'!H275</f>
        <v>Entry</v>
      </c>
      <c r="H275" s="375" t="str">
        <f>'CONGESTION RESULTS 2015'!I275</f>
        <v>21Z000000000056S</v>
      </c>
      <c r="I275" s="375" t="str">
        <f>'CONGESTION RESULTS 2015'!J275</f>
        <v>GAZ-SYSTEM (ISO)</v>
      </c>
      <c r="J275" s="375" t="str">
        <f>'CONGESTION RESULTS 2015'!K275</f>
        <v>21X-PL-A-A0A0A-B</v>
      </c>
      <c r="K275" s="375" t="str">
        <f>'CONGESTION RESULTS 2015'!L275</f>
        <v>PL</v>
      </c>
      <c r="L275" s="375" t="str">
        <f>'CONGESTION RESULTS 2015'!M275</f>
        <v>from</v>
      </c>
      <c r="M275" s="375" t="str">
        <f>'CONGESTION RESULTS 2015'!N275</f>
        <v>GASCADE Gastransport</v>
      </c>
      <c r="N275" s="375" t="str">
        <f>'CONGESTION RESULTS 2015'!O275</f>
        <v>21X-DE-H-A0A0A-L</v>
      </c>
      <c r="O275" s="375" t="str">
        <f>'CONGESTION RESULTS 2015'!P275</f>
        <v>DE</v>
      </c>
      <c r="P275" s="375">
        <f>'CONGESTION RESULTS 2015'!Q275</f>
        <v>0</v>
      </c>
      <c r="Q275" s="375" t="str">
        <f>'CONGESTION RESULTS 2015'!BC275</f>
        <v>yes</v>
      </c>
      <c r="S275" s="360" t="str">
        <f>'CONGESTION RESULTS 2015'!BJ275</f>
        <v>no</v>
      </c>
      <c r="T275" s="375">
        <f>'CONGESTION RESULTS 2015'!BX275</f>
        <v>0</v>
      </c>
      <c r="U275" s="375" t="str">
        <f>IF(ISBLANK('CONGESTION RESULTS 2015'!BK275), "no", "yes")</f>
        <v>yes</v>
      </c>
      <c r="V275" s="357">
        <f>'CONGESTION RESULTS 2015'!CE275</f>
        <v>0</v>
      </c>
      <c r="W275" s="375">
        <f>'CONGESTION RESULTS 2015'!CF275</f>
        <v>0</v>
      </c>
      <c r="X275" s="375">
        <f>'CONGESTION RESULTS 2015'!CG275</f>
        <v>0</v>
      </c>
      <c r="Y275" s="375">
        <f>'CONGESTION RESULTS 2015'!CH275</f>
        <v>0</v>
      </c>
      <c r="AA275" s="375">
        <f>Table9[[#This Row],[offer/non-offer or premia in March 2016 auction? 
'[only considering GYs and M-4-16']]]</f>
        <v>0</v>
      </c>
      <c r="AB275" s="375">
        <f>Table9[[#This Row],[Further TSO remarks on congestion / data / proposed changes to IP list etc.]]</f>
        <v>0</v>
      </c>
      <c r="AC275" s="375" t="str">
        <f>Table9[[#This Row],[Revised evaluation of congestion after TSO / NRA comments]]</f>
        <v>no</v>
      </c>
      <c r="AD275" s="375">
        <f>Table9[[#This Row],[ACER comments / 
justification]]</f>
        <v>0</v>
      </c>
    </row>
    <row r="276" spans="1:31" s="361" customFormat="1" ht="30" hidden="1" customHeight="1" x14ac:dyDescent="0.45">
      <c r="A276" s="357" t="str">
        <f>'CONGESTION RESULTS 2015'!A276</f>
        <v>cross-border</v>
      </c>
      <c r="B276" s="324" t="str">
        <f>'CONGESTION RESULTS 2015'!B276</f>
        <v>yes</v>
      </c>
      <c r="C276" s="357" t="str">
        <f>'CONGESTION RESULTS 2015'!C276</f>
        <v>non-offer of GY 16/17</v>
      </c>
      <c r="D276" s="357" t="str">
        <f>'CONGESTION RESULTS 2015'!E276</f>
        <v>yes</v>
      </c>
      <c r="E276" s="357" t="str">
        <f>'CONGESTION RESULTS 2015'!F276</f>
        <v>PRISMA</v>
      </c>
      <c r="F276" s="368" t="str">
        <f>'CONGESTION RESULTS 2015'!G276</f>
        <v>Mallnow</v>
      </c>
      <c r="G276" s="357" t="str">
        <f>'CONGESTION RESULTS 2015'!H276</f>
        <v>Entry</v>
      </c>
      <c r="H276" s="358" t="str">
        <f>'CONGESTION RESULTS 2015'!I276</f>
        <v>21Z000000000056S</v>
      </c>
      <c r="I276" s="357" t="str">
        <f>'CONGESTION RESULTS 2015'!J276</f>
        <v>GASCADE Gastransport</v>
      </c>
      <c r="J276" s="329" t="str">
        <f>'CONGESTION RESULTS 2015'!K276</f>
        <v>21X-DE-H-A0A0A-L</v>
      </c>
      <c r="K276" s="357" t="str">
        <f>'CONGESTION RESULTS 2015'!L276</f>
        <v>DE</v>
      </c>
      <c r="L276" s="359" t="str">
        <f>'CONGESTION RESULTS 2015'!M276</f>
        <v>from</v>
      </c>
      <c r="M276" s="359" t="str">
        <f>'CONGESTION RESULTS 2015'!N276</f>
        <v>GAZ-SYSTEM (ISO)</v>
      </c>
      <c r="N276" s="329" t="str">
        <f>'CONGESTION RESULTS 2015'!O276</f>
        <v>21X-PL-A-A0A0A-B</v>
      </c>
      <c r="O276" s="322" t="str">
        <f>'CONGESTION RESULTS 2015'!P276</f>
        <v>PL</v>
      </c>
      <c r="P276" s="375">
        <f>'CONGESTION RESULTS 2015'!Q276</f>
        <v>0</v>
      </c>
      <c r="Q276" s="357" t="str">
        <f>'CONGESTION RESULTS 2015'!BC276</f>
        <v>yes</v>
      </c>
      <c r="R276" s="360" t="s">
        <v>103</v>
      </c>
      <c r="S276" s="360" t="str">
        <f>'CONGESTION RESULTS 2015'!BJ276</f>
        <v>yes (11./12.8.15)</v>
      </c>
      <c r="T276" s="357" t="str">
        <f>'CONGESTION RESULTS 2015'!BX276</f>
        <v>yes</v>
      </c>
      <c r="U276" s="357" t="str">
        <f>IF(ISBLANK('CONGESTION RESULTS 2015'!BK276), "no", "yes")</f>
        <v>no</v>
      </c>
      <c r="V276" s="366" t="str">
        <f>'CONGESTION RESULTS 2015'!CA276</f>
        <v>R; Trade not included</v>
      </c>
      <c r="W276" s="357" t="str">
        <f>'CONGESTION RESULTS 2015'!CF276</f>
        <v>no</v>
      </c>
      <c r="X276" s="357" t="str">
        <f>'CONGESTION RESULTS 2015'!CG276</f>
        <v>no</v>
      </c>
      <c r="Y276" s="357" t="str">
        <f>'CONGESTION RESULTS 2015'!CH276</f>
        <v>yes</v>
      </c>
      <c r="Z276" s="366" t="str">
        <f>Table9[[#This Row],[offer/non-offer or premia in March 2016 auction? 
'[only considering GYs and M-4-16']]]</f>
        <v>M-4-16 offered, GYs 16/17, 17/18 and 18/19 not offered, GYs 23-30 offered</v>
      </c>
      <c r="AA276" s="375" t="str">
        <f>Table9[[#This Row],[offer/non-offer or premia in March 2016 auction? 
'[only considering GYs and M-4-16']]]</f>
        <v>M-4-16 offered, GYs 16/17, 17/18 and 18/19 not offered, GYs 23-30 offered</v>
      </c>
      <c r="AB276" s="375" t="str">
        <f>Table9[[#This Row],[Further TSO remarks on congestion / data / proposed changes to IP list etc.]]</f>
        <v>no unsuccessful requests</v>
      </c>
      <c r="AC276" s="375" t="str">
        <f>Table9[[#This Row],[Revised evaluation of congestion after TSO / NRA comments]]</f>
        <v>close (due to quota)</v>
      </c>
      <c r="AD276" s="375" t="str">
        <f>Table9[[#This Row],[ACER comments / 
justification]]</f>
        <v>month ahead may be offered in 2016 /17</v>
      </c>
    </row>
    <row r="277" spans="1:31" ht="22.2" hidden="1" x14ac:dyDescent="0.45">
      <c r="A277" s="375" t="str">
        <f>'CONGESTION RESULTS 2015'!A277</f>
        <v>cross-border</v>
      </c>
      <c r="B277" s="375" t="str">
        <f>'CONGESTION RESULTS 2015'!B277</f>
        <v>likely not</v>
      </c>
      <c r="C277" s="375" t="str">
        <f>'CONGESTION RESULTS 2015'!C277</f>
        <v>non-offer of GYs at BP</v>
      </c>
      <c r="D277" s="375" t="str">
        <f>'CONGESTION RESULTS 2015'!E277</f>
        <v>yes</v>
      </c>
      <c r="E277" s="375" t="str">
        <f>'CONGESTION RESULTS 2015'!F277</f>
        <v>PRISMA</v>
      </c>
      <c r="F277" s="375" t="str">
        <f>'CONGESTION RESULTS 2015'!G277</f>
        <v>Moffat</v>
      </c>
      <c r="G277" s="375" t="str">
        <f>'CONGESTION RESULTS 2015'!H277</f>
        <v>Entry</v>
      </c>
      <c r="H277" s="375" t="str">
        <f>'CONGESTION RESULTS 2015'!I277</f>
        <v>21Z000000000081T</v>
      </c>
      <c r="I277" s="375" t="str">
        <f>'CONGESTION RESULTS 2015'!J277</f>
        <v>Gas Networks Ireland</v>
      </c>
      <c r="J277" s="375" t="str">
        <f>'CONGESTION RESULTS 2015'!K277</f>
        <v>47X0000000000576</v>
      </c>
      <c r="K277" s="375" t="str">
        <f>'CONGESTION RESULTS 2015'!L277</f>
        <v>IE</v>
      </c>
      <c r="L277" s="375" t="str">
        <f>'CONGESTION RESULTS 2015'!M277</f>
        <v>from</v>
      </c>
      <c r="M277" s="375" t="str">
        <f>'CONGESTION RESULTS 2015'!N277</f>
        <v>NationalGrid</v>
      </c>
      <c r="N277" s="375" t="str">
        <f>'CONGESTION RESULTS 2015'!O277</f>
        <v>21X-GB-A-A0A0A-7</v>
      </c>
      <c r="O277" s="375" t="str">
        <f>'CONGESTION RESULTS 2015'!P277</f>
        <v>UK</v>
      </c>
      <c r="P277" s="375">
        <f>'CONGESTION RESULTS 2015'!Q277</f>
        <v>0</v>
      </c>
      <c r="Q277" s="375" t="str">
        <f>'CONGESTION RESULTS 2015'!BC277</f>
        <v>no data</v>
      </c>
      <c r="S277" s="360" t="str">
        <f>'CONGESTION RESULTS 2015'!BJ277</f>
        <v>no data</v>
      </c>
      <c r="T277" s="375">
        <f>'CONGESTION RESULTS 2015'!BX277</f>
        <v>0</v>
      </c>
      <c r="U277" s="375" t="str">
        <f>IF(ISBLANK('CONGESTION RESULTS 2015'!BK277), "no", "yes")</f>
        <v>no</v>
      </c>
      <c r="V277" s="357">
        <f>'CONGESTION RESULTS 2015'!CE277</f>
        <v>0</v>
      </c>
      <c r="W277" s="375">
        <f>'CONGESTION RESULTS 2015'!CF277</f>
        <v>0</v>
      </c>
      <c r="X277" s="375">
        <f>'CONGESTION RESULTS 2015'!CG277</f>
        <v>0</v>
      </c>
      <c r="Y277" s="375">
        <f>'CONGESTION RESULTS 2015'!CH277</f>
        <v>0</v>
      </c>
      <c r="AA277" s="375">
        <f>Table9[[#This Row],[offer/non-offer or premia in March 2016 auction? 
'[only considering GYs and M-4-16']]]</f>
        <v>0</v>
      </c>
      <c r="AB277" s="375">
        <f>Table9[[#This Row],[Further TSO remarks on congestion / data / proposed changes to IP list etc.]]</f>
        <v>0</v>
      </c>
      <c r="AC277" s="375">
        <f>Table9[[#This Row],[Revised evaluation of congestion after TSO / NRA comments]]</f>
        <v>0</v>
      </c>
      <c r="AD277" s="375">
        <f>Table9[[#This Row],[ACER comments / 
justification]]</f>
        <v>0</v>
      </c>
    </row>
    <row r="278" spans="1:31" ht="22.2" hidden="1" x14ac:dyDescent="0.45">
      <c r="A278" s="375" t="str">
        <f>'CONGESTION RESULTS 2015'!A278</f>
        <v>in-country</v>
      </c>
      <c r="B278" s="375" t="str">
        <f>'CONGESTION RESULTS 2015'!B278</f>
        <v>likely not</v>
      </c>
      <c r="C278" s="375" t="str">
        <f>'CONGESTION RESULTS 2015'!C278</f>
        <v>non-offer of GYs &amp; Qs</v>
      </c>
      <c r="D278" s="375" t="str">
        <f>'CONGESTION RESULTS 2015'!E278</f>
        <v>yes</v>
      </c>
      <c r="E278" s="375" t="str">
        <f>'CONGESTION RESULTS 2015'!F278</f>
        <v>PRISMA</v>
      </c>
      <c r="F278" s="375" t="str">
        <f>'CONGESTION RESULTS 2015'!G278</f>
        <v>Moffat</v>
      </c>
      <c r="G278" s="375" t="str">
        <f>'CONGESTION RESULTS 2015'!H278</f>
        <v>Entry</v>
      </c>
      <c r="H278" s="375" t="str">
        <f>'CONGESTION RESULTS 2015'!I278</f>
        <v>21Z000000000081T</v>
      </c>
      <c r="I278" s="375" t="str">
        <f>'CONGESTION RESULTS 2015'!J278</f>
        <v>Premier Transmission Ltd.</v>
      </c>
      <c r="J278" s="375" t="str">
        <f>'CONGESTION RESULTS 2015'!K278</f>
        <v>21X0000000013562</v>
      </c>
      <c r="K278" s="375" t="str">
        <f>'CONGESTION RESULTS 2015'!L278</f>
        <v>UK</v>
      </c>
      <c r="L278" s="375" t="str">
        <f>'CONGESTION RESULTS 2015'!M278</f>
        <v>from</v>
      </c>
      <c r="M278" s="375" t="str">
        <f>'CONGESTION RESULTS 2015'!N278</f>
        <v>NationalGrid</v>
      </c>
      <c r="N278" s="375" t="str">
        <f>'CONGESTION RESULTS 2015'!O278</f>
        <v>21X-GB-A-A0A0A-7</v>
      </c>
      <c r="O278" s="375" t="str">
        <f>'CONGESTION RESULTS 2015'!P278</f>
        <v>UK</v>
      </c>
      <c r="P278" s="375">
        <f>'CONGESTION RESULTS 2015'!Q278</f>
        <v>0</v>
      </c>
      <c r="Q278" s="375" t="str">
        <f>'CONGESTION RESULTS 2015'!BC278</f>
        <v>yes</v>
      </c>
      <c r="S278" s="360" t="str">
        <f>'CONGESTION RESULTS 2015'!BJ278</f>
        <v>no data</v>
      </c>
      <c r="T278" s="375">
        <f>'CONGESTION RESULTS 2015'!BX278</f>
        <v>0</v>
      </c>
      <c r="U278" s="375" t="str">
        <f>IF(ISBLANK('CONGESTION RESULTS 2015'!BK278), "no", "yes")</f>
        <v>no</v>
      </c>
      <c r="V278" s="357">
        <f>'CONGESTION RESULTS 2015'!CE278</f>
        <v>0</v>
      </c>
      <c r="W278" s="375">
        <f>'CONGESTION RESULTS 2015'!CF278</f>
        <v>0</v>
      </c>
      <c r="X278" s="375">
        <f>'CONGESTION RESULTS 2015'!CG278</f>
        <v>0</v>
      </c>
      <c r="Y278" s="375">
        <f>'CONGESTION RESULTS 2015'!CH278</f>
        <v>0</v>
      </c>
      <c r="AA278" s="375">
        <f>Table9[[#This Row],[offer/non-offer or premia in March 2016 auction? 
'[only considering GYs and M-4-16']]]</f>
        <v>0</v>
      </c>
      <c r="AB278" s="375">
        <f>Table9[[#This Row],[Further TSO remarks on congestion / data / proposed changes to IP list etc.]]</f>
        <v>0</v>
      </c>
      <c r="AC278" s="375">
        <f>Table9[[#This Row],[Revised evaluation of congestion after TSO / NRA comments]]</f>
        <v>0</v>
      </c>
      <c r="AD278" s="375">
        <f>Table9[[#This Row],[ACER comments / 
justification]]</f>
        <v>0</v>
      </c>
    </row>
    <row r="279" spans="1:31" ht="22.2" hidden="1" x14ac:dyDescent="0.45">
      <c r="A279" s="375" t="str">
        <f>'CONGESTION RESULTS 2015'!A279</f>
        <v>VR</v>
      </c>
      <c r="B279" s="375">
        <f>'CONGESTION RESULTS 2015'!B279</f>
        <v>0</v>
      </c>
      <c r="C279" s="375">
        <f>'CONGESTION RESULTS 2015'!C279</f>
        <v>0</v>
      </c>
      <c r="D279" s="375" t="str">
        <f>'CONGESTION RESULTS 2015'!E279</f>
        <v>no</v>
      </c>
      <c r="E279" s="375" t="str">
        <f>'CONGESTION RESULTS 2015'!F279</f>
        <v>PRISMA</v>
      </c>
      <c r="F279" s="375" t="str">
        <f>'CONGESTION RESULTS 2015'!G279</f>
        <v>Moffat</v>
      </c>
      <c r="G279" s="375" t="str">
        <f>'CONGESTION RESULTS 2015'!H279</f>
        <v>Entry</v>
      </c>
      <c r="H279" s="375" t="str">
        <f>'CONGESTION RESULTS 2015'!I279</f>
        <v>21Z000000000081T</v>
      </c>
      <c r="I279" s="375" t="str">
        <f>'CONGESTION RESULTS 2015'!J279</f>
        <v>NationalGrid</v>
      </c>
      <c r="J279" s="375" t="str">
        <f>'CONGESTION RESULTS 2015'!K279</f>
        <v>21X-GB-A-A0A0A-7</v>
      </c>
      <c r="K279" s="375" t="str">
        <f>'CONGESTION RESULTS 2015'!L279</f>
        <v>UK</v>
      </c>
      <c r="L279" s="375" t="str">
        <f>'CONGESTION RESULTS 2015'!M279</f>
        <v>from</v>
      </c>
      <c r="M279" s="375" t="str">
        <f>'CONGESTION RESULTS 2015'!N279</f>
        <v>Premier Transmission Ltd.</v>
      </c>
      <c r="N279" s="375" t="str">
        <f>'CONGESTION RESULTS 2015'!O279</f>
        <v>21X0000000013562</v>
      </c>
      <c r="O279" s="375" t="str">
        <f>'CONGESTION RESULTS 2015'!P279</f>
        <v>UK</v>
      </c>
      <c r="P279" s="375" t="str">
        <f>'CONGESTION RESULTS 2015'!Q279</f>
        <v>new IP side added for commercial reverse flow service, added by Ofgem (CAM IMR survey); interruptible reverse point; 
IP side does not exist on TP</v>
      </c>
      <c r="Q279" s="375">
        <f>'CONGESTION RESULTS 2015'!BC279</f>
        <v>0</v>
      </c>
      <c r="S279" s="360">
        <f>'CONGESTION RESULTS 2015'!BJ279</f>
        <v>0</v>
      </c>
      <c r="T279" s="375">
        <f>'CONGESTION RESULTS 2015'!BX279</f>
        <v>0</v>
      </c>
      <c r="U279" s="375" t="str">
        <f>IF(ISBLANK('CONGESTION RESULTS 2015'!BK279), "no", "yes")</f>
        <v>no</v>
      </c>
      <c r="V279" s="357">
        <f>'CONGESTION RESULTS 2015'!CE279</f>
        <v>0</v>
      </c>
      <c r="W279" s="375">
        <f>'CONGESTION RESULTS 2015'!CF279</f>
        <v>0</v>
      </c>
      <c r="X279" s="375">
        <f>'CONGESTION RESULTS 2015'!CG279</f>
        <v>0</v>
      </c>
      <c r="Y279" s="375">
        <f>'CONGESTION RESULTS 2015'!CH279</f>
        <v>0</v>
      </c>
      <c r="AA279" s="375">
        <f>Table9[[#This Row],[offer/non-offer or premia in March 2016 auction? 
'[only considering GYs and M-4-16']]]</f>
        <v>0</v>
      </c>
      <c r="AB279" s="375">
        <f>Table9[[#This Row],[Further TSO remarks on congestion / data / proposed changes to IP list etc.]]</f>
        <v>0</v>
      </c>
      <c r="AC279" s="375" t="str">
        <f>Table9[[#This Row],[Revised evaluation of congestion after TSO / NRA comments]]</f>
        <v>no</v>
      </c>
      <c r="AD279" s="375">
        <f>Table9[[#This Row],[ACER comments / 
justification]]</f>
        <v>0</v>
      </c>
    </row>
    <row r="280" spans="1:31" ht="22.2" hidden="1" x14ac:dyDescent="0.45">
      <c r="A280" s="375" t="str">
        <f>'CONGESTION RESULTS 2015'!A280</f>
        <v>VR</v>
      </c>
      <c r="B280" s="375">
        <f>'CONGESTION RESULTS 2015'!B280</f>
        <v>0</v>
      </c>
      <c r="C280" s="375">
        <f>'CONGESTION RESULTS 2015'!C280</f>
        <v>0</v>
      </c>
      <c r="D280" s="375" t="str">
        <f>'CONGESTION RESULTS 2015'!E280</f>
        <v>no</v>
      </c>
      <c r="E280" s="375" t="str">
        <f>'CONGESTION RESULTS 2015'!F280</f>
        <v>PRISMA</v>
      </c>
      <c r="F280" s="375" t="str">
        <f>'CONGESTION RESULTS 2015'!G280</f>
        <v>Moffat</v>
      </c>
      <c r="G280" s="375" t="str">
        <f>'CONGESTION RESULTS 2015'!H280</f>
        <v>Entry</v>
      </c>
      <c r="H280" s="375" t="str">
        <f>'CONGESTION RESULTS 2015'!I280</f>
        <v>21Z000000000081T</v>
      </c>
      <c r="I280" s="375" t="str">
        <f>'CONGESTION RESULTS 2015'!J280</f>
        <v>NationalGrid</v>
      </c>
      <c r="J280" s="375" t="str">
        <f>'CONGESTION RESULTS 2015'!K280</f>
        <v>21X-GB-A-A0A0A-7</v>
      </c>
      <c r="K280" s="375" t="str">
        <f>'CONGESTION RESULTS 2015'!L280</f>
        <v>UK</v>
      </c>
      <c r="L280" s="375" t="str">
        <f>'CONGESTION RESULTS 2015'!M280</f>
        <v>from</v>
      </c>
      <c r="M280" s="375" t="str">
        <f>'CONGESTION RESULTS 2015'!N280</f>
        <v>Gas Networks Ireland</v>
      </c>
      <c r="N280" s="375" t="str">
        <f>'CONGESTION RESULTS 2015'!O280</f>
        <v>47X0000000000576</v>
      </c>
      <c r="O280" s="375" t="str">
        <f>'CONGESTION RESULTS 2015'!P280</f>
        <v>IE</v>
      </c>
      <c r="P280" s="375" t="str">
        <f>'CONGESTION RESULTS 2015'!Q280</f>
        <v>new IP side added for commercial reverse flow service, added by Ofgem (CAM IMR survey); interruptible reverse point; 
IP side does not exist on TP</v>
      </c>
      <c r="Q280" s="375">
        <f>'CONGESTION RESULTS 2015'!BC280</f>
        <v>0</v>
      </c>
      <c r="S280" s="360">
        <f>'CONGESTION RESULTS 2015'!BJ280</f>
        <v>0</v>
      </c>
      <c r="T280" s="375">
        <f>'CONGESTION RESULTS 2015'!BX280</f>
        <v>0</v>
      </c>
      <c r="U280" s="375" t="str">
        <f>IF(ISBLANK('CONGESTION RESULTS 2015'!BK280), "no", "yes")</f>
        <v>no</v>
      </c>
      <c r="V280" s="357">
        <f>'CONGESTION RESULTS 2015'!CE280</f>
        <v>0</v>
      </c>
      <c r="W280" s="375">
        <f>'CONGESTION RESULTS 2015'!CF280</f>
        <v>0</v>
      </c>
      <c r="X280" s="375">
        <f>'CONGESTION RESULTS 2015'!CG280</f>
        <v>0</v>
      </c>
      <c r="Y280" s="375">
        <f>'CONGESTION RESULTS 2015'!CH280</f>
        <v>0</v>
      </c>
      <c r="AA280" s="375">
        <f>Table9[[#This Row],[offer/non-offer or premia in March 2016 auction? 
'[only considering GYs and M-4-16']]]</f>
        <v>0</v>
      </c>
      <c r="AB280" s="375">
        <f>Table9[[#This Row],[Further TSO remarks on congestion / data / proposed changes to IP list etc.]]</f>
        <v>0</v>
      </c>
      <c r="AC280" s="375">
        <f>Table9[[#This Row],[Revised evaluation of congestion after TSO / NRA comments]]</f>
        <v>0</v>
      </c>
      <c r="AD280" s="375">
        <f>Table9[[#This Row],[ACER comments / 
justification]]</f>
        <v>0</v>
      </c>
    </row>
    <row r="281" spans="1:31" ht="22.2" hidden="1" x14ac:dyDescent="0.45">
      <c r="A281" s="375" t="str">
        <f>'CONGESTION RESULTS 2015'!A281</f>
        <v>cross-border</v>
      </c>
      <c r="B281" s="375" t="str">
        <f>'CONGESTION RESULTS 2015'!B281</f>
        <v>likely not</v>
      </c>
      <c r="C281" s="375" t="str">
        <f>'CONGESTION RESULTS 2015'!C281</f>
        <v>non-offer of GYs 15/16 + 16/17 + 17/18</v>
      </c>
      <c r="D281" s="375" t="str">
        <f>'CONGESTION RESULTS 2015'!E281</f>
        <v>yes</v>
      </c>
      <c r="E281" s="375" t="str">
        <f>'CONGESTION RESULTS 2015'!F281</f>
        <v>RBP</v>
      </c>
      <c r="F281" s="375" t="str">
        <f>'CONGESTION RESULTS 2015'!G281</f>
        <v>Mosonmagyarovar</v>
      </c>
      <c r="G281" s="375" t="str">
        <f>'CONGESTION RESULTS 2015'!H281</f>
        <v>Entry</v>
      </c>
      <c r="H281" s="375" t="str">
        <f>'CONGESTION RESULTS 2015'!I281</f>
        <v>21Z000000000003C</v>
      </c>
      <c r="I281" s="375" t="str">
        <f>'CONGESTION RESULTS 2015'!J281</f>
        <v>FGSZ</v>
      </c>
      <c r="J281" s="375" t="str">
        <f>'CONGESTION RESULTS 2015'!K281</f>
        <v>21X-HU-A-A0A0A-8</v>
      </c>
      <c r="K281" s="375" t="str">
        <f>'CONGESTION RESULTS 2015'!L281</f>
        <v>HU</v>
      </c>
      <c r="L281" s="375" t="str">
        <f>'CONGESTION RESULTS 2015'!M281</f>
        <v>from</v>
      </c>
      <c r="M281" s="375" t="str">
        <f>'CONGESTION RESULTS 2015'!N281</f>
        <v>Gas Connect Austria</v>
      </c>
      <c r="N281" s="375" t="str">
        <f>'CONGESTION RESULTS 2015'!O281</f>
        <v>21X-AT-B-A0A0A-K</v>
      </c>
      <c r="O281" s="375" t="str">
        <f>'CONGESTION RESULTS 2015'!P281</f>
        <v>AT</v>
      </c>
      <c r="P281" s="375" t="str">
        <f>'CONGESTION RESULTS 2015'!Q281</f>
        <v>IP side does not exist on TP</v>
      </c>
      <c r="Q281" s="375" t="str">
        <f>'CONGESTION RESULTS 2015'!BC281</f>
        <v>yes</v>
      </c>
      <c r="S281" s="360" t="str">
        <f>'CONGESTION RESULTS 2015'!BJ281</f>
        <v>yes  (4x in March/15, 2x in June 15)</v>
      </c>
      <c r="T281" s="375">
        <f>'CONGESTION RESULTS 2015'!BX281</f>
        <v>0</v>
      </c>
      <c r="U281" s="375" t="str">
        <f>IF(ISBLANK('CONGESTION RESULTS 2015'!BK281), "no", "yes")</f>
        <v>yes</v>
      </c>
      <c r="V281" s="357">
        <f>'CONGESTION RESULTS 2015'!CE281</f>
        <v>0</v>
      </c>
      <c r="W281" s="375">
        <f>'CONGESTION RESULTS 2015'!CF281</f>
        <v>0</v>
      </c>
      <c r="X281" s="375">
        <f>'CONGESTION RESULTS 2015'!CG281</f>
        <v>0</v>
      </c>
      <c r="Y281" s="375">
        <f>'CONGESTION RESULTS 2015'!CH281</f>
        <v>0</v>
      </c>
      <c r="AA281" s="375" t="str">
        <f>Table9[[#This Row],[offer/non-offer or premia in March 2016 auction? 
'[only considering GYs and M-4-16']]]</f>
        <v>M-4-16 (with auction premia), GY 16/17 offered unbundled</v>
      </c>
      <c r="AB281" s="375">
        <f>Table9[[#This Row],[Further TSO remarks on congestion / data / proposed changes to IP list etc.]]</f>
        <v>0</v>
      </c>
      <c r="AC281" s="375" t="str">
        <f>Table9[[#This Row],[Revised evaluation of congestion after TSO / NRA comments]]</f>
        <v>potentially</v>
      </c>
      <c r="AD281" s="375" t="str">
        <f>Table9[[#This Row],[ACER comments / 
justification]]</f>
        <v>depending on whether further premia occur in 2016</v>
      </c>
    </row>
    <row r="282" spans="1:31" ht="22.2" hidden="1" x14ac:dyDescent="0.45">
      <c r="A282" s="375" t="str">
        <f>'CONGESTION RESULTS 2015'!A282</f>
        <v>cross-border</v>
      </c>
      <c r="B282" s="375" t="str">
        <f>'CONGESTION RESULTS 2015'!B282</f>
        <v>likely not</v>
      </c>
      <c r="C282" s="375" t="str">
        <f>'CONGESTION RESULTS 2015'!C282</f>
        <v>non-offer of GYs at BP</v>
      </c>
      <c r="D282" s="375" t="str">
        <f>'CONGESTION RESULTS 2015'!E282</f>
        <v>yes</v>
      </c>
      <c r="E282" s="375" t="str">
        <f>'CONGESTION RESULTS 2015'!F282</f>
        <v>PRISMA</v>
      </c>
      <c r="F282" s="375" t="str">
        <f>'CONGESTION RESULTS 2015'!G282</f>
        <v>Murfeld (AT) / Ceršak (SI)</v>
      </c>
      <c r="G282" s="375" t="str">
        <f>'CONGESTION RESULTS 2015'!H282</f>
        <v>Entry</v>
      </c>
      <c r="H282" s="375" t="str">
        <f>'CONGESTION RESULTS 2015'!I282</f>
        <v>21Z0000000000058</v>
      </c>
      <c r="I282" s="375" t="str">
        <f>'CONGESTION RESULTS 2015'!J282</f>
        <v>Plinovodi</v>
      </c>
      <c r="J282" s="375" t="str">
        <f>'CONGESTION RESULTS 2015'!K282</f>
        <v>21X-SI-A-A0A0A-8</v>
      </c>
      <c r="K282" s="375" t="str">
        <f>'CONGESTION RESULTS 2015'!L282</f>
        <v>SI</v>
      </c>
      <c r="L282" s="375" t="str">
        <f>'CONGESTION RESULTS 2015'!M282</f>
        <v>from</v>
      </c>
      <c r="M282" s="375" t="str">
        <f>'CONGESTION RESULTS 2015'!N282</f>
        <v>Gas Connect Austria</v>
      </c>
      <c r="N282" s="375" t="str">
        <f>'CONGESTION RESULTS 2015'!O282</f>
        <v>21X-AT-B-A0A0A-K</v>
      </c>
      <c r="O282" s="375" t="str">
        <f>'CONGESTION RESULTS 2015'!P282</f>
        <v>AT</v>
      </c>
      <c r="P282" s="375">
        <f>'CONGESTION RESULTS 2015'!Q282</f>
        <v>0</v>
      </c>
      <c r="Q282" s="375">
        <f>'CONGESTION RESULTS 2015'!BC282</f>
        <v>0</v>
      </c>
      <c r="S282" s="360">
        <f>'CONGESTION RESULTS 2015'!BJ282</f>
        <v>0</v>
      </c>
      <c r="T282" s="375">
        <f>'CONGESTION RESULTS 2015'!BX282</f>
        <v>0</v>
      </c>
      <c r="U282" s="375" t="str">
        <f>IF(ISBLANK('CONGESTION RESULTS 2015'!BK282), "no", "yes")</f>
        <v>no</v>
      </c>
      <c r="V282" s="357">
        <f>'CONGESTION RESULTS 2015'!CE282</f>
        <v>0</v>
      </c>
      <c r="W282" s="375">
        <f>'CONGESTION RESULTS 2015'!CF282</f>
        <v>0</v>
      </c>
      <c r="X282" s="375">
        <f>'CONGESTION RESULTS 2015'!CG282</f>
        <v>0</v>
      </c>
      <c r="Y282" s="375">
        <f>'CONGESTION RESULTS 2015'!CH282</f>
        <v>0</v>
      </c>
      <c r="AA282" s="375">
        <f>Table9[[#This Row],[offer/non-offer or premia in March 2016 auction? 
'[only considering GYs and M-4-16']]]</f>
        <v>0</v>
      </c>
      <c r="AB282" s="375">
        <f>Table9[[#This Row],[Further TSO remarks on congestion / data / proposed changes to IP list etc.]]</f>
        <v>0</v>
      </c>
      <c r="AC282" s="375">
        <f>Table9[[#This Row],[Revised evaluation of congestion after TSO / NRA comments]]</f>
        <v>0</v>
      </c>
      <c r="AD282" s="375">
        <f>Table9[[#This Row],[ACER comments / 
justification]]</f>
        <v>0</v>
      </c>
    </row>
    <row r="283" spans="1:31" ht="22.2" hidden="1" x14ac:dyDescent="0.45">
      <c r="A283" s="375" t="str">
        <f>'CONGESTION RESULTS 2015'!A283</f>
        <v>cross-border</v>
      </c>
      <c r="B283" s="375" t="str">
        <f>'CONGESTION RESULTS 2015'!B283</f>
        <v>likely not</v>
      </c>
      <c r="C283" s="375" t="str">
        <f>'CONGESTION RESULTS 2015'!C283</f>
        <v>non-offer of any product at BP</v>
      </c>
      <c r="D283" s="375" t="str">
        <f>'CONGESTION RESULTS 2015'!E283</f>
        <v>yes</v>
      </c>
      <c r="E283" s="375" t="str">
        <f>'CONGESTION RESULTS 2015'!F283</f>
        <v>undecided on BG side (likely RBP)</v>
      </c>
      <c r="F283" s="375" t="str">
        <f>'CONGESTION RESULTS 2015'!G283</f>
        <v>Negru Voda I (RO) / Kardam (BG)</v>
      </c>
      <c r="G283" s="375" t="str">
        <f>'CONGESTION RESULTS 2015'!H283</f>
        <v>Entry</v>
      </c>
      <c r="H283" s="375" t="str">
        <f>'CONGESTION RESULTS 2015'!I283</f>
        <v>21Z000000000159I</v>
      </c>
      <c r="I283" s="375" t="str">
        <f>'CONGESTION RESULTS 2015'!J283</f>
        <v>Bulgartransgaz</v>
      </c>
      <c r="J283" s="375" t="str">
        <f>'CONGESTION RESULTS 2015'!K283</f>
        <v>21X-BG-A-A0A0A-C</v>
      </c>
      <c r="K283" s="375" t="str">
        <f>'CONGESTION RESULTS 2015'!L283</f>
        <v>BG</v>
      </c>
      <c r="L283" s="375" t="str">
        <f>'CONGESTION RESULTS 2015'!M283</f>
        <v>from</v>
      </c>
      <c r="M283" s="375" t="str">
        <f>'CONGESTION RESULTS 2015'!N283</f>
        <v>Transgaz</v>
      </c>
      <c r="N283" s="375" t="str">
        <f>'CONGESTION RESULTS 2015'!O283</f>
        <v>21X-RO-A-A0A0A-S</v>
      </c>
      <c r="O283" s="375" t="str">
        <f>'CONGESTION RESULTS 2015'!P283</f>
        <v>RO</v>
      </c>
      <c r="P283" s="375">
        <f>'CONGESTION RESULTS 2015'!Q283</f>
        <v>0</v>
      </c>
      <c r="Q283" s="375">
        <f>'CONGESTION RESULTS 2015'!BC283</f>
        <v>0</v>
      </c>
      <c r="S283" s="360">
        <f>'CONGESTION RESULTS 2015'!BJ283</f>
        <v>0</v>
      </c>
      <c r="T283" s="375">
        <f>'CONGESTION RESULTS 2015'!BX283</f>
        <v>0</v>
      </c>
      <c r="U283" s="375" t="str">
        <f>IF(ISBLANK('CONGESTION RESULTS 2015'!BK283), "no", "yes")</f>
        <v>no</v>
      </c>
      <c r="V283" s="357" t="str">
        <f>'CONGESTION RESULTS 2015'!CE283</f>
        <v>no</v>
      </c>
      <c r="W283" s="375">
        <f>'CONGESTION RESULTS 2015'!CF283</f>
        <v>0</v>
      </c>
      <c r="X283" s="375">
        <f>'CONGESTION RESULTS 2015'!CG283</f>
        <v>0</v>
      </c>
      <c r="Y283" s="375">
        <f>'CONGESTION RESULTS 2015'!CH283</f>
        <v>0</v>
      </c>
      <c r="AA283" s="375">
        <f>Table9[[#This Row],[offer/non-offer or premia in March 2016 auction? 
'[only considering GYs and M-4-16']]]</f>
        <v>0</v>
      </c>
      <c r="AB283" s="375">
        <f>Table9[[#This Row],[Further TSO remarks on congestion / data / proposed changes to IP list etc.]]</f>
        <v>0</v>
      </c>
      <c r="AC283" s="375" t="str">
        <f>Table9[[#This Row],[Revised evaluation of congestion after TSO / NRA comments]]</f>
        <v>likely not</v>
      </c>
      <c r="AD283" s="375">
        <f>Table9[[#This Row],[ACER comments / 
justification]]</f>
        <v>0</v>
      </c>
    </row>
    <row r="284" spans="1:31" s="361" customFormat="1" ht="30" customHeight="1" x14ac:dyDescent="0.45">
      <c r="A284" s="357" t="str">
        <f>'CONGESTION RESULTS 2015'!A284</f>
        <v>cross-border</v>
      </c>
      <c r="B284" s="324" t="str">
        <f>'CONGESTION RESULTS 2015'!B284</f>
        <v>yes</v>
      </c>
      <c r="C284" s="475" t="str">
        <f>'CONGESTION RESULTS 2015'!C284</f>
        <v>non-offer of GY16/17 (or any product at BP)</v>
      </c>
      <c r="D284" s="357" t="str">
        <f>'CONGESTION RESULTS 2015'!E284</f>
        <v>yes</v>
      </c>
      <c r="E284" s="357" t="str">
        <f>'CONGESTION RESULTS 2015'!F284</f>
        <v>undecided on BG side (likely RBP)</v>
      </c>
      <c r="F284" s="476" t="str">
        <f>'CONGESTION RESULTS 2015'!G284</f>
        <v>Negru Voda II, III (RO) / Kardam (BG)</v>
      </c>
      <c r="G284" s="475" t="str">
        <f>'CONGESTION RESULTS 2015'!H284</f>
        <v>Entry</v>
      </c>
      <c r="H284" s="358" t="s">
        <v>1347</v>
      </c>
      <c r="I284" s="475" t="str">
        <f>'CONGESTION RESULTS 2015'!J284</f>
        <v>Bulgartransgaz</v>
      </c>
      <c r="J284" s="329" t="str">
        <f>'CONGESTION RESULTS 2015'!K284</f>
        <v>21X-BG-A-A0A0A-C</v>
      </c>
      <c r="K284" s="475" t="str">
        <f>'CONGESTION RESULTS 2015'!L284</f>
        <v>BG</v>
      </c>
      <c r="L284" s="477" t="str">
        <f>'CONGESTION RESULTS 2015'!M284</f>
        <v>from</v>
      </c>
      <c r="M284" s="477" t="str">
        <f>'CONGESTION RESULTS 2015'!N284</f>
        <v>Transgaz</v>
      </c>
      <c r="N284" s="329" t="str">
        <f>'CONGESTION RESULTS 2015'!O284</f>
        <v>21X-RO-A-A0A0A-S</v>
      </c>
      <c r="O284" s="332" t="str">
        <f>'CONGESTION RESULTS 2015'!P284</f>
        <v>RO</v>
      </c>
      <c r="P284" s="375" t="str">
        <f>'CONGESTION RESULTS 2015'!Q284</f>
        <v>change of EIC code on BG side: new code: 21Z000000000160X on TP (for BG it is the same IP side as below) 
(but still keep the double for future bundles of BG with II and BG with III?)</v>
      </c>
      <c r="Q284" s="357" t="str">
        <f>'CONGESTION RESULTS 2015'!BC284</f>
        <v>yes</v>
      </c>
      <c r="R284" s="360" t="s">
        <v>101</v>
      </c>
      <c r="S284" s="360" t="str">
        <f>'CONGESTION RESULTS 2015'!BJ284</f>
        <v>no</v>
      </c>
      <c r="T284" s="357" t="str">
        <f>'CONGESTION RESULTS 2015'!BX284</f>
        <v>no</v>
      </c>
      <c r="U284" s="357" t="str">
        <f>IF(ISBLANK('CONGESTION RESULTS 2015'!BK284), "no", "yes")</f>
        <v>no</v>
      </c>
      <c r="V284" s="357" t="str">
        <f>Table9[[#This Row],[Number of concluded trades (T) and offers (O) on secondary markets in 2015 '[&gt;= 1 month']]]</f>
        <v>no</v>
      </c>
      <c r="W284" s="357" t="str">
        <f>'CONGESTION RESULTS 2015'!CF284</f>
        <v>yes</v>
      </c>
      <c r="X284" s="357" t="str">
        <f>'CONGESTION RESULTS 2015'!CG284</f>
        <v>yes</v>
      </c>
      <c r="Y284" s="357">
        <f>'CONGESTION RESULTS 2015'!CH284</f>
        <v>0</v>
      </c>
      <c r="Z284" s="357" t="s">
        <v>100</v>
      </c>
      <c r="AA284" s="375" t="str">
        <f>Table9[[#This Row],[offer/non-offer or premia in March 2016 auction? 
'[only considering GYs and M-4-16']]]</f>
        <v>no information on the IP side on any platform</v>
      </c>
      <c r="AB284" s="375" t="str">
        <f>Table9[[#This Row],[Further TSO remarks on congestion / data / proposed changes to IP list etc.]]</f>
        <v>firm capacity demand have never exceeded the offer; Booking platform by 2 Sept. 2016</v>
      </c>
      <c r="AC284" s="375" t="str">
        <f>Table9[[#This Row],[Revised evaluation of congestion after TSO / NRA comments]]</f>
        <v xml:space="preserve">yes, but no need to enforce FDA UIOLI </v>
      </c>
      <c r="AD284" s="375" t="str">
        <f>Table9[[#This Row],[ACER comments / 
justification]]</f>
        <v>absent unsuccessful requests, no int. Cap bookings, no demand &gt; offer, but formally no firm offer</v>
      </c>
      <c r="AE284" s="474" t="s">
        <v>1784</v>
      </c>
    </row>
    <row r="285" spans="1:31" s="361" customFormat="1" ht="30" hidden="1" customHeight="1" x14ac:dyDescent="0.45">
      <c r="A285" s="357" t="str">
        <f>'CONGESTION RESULTS 2015'!A285</f>
        <v>cross-border</v>
      </c>
      <c r="B285" s="324" t="str">
        <f>'CONGESTION RESULTS 2015'!B285</f>
        <v>yes</v>
      </c>
      <c r="C285" s="357" t="str">
        <f>'CONGESTION RESULTS 2015'!C285</f>
        <v>non-offer of GY16/17 (or any product at BP)</v>
      </c>
      <c r="D285" s="357" t="str">
        <f>'CONGESTION RESULTS 2015'!E285</f>
        <v>no (temporarily / double)</v>
      </c>
      <c r="E285" s="357" t="str">
        <f>'CONGESTION RESULTS 2015'!F285</f>
        <v>undecided on BG side (likely RBP)</v>
      </c>
      <c r="F285" s="368" t="str">
        <f>'CONGESTION RESULTS 2015'!G285</f>
        <v>Negru Voda II, III (RO) / Kardam (BG)</v>
      </c>
      <c r="G285" s="357" t="str">
        <f>'CONGESTION RESULTS 2015'!H285</f>
        <v>Entry</v>
      </c>
      <c r="H285" s="358" t="s">
        <v>1346</v>
      </c>
      <c r="I285" s="357" t="str">
        <f>'CONGESTION RESULTS 2015'!J285</f>
        <v>Bulgartransgaz</v>
      </c>
      <c r="J285" s="329" t="str">
        <f>'CONGESTION RESULTS 2015'!K285</f>
        <v>21X-BG-A-A0A0A-C</v>
      </c>
      <c r="K285" s="357" t="str">
        <f>'CONGESTION RESULTS 2015'!L285</f>
        <v>BG</v>
      </c>
      <c r="L285" s="359" t="str">
        <f>'CONGESTION RESULTS 2015'!M285</f>
        <v>from</v>
      </c>
      <c r="M285" s="359" t="str">
        <f>'CONGESTION RESULTS 2015'!N285</f>
        <v>Transgaz</v>
      </c>
      <c r="N285" s="329" t="str">
        <f>'CONGESTION RESULTS 2015'!O285</f>
        <v>21X-RO-A-A0A0A-S</v>
      </c>
      <c r="O285" s="333" t="str">
        <f>'CONGESTION RESULTS 2015'!P285</f>
        <v>RO</v>
      </c>
      <c r="P285" s="375" t="str">
        <f>'CONGESTION RESULTS 2015'!Q285</f>
        <v>changed EIC code to 21Z000000000160X (as on TP); the same as above (for BG side, it is just one IP side); but still keep the double for future bundles of BG with II and BG with III?</v>
      </c>
      <c r="Q285" s="357" t="str">
        <f>'CONGESTION RESULTS 2015'!BC285</f>
        <v>yes</v>
      </c>
      <c r="R285" s="360" t="s">
        <v>101</v>
      </c>
      <c r="S285" s="360" t="str">
        <f>'CONGESTION RESULTS 2015'!BJ285</f>
        <v>no</v>
      </c>
      <c r="T285" s="357" t="str">
        <f>'CONGESTION RESULTS 2015'!BX285</f>
        <v>no</v>
      </c>
      <c r="U285" s="357" t="str">
        <f>IF(ISBLANK('CONGESTION RESULTS 2015'!BK285), "no", "yes")</f>
        <v>no</v>
      </c>
      <c r="V285" s="366" t="str">
        <f>'CONGESTION RESULTS 2015'!CA285</f>
        <v>no</v>
      </c>
      <c r="W285" s="357" t="str">
        <f>'CONGESTION RESULTS 2015'!CF285</f>
        <v>yes</v>
      </c>
      <c r="X285" s="357" t="str">
        <f>'CONGESTION RESULTS 2015'!CG285</f>
        <v>yes</v>
      </c>
      <c r="Y285" s="357">
        <f>'CONGESTION RESULTS 2015'!CH285</f>
        <v>0</v>
      </c>
      <c r="Z285" s="366" t="str">
        <f>Table9[[#This Row],[offer/non-offer or premia in March 2016 auction? 
'[only considering GYs and M-4-16']]]</f>
        <v>no information on the IP side on any platform</v>
      </c>
      <c r="AA285" s="375" t="str">
        <f>Table9[[#This Row],[offer/non-offer or premia in March 2016 auction? 
'[only considering GYs and M-4-16']]]</f>
        <v>no information on the IP side on any platform</v>
      </c>
      <c r="AB285" s="375" t="str">
        <f>Table9[[#This Row],[Further TSO remarks on congestion / data / proposed changes to IP list etc.]]</f>
        <v>firm capacity demand have never exceeded the offer; Booking platform by 2 Sept. 2016</v>
      </c>
      <c r="AC285" s="375" t="str">
        <f>Table9[[#This Row],[Revised evaluation of congestion after TSO / NRA comments]]</f>
        <v xml:space="preserve">yes, but no need to enforce FDA UIOLI </v>
      </c>
      <c r="AD285" s="375" t="str">
        <f>Table9[[#This Row],[ACER comments / 
justification]]</f>
        <v>absent unsuccessful requests, no int. Cap bookings, no demand &gt; offer, but formally no firm offer</v>
      </c>
    </row>
    <row r="286" spans="1:31" ht="22.2" hidden="1" x14ac:dyDescent="0.45">
      <c r="A286" s="375" t="str">
        <f>'CONGESTION RESULTS 2015'!A286</f>
        <v>cross-border</v>
      </c>
      <c r="B286" s="375" t="str">
        <f>'CONGESTION RESULTS 2015'!B286</f>
        <v>no</v>
      </c>
      <c r="C286" s="375">
        <f>'CONGESTION RESULTS 2015'!C286</f>
        <v>0</v>
      </c>
      <c r="D286" s="375" t="str">
        <f>'CONGESTION RESULTS 2015'!E286</f>
        <v>yes</v>
      </c>
      <c r="E286" s="375" t="str">
        <f>'CONGESTION RESULTS 2015'!F286</f>
        <v>PRISMA</v>
      </c>
      <c r="F286" s="375" t="str">
        <f>'CONGESTION RESULTS 2015'!G286</f>
        <v>Obergailbach (FR) / Medelsheim (DE)</v>
      </c>
      <c r="G286" s="375" t="str">
        <f>'CONGESTION RESULTS 2015'!H286</f>
        <v>Entry</v>
      </c>
      <c r="H286" s="375" t="str">
        <f>'CONGESTION RESULTS 2015'!I286</f>
        <v>21Z0000000001208</v>
      </c>
      <c r="I286" s="375" t="str">
        <f>'CONGESTION RESULTS 2015'!J286</f>
        <v>GRTgaz</v>
      </c>
      <c r="J286" s="375" t="str">
        <f>'CONGESTION RESULTS 2015'!K286</f>
        <v>21X-FR-A-A0A0A-S</v>
      </c>
      <c r="K286" s="375" t="str">
        <f>'CONGESTION RESULTS 2015'!L286</f>
        <v>FR</v>
      </c>
      <c r="L286" s="375" t="str">
        <f>'CONGESTION RESULTS 2015'!M286</f>
        <v>from</v>
      </c>
      <c r="M286" s="375" t="str">
        <f>'CONGESTION RESULTS 2015'!N286</f>
        <v>GRTgaz Deutschland</v>
      </c>
      <c r="N286" s="375" t="str">
        <f>'CONGESTION RESULTS 2015'!O286</f>
        <v>21X000000001008P</v>
      </c>
      <c r="O286" s="375" t="str">
        <f>'CONGESTION RESULTS 2015'!P286</f>
        <v>DE</v>
      </c>
      <c r="P286" s="375">
        <f>'CONGESTION RESULTS 2015'!Q286</f>
        <v>0</v>
      </c>
      <c r="Q286" s="375">
        <f>'CONGESTION RESULTS 2015'!BC286</f>
        <v>0</v>
      </c>
      <c r="S286" s="360">
        <f>'CONGESTION RESULTS 2015'!BJ286</f>
        <v>0</v>
      </c>
      <c r="T286" s="375">
        <f>'CONGESTION RESULTS 2015'!BX286</f>
        <v>0</v>
      </c>
      <c r="U286" s="375" t="str">
        <f>IF(ISBLANK('CONGESTION RESULTS 2015'!BK286), "no", "yes")</f>
        <v>no</v>
      </c>
      <c r="V286" s="357">
        <f>'CONGESTION RESULTS 2015'!CE286</f>
        <v>0</v>
      </c>
      <c r="W286" s="375">
        <f>'CONGESTION RESULTS 2015'!CF286</f>
        <v>0</v>
      </c>
      <c r="X286" s="375">
        <f>'CONGESTION RESULTS 2015'!CG286</f>
        <v>0</v>
      </c>
      <c r="Y286" s="375">
        <f>'CONGESTION RESULTS 2015'!CH286</f>
        <v>0</v>
      </c>
      <c r="AA286" s="375">
        <f>Table9[[#This Row],[offer/non-offer or premia in March 2016 auction? 
'[only considering GYs and M-4-16']]]</f>
        <v>0</v>
      </c>
      <c r="AB286" s="375">
        <f>Table9[[#This Row],[Further TSO remarks on congestion / data / proposed changes to IP list etc.]]</f>
        <v>0</v>
      </c>
      <c r="AC286" s="375">
        <f>Table9[[#This Row],[Revised evaluation of congestion after TSO / NRA comments]]</f>
        <v>0</v>
      </c>
      <c r="AD286" s="375">
        <f>Table9[[#This Row],[ACER comments / 
justification]]</f>
        <v>0</v>
      </c>
    </row>
    <row r="287" spans="1:31" ht="22.2" hidden="1" x14ac:dyDescent="0.45">
      <c r="A287" s="375" t="str">
        <f>'CONGESTION RESULTS 2015'!A287</f>
        <v>cross-border</v>
      </c>
      <c r="B287" s="375" t="str">
        <f>'CONGESTION RESULTS 2015'!B287</f>
        <v>no</v>
      </c>
      <c r="C287" s="375">
        <f>'CONGESTION RESULTS 2015'!C287</f>
        <v>0</v>
      </c>
      <c r="D287" s="375" t="str">
        <f>'CONGESTION RESULTS 2015'!E287</f>
        <v>yes</v>
      </c>
      <c r="E287" s="375" t="str">
        <f>'CONGESTION RESULTS 2015'!F287</f>
        <v>PRISMA</v>
      </c>
      <c r="F287" s="375" t="str">
        <f>'CONGESTION RESULTS 2015'!G287</f>
        <v>Obergailbach (FR) / Medelsheim (DE)</v>
      </c>
      <c r="G287" s="375" t="str">
        <f>'CONGESTION RESULTS 2015'!H287</f>
        <v>Entry</v>
      </c>
      <c r="H287" s="375" t="str">
        <f>'CONGESTION RESULTS 2015'!I287</f>
        <v>21Z000000000039S</v>
      </c>
      <c r="I287" s="375" t="str">
        <f>'CONGESTION RESULTS 2015'!J287</f>
        <v>GRTgaz</v>
      </c>
      <c r="J287" s="375" t="str">
        <f>'CONGESTION RESULTS 2015'!K287</f>
        <v>21X-FR-A-A0A0A-S</v>
      </c>
      <c r="K287" s="375" t="str">
        <f>'CONGESTION RESULTS 2015'!L287</f>
        <v>FR</v>
      </c>
      <c r="L287" s="375" t="str">
        <f>'CONGESTION RESULTS 2015'!M287</f>
        <v>from</v>
      </c>
      <c r="M287" s="375" t="str">
        <f>'CONGESTION RESULTS 2015'!N287</f>
        <v>Open Grid Europe</v>
      </c>
      <c r="N287" s="375" t="str">
        <f>'CONGESTION RESULTS 2015'!O287</f>
        <v>21X-DE-C-A0A0A-T</v>
      </c>
      <c r="O287" s="375" t="str">
        <f>'CONGESTION RESULTS 2015'!P287</f>
        <v>DE</v>
      </c>
      <c r="P287" s="375">
        <f>'CONGESTION RESULTS 2015'!Q287</f>
        <v>0</v>
      </c>
      <c r="Q287" s="375">
        <f>'CONGESTION RESULTS 2015'!BC287</f>
        <v>0</v>
      </c>
      <c r="S287" s="360">
        <f>'CONGESTION RESULTS 2015'!BJ287</f>
        <v>0</v>
      </c>
      <c r="T287" s="375">
        <f>'CONGESTION RESULTS 2015'!BX287</f>
        <v>0</v>
      </c>
      <c r="U287" s="375" t="str">
        <f>IF(ISBLANK('CONGESTION RESULTS 2015'!BK287), "no", "yes")</f>
        <v>no</v>
      </c>
      <c r="V287" s="357">
        <f>'CONGESTION RESULTS 2015'!CE287</f>
        <v>0</v>
      </c>
      <c r="W287" s="375">
        <f>'CONGESTION RESULTS 2015'!CF287</f>
        <v>0</v>
      </c>
      <c r="X287" s="375">
        <f>'CONGESTION RESULTS 2015'!CG287</f>
        <v>0</v>
      </c>
      <c r="Y287" s="375">
        <f>'CONGESTION RESULTS 2015'!CH287</f>
        <v>0</v>
      </c>
      <c r="AA287" s="375">
        <f>Table9[[#This Row],[offer/non-offer or premia in March 2016 auction? 
'[only considering GYs and M-4-16']]]</f>
        <v>0</v>
      </c>
      <c r="AB287" s="375">
        <f>Table9[[#This Row],[Further TSO remarks on congestion / data / proposed changes to IP list etc.]]</f>
        <v>0</v>
      </c>
      <c r="AC287" s="375">
        <f>Table9[[#This Row],[Revised evaluation of congestion after TSO / NRA comments]]</f>
        <v>0</v>
      </c>
      <c r="AD287" s="375">
        <f>Table9[[#This Row],[ACER comments / 
justification]]</f>
        <v>0</v>
      </c>
    </row>
    <row r="288" spans="1:31" ht="22.2" hidden="1" x14ac:dyDescent="0.45">
      <c r="A288" s="375" t="str">
        <f>'CONGESTION RESULTS 2015'!A288</f>
        <v>VR</v>
      </c>
      <c r="B288" s="375">
        <f>'CONGESTION RESULTS 2015'!B288</f>
        <v>0</v>
      </c>
      <c r="C288" s="375">
        <f>'CONGESTION RESULTS 2015'!C288</f>
        <v>0</v>
      </c>
      <c r="D288" s="375" t="str">
        <f>'CONGESTION RESULTS 2015'!E288</f>
        <v>no</v>
      </c>
      <c r="E288" s="375" t="str">
        <f>'CONGESTION RESULTS 2015'!F288</f>
        <v>PRISMA</v>
      </c>
      <c r="F288" s="375" t="str">
        <f>'CONGESTION RESULTS 2015'!G288</f>
        <v>Obergailbach (FR) / Medelsheim (DE)</v>
      </c>
      <c r="G288" s="375" t="str">
        <f>'CONGESTION RESULTS 2015'!H288</f>
        <v>Entry</v>
      </c>
      <c r="H288" s="375" t="str">
        <f>'CONGESTION RESULTS 2015'!I288</f>
        <v>21Z000000000039S</v>
      </c>
      <c r="I288" s="375" t="str">
        <f>'CONGESTION RESULTS 2015'!J288</f>
        <v>Open Grid Europe</v>
      </c>
      <c r="J288" s="375" t="str">
        <f>'CONGESTION RESULTS 2015'!K288</f>
        <v>21X-DE-C-A0A0A-T</v>
      </c>
      <c r="K288" s="375" t="str">
        <f>'CONGESTION RESULTS 2015'!L288</f>
        <v>DE</v>
      </c>
      <c r="L288" s="375" t="str">
        <f>'CONGESTION RESULTS 2015'!M288</f>
        <v>from</v>
      </c>
      <c r="M288" s="375" t="str">
        <f>'CONGESTION RESULTS 2015'!N288</f>
        <v>GRTgaz</v>
      </c>
      <c r="N288" s="375" t="str">
        <f>'CONGESTION RESULTS 2015'!O288</f>
        <v>21X-FR-A-A0A0A-S</v>
      </c>
      <c r="O288" s="375" t="str">
        <f>'CONGESTION RESULTS 2015'!P288</f>
        <v>FR</v>
      </c>
      <c r="P288" s="375" t="str">
        <f>'CONGESTION RESULTS 2015'!Q288</f>
        <v>no firm technical</v>
      </c>
      <c r="Q288" s="375">
        <f>'CONGESTION RESULTS 2015'!BC288</f>
        <v>0</v>
      </c>
      <c r="S288" s="360">
        <f>'CONGESTION RESULTS 2015'!BJ288</f>
        <v>0</v>
      </c>
      <c r="T288" s="375">
        <f>'CONGESTION RESULTS 2015'!BX288</f>
        <v>0</v>
      </c>
      <c r="U288" s="375" t="str">
        <f>IF(ISBLANK('CONGESTION RESULTS 2015'!BK288), "no", "yes")</f>
        <v>no</v>
      </c>
      <c r="V288" s="357">
        <f>'CONGESTION RESULTS 2015'!CE288</f>
        <v>0</v>
      </c>
      <c r="W288" s="375">
        <f>'CONGESTION RESULTS 2015'!CF288</f>
        <v>0</v>
      </c>
      <c r="X288" s="375">
        <f>'CONGESTION RESULTS 2015'!CG288</f>
        <v>0</v>
      </c>
      <c r="Y288" s="375">
        <f>'CONGESTION RESULTS 2015'!CH288</f>
        <v>0</v>
      </c>
      <c r="AA288" s="375">
        <f>Table9[[#This Row],[offer/non-offer or premia in March 2016 auction? 
'[only considering GYs and M-4-16']]]</f>
        <v>0</v>
      </c>
      <c r="AB288" s="375">
        <f>Table9[[#This Row],[Further TSO remarks on congestion / data / proposed changes to IP list etc.]]</f>
        <v>0</v>
      </c>
      <c r="AC288" s="375">
        <f>Table9[[#This Row],[Revised evaluation of congestion after TSO / NRA comments]]</f>
        <v>0</v>
      </c>
      <c r="AD288" s="375">
        <f>Table9[[#This Row],[ACER comments / 
justification]]</f>
        <v>0</v>
      </c>
    </row>
    <row r="289" spans="1:31" ht="22.2" hidden="1" x14ac:dyDescent="0.45">
      <c r="A289" s="375" t="str">
        <f>'CONGESTION RESULTS 2015'!A289</f>
        <v>cross-border</v>
      </c>
      <c r="B289" s="375" t="str">
        <f>'CONGESTION RESULTS 2015'!B289</f>
        <v>no</v>
      </c>
      <c r="C289" s="375">
        <f>'CONGESTION RESULTS 2015'!C289</f>
        <v>0</v>
      </c>
      <c r="D289" s="375" t="str">
        <f>'CONGESTION RESULTS 2015'!E289</f>
        <v>yes</v>
      </c>
      <c r="E289" s="375" t="str">
        <f>'CONGESTION RESULTS 2015'!F289</f>
        <v>PRISMA</v>
      </c>
      <c r="F289" s="375" t="str">
        <f>'CONGESTION RESULTS 2015'!G289</f>
        <v>Oberkappel</v>
      </c>
      <c r="G289" s="375" t="str">
        <f>'CONGESTION RESULTS 2015'!H289</f>
        <v>Entry</v>
      </c>
      <c r="H289" s="375" t="str">
        <f>'CONGESTION RESULTS 2015'!I289</f>
        <v>21Z000000000161V</v>
      </c>
      <c r="I289" s="375" t="str">
        <f>'CONGESTION RESULTS 2015'!J289</f>
        <v>GRTgaz Deutschland</v>
      </c>
      <c r="J289" s="375" t="str">
        <f>'CONGESTION RESULTS 2015'!K289</f>
        <v>21X000000001008P</v>
      </c>
      <c r="K289" s="375" t="str">
        <f>'CONGESTION RESULTS 2015'!L289</f>
        <v>DE</v>
      </c>
      <c r="L289" s="375" t="str">
        <f>'CONGESTION RESULTS 2015'!M289</f>
        <v>from</v>
      </c>
      <c r="M289" s="375" t="str">
        <f>'CONGESTION RESULTS 2015'!N289</f>
        <v>Gas Connect Austria</v>
      </c>
      <c r="N289" s="375" t="str">
        <f>'CONGESTION RESULTS 2015'!O289</f>
        <v>21X-AT-B-A0A0A-K</v>
      </c>
      <c r="O289" s="375" t="str">
        <f>'CONGESTION RESULTS 2015'!P289</f>
        <v>AT</v>
      </c>
      <c r="P289" s="375">
        <f>'CONGESTION RESULTS 2015'!Q289</f>
        <v>0</v>
      </c>
      <c r="Q289" s="375">
        <f>'CONGESTION RESULTS 2015'!BC289</f>
        <v>0</v>
      </c>
      <c r="S289" s="360">
        <f>'CONGESTION RESULTS 2015'!BJ289</f>
        <v>0</v>
      </c>
      <c r="T289" s="375">
        <f>'CONGESTION RESULTS 2015'!BX289</f>
        <v>0</v>
      </c>
      <c r="U289" s="375" t="str">
        <f>IF(ISBLANK('CONGESTION RESULTS 2015'!BK289), "no", "yes")</f>
        <v>no</v>
      </c>
      <c r="V289" s="357">
        <f>'CONGESTION RESULTS 2015'!CE289</f>
        <v>0</v>
      </c>
      <c r="W289" s="375">
        <f>'CONGESTION RESULTS 2015'!CF289</f>
        <v>0</v>
      </c>
      <c r="X289" s="375">
        <f>'CONGESTION RESULTS 2015'!CG289</f>
        <v>0</v>
      </c>
      <c r="Y289" s="375">
        <f>'CONGESTION RESULTS 2015'!CH289</f>
        <v>0</v>
      </c>
      <c r="AA289" s="375">
        <f>Table9[[#This Row],[offer/non-offer or premia in March 2016 auction? 
'[only considering GYs and M-4-16']]]</f>
        <v>0</v>
      </c>
      <c r="AB289" s="375">
        <f>Table9[[#This Row],[Further TSO remarks on congestion / data / proposed changes to IP list etc.]]</f>
        <v>0</v>
      </c>
      <c r="AC289" s="375" t="str">
        <f>Table9[[#This Row],[Revised evaluation of congestion after TSO / NRA comments]]</f>
        <v>no</v>
      </c>
      <c r="AD289" s="375">
        <f>Table9[[#This Row],[ACER comments / 
justification]]</f>
        <v>0</v>
      </c>
    </row>
    <row r="290" spans="1:31" ht="22.2" hidden="1" x14ac:dyDescent="0.45">
      <c r="A290" s="375" t="str">
        <f>'CONGESTION RESULTS 2015'!A290</f>
        <v>cross-border</v>
      </c>
      <c r="B290" s="375" t="str">
        <f>'CONGESTION RESULTS 2015'!B290</f>
        <v>no</v>
      </c>
      <c r="C290" s="375">
        <f>'CONGESTION RESULTS 2015'!C290</f>
        <v>0</v>
      </c>
      <c r="D290" s="375" t="str">
        <f>'CONGESTION RESULTS 2015'!E290</f>
        <v>yes</v>
      </c>
      <c r="E290" s="375" t="str">
        <f>'CONGESTION RESULTS 2015'!F290</f>
        <v>PRISMA</v>
      </c>
      <c r="F290" s="375" t="str">
        <f>'CONGESTION RESULTS 2015'!G290</f>
        <v>Oberkappel</v>
      </c>
      <c r="G290" s="375" t="str">
        <f>'CONGESTION RESULTS 2015'!H290</f>
        <v>Entry</v>
      </c>
      <c r="H290" s="375" t="str">
        <f>'CONGESTION RESULTS 2015'!I290</f>
        <v>21Z000000000001G</v>
      </c>
      <c r="I290" s="375" t="str">
        <f>'CONGESTION RESULTS 2015'!J290</f>
        <v>Open Grid Europe</v>
      </c>
      <c r="J290" s="375" t="str">
        <f>'CONGESTION RESULTS 2015'!K290</f>
        <v>21X-DE-C-A0A0A-T</v>
      </c>
      <c r="K290" s="375" t="str">
        <f>'CONGESTION RESULTS 2015'!L290</f>
        <v>DE</v>
      </c>
      <c r="L290" s="375" t="str">
        <f>'CONGESTION RESULTS 2015'!M290</f>
        <v>from</v>
      </c>
      <c r="M290" s="375" t="str">
        <f>'CONGESTION RESULTS 2015'!N290</f>
        <v>Gas Connect Austria</v>
      </c>
      <c r="N290" s="375" t="str">
        <f>'CONGESTION RESULTS 2015'!O290</f>
        <v>21X-AT-B-A0A0A-K</v>
      </c>
      <c r="O290" s="375" t="str">
        <f>'CONGESTION RESULTS 2015'!P290</f>
        <v>AT</v>
      </c>
      <c r="P290" s="375">
        <f>'CONGESTION RESULTS 2015'!Q290</f>
        <v>0</v>
      </c>
      <c r="Q290" s="375">
        <f>'CONGESTION RESULTS 2015'!BC290</f>
        <v>0</v>
      </c>
      <c r="S290" s="360">
        <f>'CONGESTION RESULTS 2015'!BJ290</f>
        <v>0</v>
      </c>
      <c r="T290" s="375">
        <f>'CONGESTION RESULTS 2015'!BX290</f>
        <v>0</v>
      </c>
      <c r="U290" s="375" t="str">
        <f>IF(ISBLANK('CONGESTION RESULTS 2015'!BK290), "no", "yes")</f>
        <v>yes</v>
      </c>
      <c r="V290" s="357">
        <f>'CONGESTION RESULTS 2015'!CE290</f>
        <v>0</v>
      </c>
      <c r="W290" s="375">
        <f>'CONGESTION RESULTS 2015'!CF290</f>
        <v>0</v>
      </c>
      <c r="X290" s="375">
        <f>'CONGESTION RESULTS 2015'!CG290</f>
        <v>0</v>
      </c>
      <c r="Y290" s="375">
        <f>'CONGESTION RESULTS 2015'!CH290</f>
        <v>0</v>
      </c>
      <c r="AA290" s="375">
        <f>Table9[[#This Row],[offer/non-offer or premia in March 2016 auction? 
'[only considering GYs and M-4-16']]]</f>
        <v>0</v>
      </c>
      <c r="AB290" s="375">
        <f>Table9[[#This Row],[Further TSO remarks on congestion / data / proposed changes to IP list etc.]]</f>
        <v>0</v>
      </c>
      <c r="AC290" s="375">
        <f>Table9[[#This Row],[Revised evaluation of congestion after TSO / NRA comments]]</f>
        <v>0</v>
      </c>
      <c r="AD290" s="375">
        <f>Table9[[#This Row],[ACER comments / 
justification]]</f>
        <v>0</v>
      </c>
    </row>
    <row r="291" spans="1:31" ht="22.2" hidden="1" x14ac:dyDescent="0.45">
      <c r="A291" s="375" t="str">
        <f>'CONGESTION RESULTS 2015'!A291</f>
        <v>cross-border</v>
      </c>
      <c r="B291" s="375" t="str">
        <f>'CONGESTION RESULTS 2015'!B291</f>
        <v>no</v>
      </c>
      <c r="C291" s="375">
        <f>'CONGESTION RESULTS 2015'!C291</f>
        <v>0</v>
      </c>
      <c r="D291" s="375" t="str">
        <f>'CONGESTION RESULTS 2015'!E291</f>
        <v>yes</v>
      </c>
      <c r="E291" s="375" t="str">
        <f>'CONGESTION RESULTS 2015'!F291</f>
        <v>PRISMA</v>
      </c>
      <c r="F291" s="375" t="str">
        <f>'CONGESTION RESULTS 2015'!G291</f>
        <v>Oberkappel</v>
      </c>
      <c r="G291" s="375" t="str">
        <f>'CONGESTION RESULTS 2015'!H291</f>
        <v>Entry</v>
      </c>
      <c r="H291" s="375" t="str">
        <f>'CONGESTION RESULTS 2015'!I291</f>
        <v>21Z000000000161V</v>
      </c>
      <c r="I291" s="375" t="str">
        <f>'CONGESTION RESULTS 2015'!J291</f>
        <v>Gas Connect Austria</v>
      </c>
      <c r="J291" s="375" t="str">
        <f>'CONGESTION RESULTS 2015'!K291</f>
        <v>21X-AT-B-A0A0A-K</v>
      </c>
      <c r="K291" s="375" t="str">
        <f>'CONGESTION RESULTS 2015'!L291</f>
        <v>AT</v>
      </c>
      <c r="L291" s="375" t="str">
        <f>'CONGESTION RESULTS 2015'!M291</f>
        <v>from</v>
      </c>
      <c r="M291" s="375" t="str">
        <f>'CONGESTION RESULTS 2015'!N291</f>
        <v>GRTgaz Deutschland</v>
      </c>
      <c r="N291" s="375" t="str">
        <f>'CONGESTION RESULTS 2015'!O291</f>
        <v>21X000000001008P</v>
      </c>
      <c r="O291" s="375" t="str">
        <f>'CONGESTION RESULTS 2015'!P291</f>
        <v>DE</v>
      </c>
      <c r="P291" s="375" t="str">
        <f>'CONGESTION RESULTS 2015'!Q291</f>
        <v>only one IP side for GCA entry on TP (...161Y does not exist for GCA side) --&gt; same data as below (...001G)
(keep the double in NC CAM IP scope list for different bundles?)</v>
      </c>
      <c r="Q291" s="375" t="str">
        <f>'CONGESTION RESULTS 2015'!BC291</f>
        <v>yes</v>
      </c>
      <c r="S291" s="360" t="str">
        <f>'CONGESTION RESULTS 2015'!BJ291</f>
        <v>yes (2 days in March)</v>
      </c>
      <c r="T291" s="375">
        <f>'CONGESTION RESULTS 2015'!BX291</f>
        <v>0</v>
      </c>
      <c r="U291" s="375" t="str">
        <f>IF(ISBLANK('CONGESTION RESULTS 2015'!BK291), "no", "yes")</f>
        <v>no</v>
      </c>
      <c r="V291" s="357">
        <f>'CONGESTION RESULTS 2015'!CE291</f>
        <v>0</v>
      </c>
      <c r="W291" s="375">
        <f>'CONGESTION RESULTS 2015'!CF291</f>
        <v>0</v>
      </c>
      <c r="X291" s="375">
        <f>'CONGESTION RESULTS 2015'!CG291</f>
        <v>0</v>
      </c>
      <c r="Y291" s="375">
        <f>'CONGESTION RESULTS 2015'!CH291</f>
        <v>0</v>
      </c>
      <c r="AA291" s="375">
        <f>Table9[[#This Row],[offer/non-offer or premia in March 2016 auction? 
'[only considering GYs and M-4-16']]]</f>
        <v>0</v>
      </c>
      <c r="AB291" s="375">
        <f>Table9[[#This Row],[Further TSO remarks on congestion / data / proposed changes to IP list etc.]]</f>
        <v>0</v>
      </c>
      <c r="AC291" s="375">
        <f>Table9[[#This Row],[Revised evaluation of congestion after TSO / NRA comments]]</f>
        <v>0</v>
      </c>
      <c r="AD291" s="375">
        <f>Table9[[#This Row],[ACER comments / 
justification]]</f>
        <v>0</v>
      </c>
    </row>
    <row r="292" spans="1:31" ht="22.2" hidden="1" x14ac:dyDescent="0.45">
      <c r="A292" s="375" t="str">
        <f>'CONGESTION RESULTS 2015'!A292</f>
        <v>cross-border</v>
      </c>
      <c r="B292" s="375" t="str">
        <f>'CONGESTION RESULTS 2015'!B292</f>
        <v>no</v>
      </c>
      <c r="C292" s="375">
        <f>'CONGESTION RESULTS 2015'!C292</f>
        <v>0</v>
      </c>
      <c r="D292" s="375" t="str">
        <f>'CONGESTION RESULTS 2015'!E292</f>
        <v>yes</v>
      </c>
      <c r="E292" s="375" t="str">
        <f>'CONGESTION RESULTS 2015'!F292</f>
        <v>PRISMA</v>
      </c>
      <c r="F292" s="375" t="str">
        <f>'CONGESTION RESULTS 2015'!G292</f>
        <v>Oberkappel</v>
      </c>
      <c r="G292" s="375" t="str">
        <f>'CONGESTION RESULTS 2015'!H292</f>
        <v>Entry</v>
      </c>
      <c r="H292" s="375" t="str">
        <f>'CONGESTION RESULTS 2015'!I292</f>
        <v>21Z000000000001G</v>
      </c>
      <c r="I292" s="375" t="str">
        <f>'CONGESTION RESULTS 2015'!J292</f>
        <v>Gas Connect Austria</v>
      </c>
      <c r="J292" s="375" t="str">
        <f>'CONGESTION RESULTS 2015'!K292</f>
        <v>21X-AT-B-A0A0A-K</v>
      </c>
      <c r="K292" s="375" t="str">
        <f>'CONGESTION RESULTS 2015'!L292</f>
        <v>AT</v>
      </c>
      <c r="L292" s="375" t="str">
        <f>'CONGESTION RESULTS 2015'!M292</f>
        <v>from</v>
      </c>
      <c r="M292" s="375" t="str">
        <f>'CONGESTION RESULTS 2015'!N292</f>
        <v>Open Grid Europe</v>
      </c>
      <c r="N292" s="375" t="str">
        <f>'CONGESTION RESULTS 2015'!O292</f>
        <v>21X-DE-C-A0A0A-T</v>
      </c>
      <c r="O292" s="375" t="str">
        <f>'CONGESTION RESULTS 2015'!P292</f>
        <v>DE</v>
      </c>
      <c r="P292" s="375" t="str">
        <f>'CONGESTION RESULTS 2015'!Q292</f>
        <v>only this one IP side is on TP/PRISMA</v>
      </c>
      <c r="Q292" s="375" t="str">
        <f>'CONGESTION RESULTS 2015'!BC292</f>
        <v>yes</v>
      </c>
      <c r="S292" s="360" t="str">
        <f>'CONGESTION RESULTS 2015'!BJ292</f>
        <v>yes (2 days in March)</v>
      </c>
      <c r="T292" s="375">
        <f>'CONGESTION RESULTS 2015'!BX292</f>
        <v>0</v>
      </c>
      <c r="U292" s="375" t="str">
        <f>IF(ISBLANK('CONGESTION RESULTS 2015'!BK292), "no", "yes")</f>
        <v>no</v>
      </c>
      <c r="V292" s="357">
        <f>'CONGESTION RESULTS 2015'!CE292</f>
        <v>0</v>
      </c>
      <c r="W292" s="375">
        <f>'CONGESTION RESULTS 2015'!CF292</f>
        <v>0</v>
      </c>
      <c r="X292" s="375">
        <f>'CONGESTION RESULTS 2015'!CG292</f>
        <v>0</v>
      </c>
      <c r="Y292" s="375">
        <f>'CONGESTION RESULTS 2015'!CH292</f>
        <v>0</v>
      </c>
      <c r="AA292" s="375">
        <f>Table9[[#This Row],[offer/non-offer or premia in March 2016 auction? 
'[only considering GYs and M-4-16']]]</f>
        <v>0</v>
      </c>
      <c r="AB292" s="375">
        <f>Table9[[#This Row],[Further TSO remarks on congestion / data / proposed changes to IP list etc.]]</f>
        <v>0</v>
      </c>
      <c r="AC292" s="375">
        <f>Table9[[#This Row],[Revised evaluation of congestion after TSO / NRA comments]]</f>
        <v>0</v>
      </c>
      <c r="AD292" s="375">
        <f>Table9[[#This Row],[ACER comments / 
justification]]</f>
        <v>0</v>
      </c>
    </row>
    <row r="293" spans="1:31" ht="30" customHeight="1" x14ac:dyDescent="0.45">
      <c r="A293" s="375" t="str">
        <f>'CONGESTION RESULTS 2015'!A293</f>
        <v>cross-border</v>
      </c>
      <c r="B293" s="375" t="str">
        <f>'CONGESTION RESULTS 2015'!B293</f>
        <v>potentially</v>
      </c>
      <c r="C293" s="475" t="str">
        <f>'CONGESTION RESULTS 2015'!C293</f>
        <v>non-offer of GYs 15/16 + 16/17 + 17/18</v>
      </c>
      <c r="D293" s="357" t="str">
        <f>'CONGESTION RESULTS 2015'!E293</f>
        <v>yes</v>
      </c>
      <c r="E293" s="375" t="str">
        <f>'CONGESTION RESULTS 2015'!F293</f>
        <v>PRISMA</v>
      </c>
      <c r="F293" s="476" t="str">
        <f>'CONGESTION RESULTS 2015'!G293</f>
        <v>Olbernhau (DE) / Hora Svaté Kateřiny (CZ)</v>
      </c>
      <c r="G293" s="475" t="str">
        <f>'CONGESTION RESULTS 2015'!H293</f>
        <v>Entry</v>
      </c>
      <c r="H293" s="358" t="str">
        <f>'CONGESTION RESULTS 2015'!I293</f>
        <v>21Z000000000092O</v>
      </c>
      <c r="I293" s="475" t="str">
        <f>'CONGESTION RESULTS 2015'!J293</f>
        <v>NET4GAS</v>
      </c>
      <c r="J293" s="375" t="str">
        <f>'CONGESTION RESULTS 2015'!K293</f>
        <v>21X000000001304L</v>
      </c>
      <c r="K293" s="475" t="str">
        <f>'CONGESTION RESULTS 2015'!L293</f>
        <v>CZ</v>
      </c>
      <c r="L293" s="477" t="str">
        <f>'CONGESTION RESULTS 2015'!M293</f>
        <v>from</v>
      </c>
      <c r="M293" s="477" t="str">
        <f>'CONGESTION RESULTS 2015'!N293</f>
        <v>GASCADE Gastransport</v>
      </c>
      <c r="N293" s="375" t="str">
        <f>'CONGESTION RESULTS 2015'!O293</f>
        <v>21X-DE-H-A0A0A-L</v>
      </c>
      <c r="O293" s="375" t="str">
        <f>'CONGESTION RESULTS 2015'!P293</f>
        <v>DE</v>
      </c>
      <c r="P293" s="375">
        <f>'CONGESTION RESULTS 2015'!Q293</f>
        <v>0</v>
      </c>
      <c r="Q293" s="357" t="str">
        <f>'CONGESTION RESULTS 2015'!BC293</f>
        <v>yes</v>
      </c>
      <c r="R293" s="360" t="s">
        <v>103</v>
      </c>
      <c r="S293" s="360" t="str">
        <f>'CONGESTION RESULTS 2015'!BJ293</f>
        <v>no</v>
      </c>
      <c r="T293" s="357" t="str">
        <f>'CONGESTION RESULTS 2015'!BX293</f>
        <v>no</v>
      </c>
      <c r="U293" s="357" t="str">
        <f>IF(ISBLANK('CONGESTION RESULTS 2015'!BK293), "no", "yes")</f>
        <v>no</v>
      </c>
      <c r="V293" s="450" t="str">
        <f>Table9[[#This Row],[Number of concluded trades (T) and offers (O) on secondary markets in 2015 '[&gt;= 1 month']]]</f>
        <v>6 T</v>
      </c>
      <c r="W293" s="357" t="str">
        <f>'CONGESTION RESULTS 2015'!CF293</f>
        <v>no</v>
      </c>
      <c r="X293" s="357" t="str">
        <f>'CONGESTION RESULTS 2015'!CG293</f>
        <v>no</v>
      </c>
      <c r="Y293" s="375">
        <f>'CONGESTION RESULTS 2015'!CH293</f>
        <v>0</v>
      </c>
      <c r="Z293" s="357" t="s">
        <v>100</v>
      </c>
      <c r="AA293" s="375" t="str">
        <f>Table9[[#This Row],[offer/non-offer or premia in March 2016 auction? 
'[only considering GYs and M-4-16']]]</f>
        <v>only M-4-16 offered (unbundled, very little!), and GYs 19 - 31 (bundled)</v>
      </c>
      <c r="AB293" s="375" t="str">
        <f>Table9[[#This Row],[Further TSO remarks on congestion / data / proposed changes to IP list etc.]]</f>
        <v>FCFS until 31.8.15, standard cap. of 1 to 60 months or LT cap. of &gt;=5yrs (offered in Jan. 15 at all CZ IP sides), auctions at PRISMA &amp; GSA from 1.11.15 on</v>
      </c>
      <c r="AC293" s="375" t="str">
        <f>Table9[[#This Row],[Revised evaluation of congestion after TSO / NRA comments]]</f>
        <v>yes</v>
      </c>
      <c r="AD293" s="375" t="str">
        <f>Table9[[#This Row],[ACER comments / 
justification]]</f>
        <v>non-offer of GYs 15/16 + 16/17 + 17/18</v>
      </c>
      <c r="AE293" s="474" t="s">
        <v>1646</v>
      </c>
    </row>
    <row r="294" spans="1:31" s="361" customFormat="1" ht="30" customHeight="1" x14ac:dyDescent="0.45">
      <c r="A294" s="357" t="str">
        <f>'CONGESTION RESULTS 2015'!A294</f>
        <v>cross-border</v>
      </c>
      <c r="B294" s="324" t="str">
        <f>'CONGESTION RESULTS 2015'!B294</f>
        <v>yes</v>
      </c>
      <c r="C294" s="475" t="str">
        <f>'CONGESTION RESULTS 2015'!C294</f>
        <v>non-offer of any firm products at BP</v>
      </c>
      <c r="D294" s="357" t="str">
        <f>'CONGESTION RESULTS 2015'!E294</f>
        <v>yes</v>
      </c>
      <c r="E294" s="357" t="str">
        <f>'CONGESTION RESULTS 2015'!F294</f>
        <v>PRISMA</v>
      </c>
      <c r="F294" s="476" t="str">
        <f>'CONGESTION RESULTS 2015'!G294</f>
        <v>Opal (DE)/Brandov Opal (CZ)</v>
      </c>
      <c r="G294" s="475" t="str">
        <f>'CONGESTION RESULTS 2015'!H294</f>
        <v>Entry</v>
      </c>
      <c r="H294" s="358" t="str">
        <f>'CONGESTION RESULTS 2015'!I294</f>
        <v>21Z000000000242V</v>
      </c>
      <c r="I294" s="475" t="str">
        <f>'CONGESTION RESULTS 2015'!J294</f>
        <v>NET4GAS</v>
      </c>
      <c r="J294" s="329" t="str">
        <f>'CONGESTION RESULTS 2015'!K294</f>
        <v>21X000000001304L</v>
      </c>
      <c r="K294" s="475" t="str">
        <f>'CONGESTION RESULTS 2015'!L294</f>
        <v>CZ</v>
      </c>
      <c r="L294" s="477" t="str">
        <f>'CONGESTION RESULTS 2015'!M294</f>
        <v>from</v>
      </c>
      <c r="M294" s="477" t="str">
        <f>'CONGESTION RESULTS 2015'!N294</f>
        <v>LBTG</v>
      </c>
      <c r="N294" s="329" t="str">
        <f>'CONGESTION RESULTS 2015'!O294</f>
        <v>21X000000001309B</v>
      </c>
      <c r="O294" s="332" t="str">
        <f>'CONGESTION RESULTS 2015'!P294</f>
        <v>DE</v>
      </c>
      <c r="P294" s="375" t="str">
        <f>'CONGESTION RESULTS 2015'!Q294</f>
        <v>only regulated part is shown</v>
      </c>
      <c r="Q294" s="357" t="str">
        <f>'CONGESTION RESULTS 2015'!BC294</f>
        <v>yes</v>
      </c>
      <c r="R294" s="360" t="s">
        <v>103</v>
      </c>
      <c r="S294" s="360" t="str">
        <f>'CONGESTION RESULTS 2015'!BJ294</f>
        <v>no</v>
      </c>
      <c r="T294" s="357" t="str">
        <f>'CONGESTION RESULTS 2015'!BX294</f>
        <v>no</v>
      </c>
      <c r="U294" s="357" t="str">
        <f>IF(ISBLANK('CONGESTION RESULTS 2015'!BK294), "no", "yes")</f>
        <v>yes</v>
      </c>
      <c r="V294" s="357" t="str">
        <f>Table9[[#This Row],[Number of concluded trades (T) and offers (O) on secondary markets in 2015 '[&gt;= 1 month']]]</f>
        <v>no</v>
      </c>
      <c r="W294" s="357" t="str">
        <f>'CONGESTION RESULTS 2015'!CF294</f>
        <v>no</v>
      </c>
      <c r="X294" s="357" t="str">
        <f>'CONGESTION RESULTS 2015'!CG294</f>
        <v>yes</v>
      </c>
      <c r="Y294" s="357">
        <f>'CONGESTION RESULTS 2015'!CH294</f>
        <v>0</v>
      </c>
      <c r="Z294" s="357" t="s">
        <v>100</v>
      </c>
      <c r="AA294" s="375" t="str">
        <f>Table9[[#This Row],[offer/non-offer or premia in March 2016 auction? 
'[only considering GYs and M-4-16']]]</f>
        <v>only M-4-16 offered unbundled</v>
      </c>
      <c r="AB294" s="375" t="str">
        <f>Table9[[#This Row],[Further TSO remarks on congestion / data / proposed changes to IP list etc.]]</f>
        <v>FCFS until 31.8.15, standard cap. of 1 to 60 months or LT cap. of &gt;=5yrs (offered in Jan. 15 at all CZ IP sides), auctions at PRISMA &amp; GSA from 1.11.15 on</v>
      </c>
      <c r="AC294" s="375" t="str">
        <f>Table9[[#This Row],[Revised evaluation of congestion after TSO / NRA comments]]</f>
        <v>yes</v>
      </c>
      <c r="AD294" s="375" t="str">
        <f>Table9[[#This Row],[ACER comments / 
justification]]</f>
        <v>non-offer of GYs 15/16 + 16/17 + 17/18</v>
      </c>
      <c r="AE294" s="474" t="s">
        <v>1646</v>
      </c>
    </row>
    <row r="295" spans="1:31" s="361" customFormat="1" ht="30" customHeight="1" x14ac:dyDescent="0.45">
      <c r="A295" s="357" t="str">
        <f>'CONGESTION RESULTS 2015'!A295</f>
        <v>cross-border</v>
      </c>
      <c r="B295" s="324" t="str">
        <f>'CONGESTION RESULTS 2015'!B295</f>
        <v>yes</v>
      </c>
      <c r="C295" s="475" t="str">
        <f>'CONGESTION RESULTS 2015'!C295</f>
        <v>non-offer of any firm products at BP</v>
      </c>
      <c r="D295" s="357" t="str">
        <f>'CONGESTION RESULTS 2015'!E295</f>
        <v>yes</v>
      </c>
      <c r="E295" s="357" t="str">
        <f>'CONGESTION RESULTS 2015'!F295</f>
        <v>PRISMA</v>
      </c>
      <c r="F295" s="476" t="str">
        <f>'CONGESTION RESULTS 2015'!G295</f>
        <v>Opal (DE)/Brandov Opal (CZ) (exempted?)</v>
      </c>
      <c r="G295" s="475" t="str">
        <f>'CONGESTION RESULTS 2015'!H295</f>
        <v>Entry</v>
      </c>
      <c r="H295" s="358" t="str">
        <f>'CONGESTION RESULTS 2015'!I295</f>
        <v>27ZG007P0000062W</v>
      </c>
      <c r="I295" s="475" t="str">
        <f>'CONGESTION RESULTS 2015'!J295</f>
        <v>NET4GAS</v>
      </c>
      <c r="J295" s="329" t="str">
        <f>'CONGESTION RESULTS 2015'!K295</f>
        <v>21X000000001304L</v>
      </c>
      <c r="K295" s="475" t="str">
        <f>'CONGESTION RESULTS 2015'!L295</f>
        <v>CZ</v>
      </c>
      <c r="L295" s="477" t="str">
        <f>'CONGESTION RESULTS 2015'!M295</f>
        <v>from</v>
      </c>
      <c r="M295" s="477" t="str">
        <f>'CONGESTION RESULTS 2015'!N295</f>
        <v>OPAL Gastransport</v>
      </c>
      <c r="N295" s="329" t="str">
        <f>'CONGESTION RESULTS 2015'!O295</f>
        <v>21X0000000011845</v>
      </c>
      <c r="O295" s="333" t="str">
        <f>'CONGESTION RESULTS 2015'!P295</f>
        <v>DE</v>
      </c>
      <c r="P295" s="375" t="str">
        <f>'CONGESTION RESULTS 2015'!Q295</f>
        <v>excluded capacity from TPA; 
TP data shown is the same as above (...242V), only regulated part is shown</v>
      </c>
      <c r="Q295" s="357" t="str">
        <f>'CONGESTION RESULTS 2015'!BC295</f>
        <v>yes</v>
      </c>
      <c r="R295" s="360" t="s">
        <v>103</v>
      </c>
      <c r="S295" s="360" t="str">
        <f>'CONGESTION RESULTS 2015'!BJ295</f>
        <v>no</v>
      </c>
      <c r="T295" s="357" t="str">
        <f>'CONGESTION RESULTS 2015'!BX295</f>
        <v>no</v>
      </c>
      <c r="U295" s="357" t="str">
        <f>IF(ISBLANK('CONGESTION RESULTS 2015'!BK295), "no", "yes")</f>
        <v>no</v>
      </c>
      <c r="V295" s="357" t="str">
        <f>Table9[[#This Row],[Number of concluded trades (T) and offers (O) on secondary markets in 2015 '[&gt;= 1 month']]]</f>
        <v>no</v>
      </c>
      <c r="W295" s="357" t="str">
        <f>'CONGESTION RESULTS 2015'!CF295</f>
        <v>no</v>
      </c>
      <c r="X295" s="357" t="str">
        <f>'CONGESTION RESULTS 2015'!CG295</f>
        <v>yes</v>
      </c>
      <c r="Y295" s="357">
        <f>'CONGESTION RESULTS 2015'!CH295</f>
        <v>0</v>
      </c>
      <c r="Z295" s="357" t="s">
        <v>100</v>
      </c>
      <c r="AA295" s="375" t="str">
        <f>Table9[[#This Row],[offer/non-offer or premia in March 2016 auction? 
'[only considering GYs and M-4-16']]]</f>
        <v>only M-4-16 offered unbundled</v>
      </c>
      <c r="AB295" s="375" t="str">
        <f>Table9[[#This Row],[Further TSO remarks on congestion / data / proposed changes to IP list etc.]]</f>
        <v>FCFS until 31.8.15, standard cap. of 1 to 60 months or LT cap. of &gt;=5yrs (offered in Jan. 15 at all CZ IP sides), auctions at PRISMA &amp; GSA from 1.11.15 on</v>
      </c>
      <c r="AC295" s="375" t="str">
        <f>Table9[[#This Row],[Revised evaluation of congestion after TSO / NRA comments]]</f>
        <v>yes</v>
      </c>
      <c r="AD295" s="375" t="str">
        <f>Table9[[#This Row],[ACER comments / 
justification]]</f>
        <v>non-offer of GYs 15/16 + 16/17 + 17/18</v>
      </c>
      <c r="AE295" s="474" t="s">
        <v>1646</v>
      </c>
    </row>
    <row r="296" spans="1:31" ht="22.2" hidden="1" x14ac:dyDescent="0.45">
      <c r="A296" s="375" t="str">
        <f>'CONGESTION RESULTS 2015'!A296</f>
        <v>cross-border</v>
      </c>
      <c r="B296" s="375" t="str">
        <f>'CONGESTION RESULTS 2015'!B296</f>
        <v>no</v>
      </c>
      <c r="C296" s="375">
        <f>'CONGESTION RESULTS 2015'!C296</f>
        <v>0</v>
      </c>
      <c r="D296" s="375" t="str">
        <f>'CONGESTION RESULTS 2015'!E296</f>
        <v>yes</v>
      </c>
      <c r="E296" s="375" t="str">
        <f>'CONGESTION RESULTS 2015'!F296</f>
        <v>PRISMA</v>
      </c>
      <c r="F296" s="375" t="str">
        <f>'CONGESTION RESULTS 2015'!G296</f>
        <v>Oude Statenzijl</v>
      </c>
      <c r="G296" s="375" t="str">
        <f>'CONGESTION RESULTS 2015'!H296</f>
        <v>Entry</v>
      </c>
      <c r="H296" s="375" t="str">
        <f>'CONGESTION RESULTS 2015'!I296</f>
        <v>21Z000000000075O</v>
      </c>
      <c r="I296" s="375" t="str">
        <f>'CONGESTION RESULTS 2015'!J296</f>
        <v>Gasunie Transport Services</v>
      </c>
      <c r="J296" s="375" t="str">
        <f>'CONGESTION RESULTS 2015'!K296</f>
        <v>21X-NL-A-A0A0A-Z</v>
      </c>
      <c r="K296" s="375" t="str">
        <f>'CONGESTION RESULTS 2015'!L296</f>
        <v>NL</v>
      </c>
      <c r="L296" s="375" t="str">
        <f>'CONGESTION RESULTS 2015'!M296</f>
        <v>from</v>
      </c>
      <c r="M296" s="375" t="str">
        <f>'CONGESTION RESULTS 2015'!N296</f>
        <v>Open Grid Europe</v>
      </c>
      <c r="N296" s="375" t="str">
        <f>'CONGESTION RESULTS 2015'!O296</f>
        <v>21X-DE-C-A0A0A-T</v>
      </c>
      <c r="O296" s="375" t="str">
        <f>'CONGESTION RESULTS 2015'!P296</f>
        <v>DE</v>
      </c>
      <c r="P296" s="375">
        <f>'CONGESTION RESULTS 2015'!Q296</f>
        <v>0</v>
      </c>
      <c r="Q296" s="375">
        <f>'CONGESTION RESULTS 2015'!BC296</f>
        <v>0</v>
      </c>
      <c r="S296" s="360">
        <f>'CONGESTION RESULTS 2015'!BJ296</f>
        <v>0</v>
      </c>
      <c r="T296" s="375">
        <f>'CONGESTION RESULTS 2015'!BX296</f>
        <v>0</v>
      </c>
      <c r="U296" s="375" t="str">
        <f>IF(ISBLANK('CONGESTION RESULTS 2015'!BK296), "no", "yes")</f>
        <v>no</v>
      </c>
      <c r="V296" s="357">
        <f>'CONGESTION RESULTS 2015'!CE296</f>
        <v>0</v>
      </c>
      <c r="W296" s="375">
        <f>'CONGESTION RESULTS 2015'!CF296</f>
        <v>0</v>
      </c>
      <c r="X296" s="375">
        <f>'CONGESTION RESULTS 2015'!CG296</f>
        <v>0</v>
      </c>
      <c r="Y296" s="375">
        <f>'CONGESTION RESULTS 2015'!CH296</f>
        <v>0</v>
      </c>
      <c r="AA296" s="375">
        <f>Table9[[#This Row],[offer/non-offer or premia in March 2016 auction? 
'[only considering GYs and M-4-16']]]</f>
        <v>0</v>
      </c>
      <c r="AB296" s="375">
        <f>Table9[[#This Row],[Further TSO remarks on congestion / data / proposed changes to IP list etc.]]</f>
        <v>0</v>
      </c>
      <c r="AC296" s="375" t="str">
        <f>Table9[[#This Row],[Revised evaluation of congestion after TSO / NRA comments]]</f>
        <v>no</v>
      </c>
      <c r="AD296" s="375">
        <f>Table9[[#This Row],[ACER comments / 
justification]]</f>
        <v>0</v>
      </c>
    </row>
    <row r="297" spans="1:31" ht="22.2" hidden="1" x14ac:dyDescent="0.45">
      <c r="A297" s="375" t="str">
        <f>'CONGESTION RESULTS 2015'!A297</f>
        <v>cross-border</v>
      </c>
      <c r="B297" s="375" t="str">
        <f>'CONGESTION RESULTS 2015'!B297</f>
        <v>no</v>
      </c>
      <c r="C297" s="375">
        <f>'CONGESTION RESULTS 2015'!C297</f>
        <v>0</v>
      </c>
      <c r="D297" s="375" t="str">
        <f>'CONGESTION RESULTS 2015'!E297</f>
        <v>yes</v>
      </c>
      <c r="E297" s="375" t="str">
        <f>'CONGESTION RESULTS 2015'!F297</f>
        <v>PRISMA</v>
      </c>
      <c r="F297" s="375" t="str">
        <f>'CONGESTION RESULTS 2015'!G297</f>
        <v>Oude Statenzijl</v>
      </c>
      <c r="G297" s="375" t="str">
        <f>'CONGESTION RESULTS 2015'!H297</f>
        <v>Entry</v>
      </c>
      <c r="H297" s="375" t="str">
        <f>'CONGESTION RESULTS 2015'!I297</f>
        <v>21Z000000000075O</v>
      </c>
      <c r="I297" s="375" t="str">
        <f>'CONGESTION RESULTS 2015'!J297</f>
        <v>Open Grid Europe</v>
      </c>
      <c r="J297" s="375" t="str">
        <f>'CONGESTION RESULTS 2015'!K297</f>
        <v>21X-DE-C-A0A0A-T</v>
      </c>
      <c r="K297" s="375" t="str">
        <f>'CONGESTION RESULTS 2015'!L297</f>
        <v>DE</v>
      </c>
      <c r="L297" s="375" t="str">
        <f>'CONGESTION RESULTS 2015'!M297</f>
        <v>from</v>
      </c>
      <c r="M297" s="375" t="str">
        <f>'CONGESTION RESULTS 2015'!N297</f>
        <v>Gasunie Transport Services</v>
      </c>
      <c r="N297" s="375" t="str">
        <f>'CONGESTION RESULTS 2015'!O297</f>
        <v>21X-NL-A-A0A0A-Z</v>
      </c>
      <c r="O297" s="375" t="str">
        <f>'CONGESTION RESULTS 2015'!P297</f>
        <v>NL</v>
      </c>
      <c r="P297" s="375">
        <f>'CONGESTION RESULTS 2015'!Q297</f>
        <v>0</v>
      </c>
      <c r="Q297" s="375">
        <f>'CONGESTION RESULTS 2015'!BC297</f>
        <v>0</v>
      </c>
      <c r="S297" s="360">
        <f>'CONGESTION RESULTS 2015'!BJ297</f>
        <v>0</v>
      </c>
      <c r="T297" s="375">
        <f>'CONGESTION RESULTS 2015'!BX297</f>
        <v>0</v>
      </c>
      <c r="U297" s="375" t="str">
        <f>IF(ISBLANK('CONGESTION RESULTS 2015'!BK297), "no", "yes")</f>
        <v>yes</v>
      </c>
      <c r="V297" s="357">
        <f>'CONGESTION RESULTS 2015'!CE297</f>
        <v>0</v>
      </c>
      <c r="W297" s="375">
        <f>'CONGESTION RESULTS 2015'!CF297</f>
        <v>0</v>
      </c>
      <c r="X297" s="375">
        <f>'CONGESTION RESULTS 2015'!CG297</f>
        <v>0</v>
      </c>
      <c r="Y297" s="375">
        <f>'CONGESTION RESULTS 2015'!CH297</f>
        <v>0</v>
      </c>
      <c r="AA297" s="375">
        <f>Table9[[#This Row],[offer/non-offer or premia in March 2016 auction? 
'[only considering GYs and M-4-16']]]</f>
        <v>0</v>
      </c>
      <c r="AB297" s="375">
        <f>Table9[[#This Row],[Further TSO remarks on congestion / data / proposed changes to IP list etc.]]</f>
        <v>0</v>
      </c>
      <c r="AC297" s="375">
        <f>Table9[[#This Row],[Revised evaluation of congestion after TSO / NRA comments]]</f>
        <v>0</v>
      </c>
      <c r="AD297" s="375">
        <f>Table9[[#This Row],[ACER comments / 
justification]]</f>
        <v>0</v>
      </c>
    </row>
    <row r="298" spans="1:31" ht="22.2" hidden="1" x14ac:dyDescent="0.45">
      <c r="A298" s="375" t="str">
        <f>'CONGESTION RESULTS 2015'!A298</f>
        <v>emergency part of cross-border</v>
      </c>
      <c r="B298" s="375">
        <f>'CONGESTION RESULTS 2015'!B298</f>
        <v>0</v>
      </c>
      <c r="C298" s="375">
        <f>'CONGESTION RESULTS 2015'!C298</f>
        <v>0</v>
      </c>
      <c r="D298" s="375" t="str">
        <f>'CONGESTION RESULTS 2015'!E298</f>
        <v>no</v>
      </c>
      <c r="E298" s="375" t="str">
        <f>'CONGESTION RESULTS 2015'!F298</f>
        <v>PRISMA</v>
      </c>
      <c r="F298" s="375" t="str">
        <f>'CONGESTION RESULTS 2015'!G298</f>
        <v>Petrzalka</v>
      </c>
      <c r="G298" s="375" t="str">
        <f>'CONGESTION RESULTS 2015'!H298</f>
        <v>Entry</v>
      </c>
      <c r="H298" s="375" t="str">
        <f>'CONGESTION RESULTS 2015'!I298</f>
        <v>21Z000000000175K</v>
      </c>
      <c r="I298" s="375" t="str">
        <f>'CONGESTION RESULTS 2015'!J298</f>
        <v>eustream</v>
      </c>
      <c r="J298" s="375" t="str">
        <f>'CONGESTION RESULTS 2015'!K298</f>
        <v>21X-SK-A-A0A0A-N</v>
      </c>
      <c r="K298" s="375" t="str">
        <f>'CONGESTION RESULTS 2015'!L298</f>
        <v>SK</v>
      </c>
      <c r="L298" s="375" t="str">
        <f>'CONGESTION RESULTS 2015'!M298</f>
        <v>from</v>
      </c>
      <c r="M298" s="375" t="str">
        <f>'CONGESTION RESULTS 2015'!N298</f>
        <v>Gas Connect Austria</v>
      </c>
      <c r="N298" s="375" t="str">
        <f>'CONGESTION RESULTS 2015'!O298</f>
        <v>21X-AT-B-A0A0A-K</v>
      </c>
      <c r="O298" s="375" t="str">
        <f>'CONGESTION RESULTS 2015'!P298</f>
        <v>AT</v>
      </c>
      <c r="P298" s="375" t="str">
        <f>'CONGESTION RESULTS 2015'!Q298</f>
        <v>Petrzalka not on TP, but EIC = Baumgarten entry eustream (firm is available from M-12-15 on)
This IP side (name) does not exist on the TP [According to eustream this point is included in their data publication at Baumgarten - is that correct?] According to E-Control, it is a DSO on the SK side (and not the eustream TSO) --&gt; should this IP side be removed from the CAM scope list?
Eustream comment on NC CAM IM survey: Petržalka is odd (incl. in IP Baumgarten)</v>
      </c>
      <c r="Q298" s="375">
        <f>'CONGESTION RESULTS 2015'!BC298</f>
        <v>0</v>
      </c>
      <c r="S298" s="360">
        <f>'CONGESTION RESULTS 2015'!BJ298</f>
        <v>0</v>
      </c>
      <c r="T298" s="375">
        <f>'CONGESTION RESULTS 2015'!BX298</f>
        <v>0</v>
      </c>
      <c r="U298" s="375" t="str">
        <f>IF(ISBLANK('CONGESTION RESULTS 2015'!BK298), "no", "yes")</f>
        <v>no</v>
      </c>
      <c r="V298" s="357" t="str">
        <f>'CONGESTION RESULTS 2015'!CE298</f>
        <v>assignment</v>
      </c>
      <c r="W298" s="375" t="str">
        <f>'CONGESTION RESULTS 2015'!CF298</f>
        <v>EUS confirms remark in Q  column     Please reevaluate congestion and its triggers (columns C &amp; D) based on PRISMA auctions</v>
      </c>
      <c r="X298" s="375">
        <f>'CONGESTION RESULTS 2015'!CG298</f>
        <v>0</v>
      </c>
      <c r="Y298" s="375">
        <f>'CONGESTION RESULTS 2015'!CH298</f>
        <v>0</v>
      </c>
      <c r="AA298" s="375" t="str">
        <f>Table9[[#This Row],[offer/non-offer or premia in March 2016 auction? 
'[only considering GYs and M-4-16']]]</f>
        <v>yes - offered</v>
      </c>
      <c r="AB298" s="375" t="str">
        <f>Table9[[#This Row],[Further TSO remarks on congestion / data / proposed changes to IP list etc.]]</f>
        <v>EUS confirms remark in Q  column     Please reevaluate congestion and its triggers (columns C &amp; D) based on PRISMA auctions</v>
      </c>
      <c r="AC298" s="375" t="str">
        <f>Table9[[#This Row],[Revised evaluation of congestion after TSO / NRA comments]]</f>
        <v>no</v>
      </c>
      <c r="AD298" s="375" t="str">
        <f>Table9[[#This Row],[ACER comments / 
justification]]</f>
        <v>all GYs offered bundled on PRISMA in March-16 for Baumgarten entry</v>
      </c>
    </row>
    <row r="299" spans="1:31" ht="22.2" hidden="1" x14ac:dyDescent="0.45">
      <c r="A299" s="375" t="str">
        <f>'CONGESTION RESULTS 2015'!A299</f>
        <v>in-country</v>
      </c>
      <c r="B299" s="375" t="str">
        <f>'CONGESTION RESULTS 2015'!B299</f>
        <v>no</v>
      </c>
      <c r="C299" s="375">
        <f>'CONGESTION RESULTS 2015'!C299</f>
        <v>0</v>
      </c>
      <c r="D299" s="375" t="str">
        <f>'CONGESTION RESULTS 2015'!E299</f>
        <v>yes</v>
      </c>
      <c r="E299" s="375" t="str">
        <f>'CONGESTION RESULTS 2015'!F299</f>
        <v>GSA</v>
      </c>
      <c r="F299" s="375" t="str">
        <f>'CONGESTION RESULTS 2015'!G299</f>
        <v>Point of Interconnection (PWP)</v>
      </c>
      <c r="G299" s="375" t="str">
        <f>'CONGESTION RESULTS 2015'!H299</f>
        <v>Entry</v>
      </c>
      <c r="H299" s="375" t="str">
        <f>'CONGESTION RESULTS 2015'!I299</f>
        <v>21Z000000000399Z</v>
      </c>
      <c r="I299" s="375" t="str">
        <f>'CONGESTION RESULTS 2015'!J299</f>
        <v>GAZ-SYSTEM</v>
      </c>
      <c r="J299" s="375" t="str">
        <f>'CONGESTION RESULTS 2015'!K299</f>
        <v>21X-PL-A-A0A0A-B</v>
      </c>
      <c r="K299" s="375" t="str">
        <f>'CONGESTION RESULTS 2015'!L299</f>
        <v>PL</v>
      </c>
      <c r="L299" s="375" t="str">
        <f>'CONGESTION RESULTS 2015'!M299</f>
        <v>from</v>
      </c>
      <c r="M299" s="375" t="str">
        <f>'CONGESTION RESULTS 2015'!N299</f>
        <v>Gaz-System (ISO)</v>
      </c>
      <c r="N299" s="375" t="str">
        <f>'CONGESTION RESULTS 2015'!O299</f>
        <v>21X-PL-A-A0A0A-B</v>
      </c>
      <c r="O299" s="375" t="str">
        <f>'CONGESTION RESULTS 2015'!P299</f>
        <v>PL</v>
      </c>
      <c r="P299" s="375">
        <f>'CONGESTION RESULTS 2015'!Q299</f>
        <v>0</v>
      </c>
      <c r="Q299" s="375" t="str">
        <f>'CONGESTION RESULTS 2015'!BC299</f>
        <v>yes</v>
      </c>
      <c r="S299" s="360" t="str">
        <f>'CONGESTION RESULTS 2015'!BJ299</f>
        <v>no</v>
      </c>
      <c r="T299" s="375">
        <f>'CONGESTION RESULTS 2015'!BX299</f>
        <v>0</v>
      </c>
      <c r="U299" s="375" t="str">
        <f>IF(ISBLANK('CONGESTION RESULTS 2015'!BK299), "no", "yes")</f>
        <v>yes</v>
      </c>
      <c r="V299" s="357">
        <f>'CONGESTION RESULTS 2015'!CE299</f>
        <v>0</v>
      </c>
      <c r="W299" s="375">
        <f>'CONGESTION RESULTS 2015'!CF299</f>
        <v>0</v>
      </c>
      <c r="X299" s="375">
        <f>'CONGESTION RESULTS 2015'!CG299</f>
        <v>0</v>
      </c>
      <c r="Y299" s="375">
        <f>'CONGESTION RESULTS 2015'!CH299</f>
        <v>0</v>
      </c>
      <c r="AA299" s="375">
        <f>Table9[[#This Row],[offer/non-offer or premia in March 2016 auction? 
'[only considering GYs and M-4-16']]]</f>
        <v>0</v>
      </c>
      <c r="AB299" s="375">
        <f>Table9[[#This Row],[Further TSO remarks on congestion / data / proposed changes to IP list etc.]]</f>
        <v>0</v>
      </c>
      <c r="AC299" s="375" t="str">
        <f>Table9[[#This Row],[Revised evaluation of congestion after TSO / NRA comments]]</f>
        <v>no</v>
      </c>
      <c r="AD299" s="375">
        <f>Table9[[#This Row],[ACER comments / 
justification]]</f>
        <v>0</v>
      </c>
    </row>
    <row r="300" spans="1:31" s="361" customFormat="1" ht="30" hidden="1" customHeight="1" x14ac:dyDescent="0.45">
      <c r="A300" s="357" t="str">
        <f>'CONGESTION RESULTS 2015'!A300</f>
        <v>to be deleted - cross-border</v>
      </c>
      <c r="B300" s="324" t="str">
        <f>'CONGESTION RESULTS 2015'!B300</f>
        <v>yes</v>
      </c>
      <c r="C300" s="357" t="str">
        <f>'CONGESTION RESULTS 2015'!C300</f>
        <v>non-offer of any capacity at BP</v>
      </c>
      <c r="D300" s="357" t="str">
        <f>'CONGESTION RESULTS 2015'!E300</f>
        <v>no</v>
      </c>
      <c r="E300" s="357" t="str">
        <f>'CONGESTION RESULTS 2015'!F300</f>
        <v>PRISMA</v>
      </c>
      <c r="F300" s="368" t="str">
        <f>'CONGESTION RESULTS 2015'!G300</f>
        <v>Poppel (BE) // Hilvarenbeek/Zandvliet-L (NL)</v>
      </c>
      <c r="G300" s="357" t="str">
        <f>'CONGESTION RESULTS 2015'!H300</f>
        <v>Entry</v>
      </c>
      <c r="H300" s="358" t="str">
        <f>'CONGESTION RESULTS 2015'!I300</f>
        <v xml:space="preserve"> 21Z000000000067N</v>
      </c>
      <c r="I300" s="357" t="str">
        <f>'CONGESTION RESULTS 2015'!J300</f>
        <v>Fluxys Belgium</v>
      </c>
      <c r="J300" s="329" t="str">
        <f>'CONGESTION RESULTS 2015'!K300</f>
        <v>21X-BE-A-A0A0A-Y</v>
      </c>
      <c r="K300" s="357" t="str">
        <f>'CONGESTION RESULTS 2015'!L300</f>
        <v>BE</v>
      </c>
      <c r="L300" s="359" t="str">
        <f>'CONGESTION RESULTS 2015'!M300</f>
        <v>from</v>
      </c>
      <c r="M300" s="359" t="str">
        <f>'CONGESTION RESULTS 2015'!N300</f>
        <v>Gasunie Transport Services</v>
      </c>
      <c r="N300" s="331" t="str">
        <f>'CONGESTION RESULTS 2015'!O300</f>
        <v>21X-NL-A-A0A0A-Z</v>
      </c>
      <c r="O300" s="330" t="str">
        <f>'CONGESTION RESULTS 2015'!P300</f>
        <v>NL</v>
      </c>
      <c r="P300" s="322" t="str">
        <f>'CONGESTION RESULTS 2015'!Q300</f>
        <v>delete IP. CAM point is "Hilvarenbeek (BE) / Hilvarenbeek/Zandvliet-L (NL)", and is covered by line 253 ---&gt; Please check before deleting, as there are two different data sets on TP!!!</v>
      </c>
      <c r="Q300" s="357" t="str">
        <f>'CONGESTION RESULTS 2015'!BC300</f>
        <v>no</v>
      </c>
      <c r="R300" s="360" t="s">
        <v>358</v>
      </c>
      <c r="S300" s="360">
        <f>'CONGESTION RESULTS 2015'!BJ300</f>
        <v>0</v>
      </c>
      <c r="T300" s="357" t="str">
        <f>'CONGESTION RESULTS 2015'!BX300</f>
        <v>no</v>
      </c>
      <c r="U300" s="357" t="str">
        <f>IF(ISBLANK('CONGESTION RESULTS 2015'!BK300), "no", "yes")</f>
        <v>no</v>
      </c>
      <c r="V300" s="366">
        <f>'CONGESTION RESULTS 2015'!CA300</f>
        <v>0</v>
      </c>
      <c r="W300" s="357" t="str">
        <f>'CONGESTION RESULTS 2015'!CF300</f>
        <v>no</v>
      </c>
      <c r="X300" s="357" t="str">
        <f>'CONGESTION RESULTS 2015'!CG300</f>
        <v>no</v>
      </c>
      <c r="Y300" s="357">
        <f>'CONGESTION RESULTS 2015'!CH300</f>
        <v>0</v>
      </c>
      <c r="Z300" s="366" t="str">
        <f>Table9[[#This Row],[offer/non-offer or premia in March 2016 auction? 
'[only considering GYs and M-4-16']]]</f>
        <v>not on PRISMA</v>
      </c>
      <c r="AA300" s="375" t="str">
        <f>Table9[[#This Row],[offer/non-offer or premia in March 2016 auction? 
'[only considering GYs and M-4-16']]]</f>
        <v>not on PRISMA</v>
      </c>
      <c r="AB300" s="375" t="str">
        <f>Table9[[#This Row],[Further TSO remarks on congestion / data / proposed changes to IP list etc.]]</f>
        <v>Implementing NC CAM, there is no longer capacity to be booked on this point. NL to BE available capacity offered on "HILVARENBEEK". Poppel still visible on the ENTSOG TP wrt. Technical and booked capacity (available cap = 0)  for anciliary contracts. 
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
GTS: We don´t recognise this EIC, It´s more logical that line 253 with EIC 21Z000000000243T replaced this line instead of 246. This line can be deleted</v>
      </c>
      <c r="AC300" s="375" t="str">
        <f>Table9[[#This Row],[Revised evaluation of congestion after TSO / NRA comments]]</f>
        <v>no</v>
      </c>
      <c r="AD300" s="375" t="str">
        <f>Table9[[#This Row],[ACER comments / 
justification]]</f>
        <v>out of scope then? --&gt; delete from list</v>
      </c>
    </row>
    <row r="301" spans="1:31" ht="22.2" hidden="1" x14ac:dyDescent="0.45">
      <c r="A301" s="375" t="str">
        <f>'CONGESTION RESULTS 2015'!A301</f>
        <v>VR</v>
      </c>
      <c r="B301" s="375">
        <f>'CONGESTION RESULTS 2015'!B301</f>
        <v>0</v>
      </c>
      <c r="C301" s="375">
        <f>'CONGESTION RESULTS 2015'!C301</f>
        <v>0</v>
      </c>
      <c r="D301" s="375" t="str">
        <f>'CONGESTION RESULTS 2015'!E301</f>
        <v>no</v>
      </c>
      <c r="E301" s="375" t="str">
        <f>'CONGESTION RESULTS 2015'!F301</f>
        <v>PRISMA</v>
      </c>
      <c r="F301" s="375" t="str">
        <f>'CONGESTION RESULTS 2015'!G301</f>
        <v>Reckrod I</v>
      </c>
      <c r="G301" s="375" t="str">
        <f>'CONGESTION RESULTS 2015'!H301</f>
        <v>Entry</v>
      </c>
      <c r="H301" s="375" t="str">
        <f>'CONGESTION RESULTS 2015'!I301</f>
        <v>37Z000000004923T</v>
      </c>
      <c r="I301" s="375" t="str">
        <f>'CONGESTION RESULTS 2015'!J301</f>
        <v>GASCADE Gastransport</v>
      </c>
      <c r="J301" s="375" t="str">
        <f>'CONGESTION RESULTS 2015'!K301</f>
        <v>21X-DE-H-A0A0A-L</v>
      </c>
      <c r="K301" s="375" t="str">
        <f>'CONGESTION RESULTS 2015'!L301</f>
        <v>DE</v>
      </c>
      <c r="L301" s="375" t="str">
        <f>'CONGESTION RESULTS 2015'!M301</f>
        <v>from</v>
      </c>
      <c r="M301" s="375" t="str">
        <f>'CONGESTION RESULTS 2015'!N301</f>
        <v>Open Grid Europe</v>
      </c>
      <c r="N301" s="375" t="str">
        <f>'CONGESTION RESULTS 2015'!O301</f>
        <v>21X-DE-C-A0A0A-T</v>
      </c>
      <c r="O301" s="375" t="str">
        <f>'CONGESTION RESULTS 2015'!P301</f>
        <v>DE</v>
      </c>
      <c r="P301" s="375" t="str">
        <f>'CONGESTION RESULTS 2015'!Q301</f>
        <v>no firm technical</v>
      </c>
      <c r="Q301" s="375" t="str">
        <f>'CONGESTION RESULTS 2015'!BC301</f>
        <v>yes</v>
      </c>
      <c r="S301" s="360" t="str">
        <f>'CONGESTION RESULTS 2015'!BJ301</f>
        <v>no data</v>
      </c>
      <c r="T301" s="375">
        <f>'CONGESTION RESULTS 2015'!BX301</f>
        <v>0</v>
      </c>
      <c r="U301" s="375" t="str">
        <f>IF(ISBLANK('CONGESTION RESULTS 2015'!BK301), "no", "yes")</f>
        <v>no</v>
      </c>
      <c r="V301" s="357">
        <f>'CONGESTION RESULTS 2015'!CE301</f>
        <v>0</v>
      </c>
      <c r="W301" s="375">
        <f>'CONGESTION RESULTS 2015'!CF301</f>
        <v>0</v>
      </c>
      <c r="X301" s="375">
        <f>'CONGESTION RESULTS 2015'!CG301</f>
        <v>0</v>
      </c>
      <c r="Y301" s="375">
        <f>'CONGESTION RESULTS 2015'!CH301</f>
        <v>0</v>
      </c>
      <c r="AA301" s="375">
        <f>Table9[[#This Row],[offer/non-offer or premia in March 2016 auction? 
'[only considering GYs and M-4-16']]]</f>
        <v>0</v>
      </c>
      <c r="AB301" s="375">
        <f>Table9[[#This Row],[Further TSO remarks on congestion / data / proposed changes to IP list etc.]]</f>
        <v>0</v>
      </c>
      <c r="AC301" s="375">
        <f>Table9[[#This Row],[Revised evaluation of congestion after TSO / NRA comments]]</f>
        <v>0</v>
      </c>
      <c r="AD301" s="375">
        <f>Table9[[#This Row],[ACER comments / 
justification]]</f>
        <v>0</v>
      </c>
    </row>
    <row r="302" spans="1:31" ht="22.2" hidden="1" x14ac:dyDescent="0.45">
      <c r="A302" s="375" t="str">
        <f>'CONGESTION RESULTS 2015'!A302</f>
        <v>VR</v>
      </c>
      <c r="B302" s="375">
        <f>'CONGESTION RESULTS 2015'!B302</f>
        <v>0</v>
      </c>
      <c r="C302" s="375">
        <f>'CONGESTION RESULTS 2015'!C302</f>
        <v>0</v>
      </c>
      <c r="D302" s="375" t="str">
        <f>'CONGESTION RESULTS 2015'!E302</f>
        <v>no</v>
      </c>
      <c r="E302" s="375" t="str">
        <f>'CONGESTION RESULTS 2015'!F302</f>
        <v>PRISMA</v>
      </c>
      <c r="F302" s="375" t="str">
        <f>'CONGESTION RESULTS 2015'!G302</f>
        <v>Reckrod I</v>
      </c>
      <c r="G302" s="375" t="str">
        <f>'CONGESTION RESULTS 2015'!H302</f>
        <v>Entry</v>
      </c>
      <c r="H302" s="375" t="str">
        <f>'CONGESTION RESULTS 2015'!I302</f>
        <v>37Z000000004923T</v>
      </c>
      <c r="I302" s="375" t="str">
        <f>'CONGESTION RESULTS 2015'!J302</f>
        <v>Open Grid Europe</v>
      </c>
      <c r="J302" s="375" t="str">
        <f>'CONGESTION RESULTS 2015'!K302</f>
        <v>21X-DE-C-A0A0A-T</v>
      </c>
      <c r="K302" s="375" t="str">
        <f>'CONGESTION RESULTS 2015'!L302</f>
        <v>DE</v>
      </c>
      <c r="L302" s="375" t="str">
        <f>'CONGESTION RESULTS 2015'!M302</f>
        <v>from</v>
      </c>
      <c r="M302" s="375" t="str">
        <f>'CONGESTION RESULTS 2015'!N302</f>
        <v>GASCADE Gastransport</v>
      </c>
      <c r="N302" s="375" t="str">
        <f>'CONGESTION RESULTS 2015'!O302</f>
        <v>21X-DE-H-A0A0A-L</v>
      </c>
      <c r="O302" s="375" t="str">
        <f>'CONGESTION RESULTS 2015'!P302</f>
        <v>DE</v>
      </c>
      <c r="P302" s="375" t="str">
        <f>'CONGESTION RESULTS 2015'!Q302</f>
        <v>no firm technical</v>
      </c>
      <c r="Q302" s="375" t="str">
        <f>'CONGESTION RESULTS 2015'!BC302</f>
        <v>yes</v>
      </c>
      <c r="S302" s="360" t="str">
        <f>'CONGESTION RESULTS 2015'!BJ302</f>
        <v>no</v>
      </c>
      <c r="T302" s="375">
        <f>'CONGESTION RESULTS 2015'!BX302</f>
        <v>0</v>
      </c>
      <c r="U302" s="375" t="str">
        <f>IF(ISBLANK('CONGESTION RESULTS 2015'!BK302), "no", "yes")</f>
        <v>no</v>
      </c>
      <c r="V302" s="357">
        <f>'CONGESTION RESULTS 2015'!CE302</f>
        <v>0</v>
      </c>
      <c r="W302" s="375">
        <f>'CONGESTION RESULTS 2015'!CF302</f>
        <v>0</v>
      </c>
      <c r="X302" s="375">
        <f>'CONGESTION RESULTS 2015'!CG302</f>
        <v>0</v>
      </c>
      <c r="Y302" s="375">
        <f>'CONGESTION RESULTS 2015'!CH302</f>
        <v>0</v>
      </c>
      <c r="AA302" s="375">
        <f>Table9[[#This Row],[offer/non-offer or premia in March 2016 auction? 
'[only considering GYs and M-4-16']]]</f>
        <v>0</v>
      </c>
      <c r="AB302" s="375">
        <f>Table9[[#This Row],[Further TSO remarks on congestion / data / proposed changes to IP list etc.]]</f>
        <v>0</v>
      </c>
      <c r="AC302" s="375">
        <f>Table9[[#This Row],[Revised evaluation of congestion after TSO / NRA comments]]</f>
        <v>0</v>
      </c>
      <c r="AD302" s="375">
        <f>Table9[[#This Row],[ACER comments / 
justification]]</f>
        <v>0</v>
      </c>
    </row>
    <row r="303" spans="1:31" ht="22.2" hidden="1" x14ac:dyDescent="0.45">
      <c r="A303" s="375" t="str">
        <f>'CONGESTION RESULTS 2015'!A303</f>
        <v>cross-border</v>
      </c>
      <c r="B303" s="375" t="str">
        <f>'CONGESTION RESULTS 2015'!B303</f>
        <v>potentially (no data)</v>
      </c>
      <c r="C303" s="375" t="str">
        <f>'CONGESTION RESULTS 2015'!C303</f>
        <v>non-offer of GYs</v>
      </c>
      <c r="D303" s="375" t="str">
        <f>'CONGESTION RESULTS 2015'!E303</f>
        <v>no (temporarily / derogation)</v>
      </c>
      <c r="E303" s="375" t="str">
        <f>'CONGESTION RESULTS 2015'!F303</f>
        <v>PRISMA</v>
      </c>
      <c r="F303" s="375" t="str">
        <f>'CONGESTION RESULTS 2015'!G303</f>
        <v>Remich</v>
      </c>
      <c r="G303" s="375" t="str">
        <f>'CONGESTION RESULTS 2015'!H303</f>
        <v>Entry</v>
      </c>
      <c r="H303" s="375" t="str">
        <f>'CONGESTION RESULTS 2015'!I303</f>
        <v>21Z0000000000406</v>
      </c>
      <c r="I303" s="375" t="str">
        <f>'CONGESTION RESULTS 2015'!J303</f>
        <v>Creos Luxembourg</v>
      </c>
      <c r="J303" s="375" t="str">
        <f>'CONGESTION RESULTS 2015'!K303</f>
        <v>21X000000001333E</v>
      </c>
      <c r="K303" s="375" t="str">
        <f>'CONGESTION RESULTS 2015'!L303</f>
        <v>LU</v>
      </c>
      <c r="L303" s="375" t="str">
        <f>'CONGESTION RESULTS 2015'!M303</f>
        <v>from</v>
      </c>
      <c r="M303" s="375" t="str">
        <f>'CONGESTION RESULTS 2015'!N303</f>
        <v>Open Grid Europe</v>
      </c>
      <c r="N303" s="375" t="str">
        <f>'CONGESTION RESULTS 2015'!O303</f>
        <v>21X-DE-C-A0A0A-T</v>
      </c>
      <c r="O303" s="375" t="str">
        <f>'CONGESTION RESULTS 2015'!P303</f>
        <v>DE</v>
      </c>
      <c r="P303" s="375" t="str">
        <f>'CONGESTION RESULTS 2015'!Q303</f>
        <v>no data on TP - derogation</v>
      </c>
      <c r="Q303" s="375" t="str">
        <f>'CONGESTION RESULTS 2015'!BC303</f>
        <v>no data</v>
      </c>
      <c r="S303" s="360" t="str">
        <f>'CONGESTION RESULTS 2015'!BJ303</f>
        <v>no data</v>
      </c>
      <c r="T303" s="375" t="str">
        <f>'CONGESTION RESULTS 2015'!BX303</f>
        <v>no</v>
      </c>
      <c r="U303" s="375" t="str">
        <f>IF(ISBLANK('CONGESTION RESULTS 2015'!BK303), "no", "yes")</f>
        <v>no</v>
      </c>
      <c r="V303" s="357">
        <f>'CONGESTION RESULTS 2015'!CE303</f>
        <v>0</v>
      </c>
      <c r="W303" s="375" t="str">
        <f>'CONGESTION RESULTS 2015'!CF303</f>
        <v>no</v>
      </c>
      <c r="X303" s="375" t="str">
        <f>'CONGESTION RESULTS 2015'!CG303</f>
        <v>no</v>
      </c>
      <c r="Y303" s="375">
        <f>'CONGESTION RESULTS 2015'!CH303</f>
        <v>0</v>
      </c>
      <c r="AA303" s="375" t="str">
        <f>Table9[[#This Row],[offer/non-offer or premia in March 2016 auction? 
'[only considering GYs and M-4-16']]]</f>
        <v>no offer of GYs or Ms (only Q2+3 were offered in 2015)</v>
      </c>
      <c r="AB303" s="375" t="str">
        <f>Table9[[#This Row],[Further TSO remarks on congestion / data / proposed changes to IP list etc.]]</f>
        <v>derogation</v>
      </c>
      <c r="AC303" s="375" t="str">
        <f>Table9[[#This Row],[Revised evaluation of congestion after TSO / NRA comments]]</f>
        <v>n/a</v>
      </c>
      <c r="AD303" s="375" t="str">
        <f>Table9[[#This Row],[ACER comments / 
justification]]</f>
        <v>derogation</v>
      </c>
    </row>
    <row r="304" spans="1:31" ht="22.2" hidden="1" x14ac:dyDescent="0.45">
      <c r="A304" s="375" t="str">
        <f>'CONGESTION RESULTS 2015'!A304</f>
        <v>VR</v>
      </c>
      <c r="B304" s="375">
        <f>'CONGESTION RESULTS 2015'!B304</f>
        <v>0</v>
      </c>
      <c r="C304" s="375">
        <f>'CONGESTION RESULTS 2015'!C304</f>
        <v>0</v>
      </c>
      <c r="D304" s="375" t="str">
        <f>'CONGESTION RESULTS 2015'!E304</f>
        <v>no</v>
      </c>
      <c r="E304" s="375" t="str">
        <f>'CONGESTION RESULTS 2015'!F304</f>
        <v>PRISMA</v>
      </c>
      <c r="F304" s="375" t="str">
        <f>'CONGESTION RESULTS 2015'!G304</f>
        <v>Remich</v>
      </c>
      <c r="G304" s="375" t="str">
        <f>'CONGESTION RESULTS 2015'!H304</f>
        <v>Entry</v>
      </c>
      <c r="H304" s="375" t="str">
        <f>'CONGESTION RESULTS 2015'!I304</f>
        <v>21Z0000000000406</v>
      </c>
      <c r="I304" s="375" t="str">
        <f>'CONGESTION RESULTS 2015'!J304</f>
        <v>Open Grid Europe</v>
      </c>
      <c r="J304" s="375" t="str">
        <f>'CONGESTION RESULTS 2015'!K304</f>
        <v>21X-DE-C-A0A0A-T</v>
      </c>
      <c r="K304" s="375" t="str">
        <f>'CONGESTION RESULTS 2015'!L304</f>
        <v>DE</v>
      </c>
      <c r="L304" s="375" t="str">
        <f>'CONGESTION RESULTS 2015'!M304</f>
        <v>from</v>
      </c>
      <c r="M304" s="375" t="str">
        <f>'CONGESTION RESULTS 2015'!N304</f>
        <v>Creos Luxembourg</v>
      </c>
      <c r="N304" s="375" t="str">
        <f>'CONGESTION RESULTS 2015'!O304</f>
        <v>21X000000001333E</v>
      </c>
      <c r="O304" s="375" t="str">
        <f>'CONGESTION RESULTS 2015'!P304</f>
        <v>LU</v>
      </c>
      <c r="P304" s="375" t="str">
        <f>'CONGESTION RESULTS 2015'!Q304</f>
        <v>no firm technical</v>
      </c>
      <c r="Q304" s="375" t="str">
        <f>'CONGESTION RESULTS 2015'!BC304</f>
        <v>yes</v>
      </c>
      <c r="S304" s="360" t="str">
        <f>'CONGESTION RESULTS 2015'!BJ304</f>
        <v>no</v>
      </c>
      <c r="T304" s="375">
        <f>'CONGESTION RESULTS 2015'!BX304</f>
        <v>0</v>
      </c>
      <c r="U304" s="375" t="str">
        <f>IF(ISBLANK('CONGESTION RESULTS 2015'!BK304), "no", "yes")</f>
        <v>no</v>
      </c>
      <c r="V304" s="357">
        <f>'CONGESTION RESULTS 2015'!CE304</f>
        <v>0</v>
      </c>
      <c r="W304" s="375">
        <f>'CONGESTION RESULTS 2015'!CF304</f>
        <v>0</v>
      </c>
      <c r="X304" s="375">
        <f>'CONGESTION RESULTS 2015'!CG304</f>
        <v>0</v>
      </c>
      <c r="Y304" s="375">
        <f>'CONGESTION RESULTS 2015'!CH304</f>
        <v>0</v>
      </c>
      <c r="AA304" s="375">
        <f>Table9[[#This Row],[offer/non-offer or premia in March 2016 auction? 
'[only considering GYs and M-4-16']]]</f>
        <v>0</v>
      </c>
      <c r="AB304" s="375">
        <f>Table9[[#This Row],[Further TSO remarks on congestion / data / proposed changes to IP list etc.]]</f>
        <v>0</v>
      </c>
      <c r="AC304" s="375">
        <f>Table9[[#This Row],[Revised evaluation of congestion after TSO / NRA comments]]</f>
        <v>0</v>
      </c>
      <c r="AD304" s="375">
        <f>Table9[[#This Row],[ACER comments / 
justification]]</f>
        <v>0</v>
      </c>
    </row>
    <row r="305" spans="1:30" ht="22.2" hidden="1" x14ac:dyDescent="0.45">
      <c r="A305" s="375" t="str">
        <f>'CONGESTION RESULTS 2015'!A305</f>
        <v>cross-border</v>
      </c>
      <c r="B305" s="375" t="str">
        <f>'CONGESTION RESULTS 2015'!B305</f>
        <v>likely not</v>
      </c>
      <c r="C305" s="375" t="str">
        <f>'CONGESTION RESULTS 2015'!C305</f>
        <v>non-offer of GYs</v>
      </c>
      <c r="D305" s="375" t="str">
        <f>'CONGESTION RESULTS 2015'!E305</f>
        <v>yes</v>
      </c>
      <c r="E305" s="375" t="str">
        <f>'CONGESTION RESULTS 2015'!F305</f>
        <v>PRISMA</v>
      </c>
      <c r="F305" s="375" t="str">
        <f>'CONGESTION RESULTS 2015'!G305</f>
        <v>Rogatec</v>
      </c>
      <c r="G305" s="375" t="str">
        <f>'CONGESTION RESULTS 2015'!H305</f>
        <v>Entry</v>
      </c>
      <c r="H305" s="375" t="str">
        <f>'CONGESTION RESULTS 2015'!I305</f>
        <v>21Z000000000128T</v>
      </c>
      <c r="I305" s="375" t="str">
        <f>'CONGESTION RESULTS 2015'!J305</f>
        <v>Plinacro</v>
      </c>
      <c r="J305" s="375" t="str">
        <f>'CONGESTION RESULTS 2015'!K305</f>
        <v>21X-HR-A-A0A0A-4</v>
      </c>
      <c r="K305" s="375" t="str">
        <f>'CONGESTION RESULTS 2015'!L305</f>
        <v>HR</v>
      </c>
      <c r="L305" s="375" t="str">
        <f>'CONGESTION RESULTS 2015'!M305</f>
        <v>from</v>
      </c>
      <c r="M305" s="375" t="str">
        <f>'CONGESTION RESULTS 2015'!N305</f>
        <v>Plinovodi</v>
      </c>
      <c r="N305" s="375" t="str">
        <f>'CONGESTION RESULTS 2015'!O305</f>
        <v>21X-SI-A-A0A0A-8</v>
      </c>
      <c r="O305" s="375" t="str">
        <f>'CONGESTION RESULTS 2015'!P305</f>
        <v>SI</v>
      </c>
      <c r="P305" s="375">
        <f>'CONGESTION RESULTS 2015'!Q305</f>
        <v>0</v>
      </c>
      <c r="Q305" s="375" t="str">
        <f>'CONGESTION RESULTS 2015'!BC305</f>
        <v>yes</v>
      </c>
      <c r="S305" s="360" t="str">
        <f>'CONGESTION RESULTS 2015'!BJ305</f>
        <v>no data</v>
      </c>
      <c r="T305" s="375">
        <f>'CONGESTION RESULTS 2015'!BX305</f>
        <v>0</v>
      </c>
      <c r="U305" s="375" t="str">
        <f>IF(ISBLANK('CONGESTION RESULTS 2015'!BK305), "no", "yes")</f>
        <v>no</v>
      </c>
      <c r="V305" s="357">
        <f>'CONGESTION RESULTS 2015'!CE305</f>
        <v>0</v>
      </c>
      <c r="W305" s="375">
        <f>'CONGESTION RESULTS 2015'!CF305</f>
        <v>0</v>
      </c>
      <c r="X305" s="375">
        <f>'CONGESTION RESULTS 2015'!CG305</f>
        <v>0</v>
      </c>
      <c r="Y305" s="375">
        <f>'CONGESTION RESULTS 2015'!CH305</f>
        <v>0</v>
      </c>
      <c r="AA305" s="375">
        <f>Table9[[#This Row],[offer/non-offer or premia in March 2016 auction? 
'[only considering GYs and M-4-16']]]</f>
        <v>0</v>
      </c>
      <c r="AB305" s="375">
        <f>Table9[[#This Row],[Further TSO remarks on congestion / data / proposed changes to IP list etc.]]</f>
        <v>0</v>
      </c>
      <c r="AC305" s="375">
        <f>Table9[[#This Row],[Revised evaluation of congestion after TSO / NRA comments]]</f>
        <v>0</v>
      </c>
      <c r="AD305" s="375">
        <f>Table9[[#This Row],[ACER comments / 
justification]]</f>
        <v>0</v>
      </c>
    </row>
    <row r="306" spans="1:30" ht="22.2" hidden="1" x14ac:dyDescent="0.45">
      <c r="A306" s="375" t="str">
        <f>'CONGESTION RESULTS 2015'!A306</f>
        <v>cross-border</v>
      </c>
      <c r="B306" s="375" t="str">
        <f>'CONGESTION RESULTS 2015'!B306</f>
        <v>potentially (no data)</v>
      </c>
      <c r="C306" s="375" t="str">
        <f>'CONGESTION RESULTS 2015'!C306</f>
        <v>non-offer of any capacity at BP</v>
      </c>
      <c r="D306" s="375" t="str">
        <f>'CONGESTION RESULTS 2015'!E306</f>
        <v>no (temporarily / no firm technical, yet)</v>
      </c>
      <c r="E306" s="375" t="str">
        <f>'CONGESTION RESULTS 2015'!F306</f>
        <v>RBP</v>
      </c>
      <c r="F306" s="375" t="str">
        <f>'CONGESTION RESULTS 2015'!G306</f>
        <v>Ruse (BG) / Giurgiu (RO)</v>
      </c>
      <c r="G306" s="375" t="str">
        <f>'CONGESTION RESULTS 2015'!H306</f>
        <v>Entry</v>
      </c>
      <c r="H306" s="375" t="str">
        <f>'CONGESTION RESULTS 2015'!I306</f>
        <v>21Z0000000002798</v>
      </c>
      <c r="I306" s="375" t="str">
        <f>'CONGESTION RESULTS 2015'!J306</f>
        <v>Transgaz</v>
      </c>
      <c r="J306" s="375" t="str">
        <f>'CONGESTION RESULTS 2015'!K306</f>
        <v>21X-RO-A-A0A0A-S</v>
      </c>
      <c r="K306" s="375" t="str">
        <f>'CONGESTION RESULTS 2015'!L306</f>
        <v>RO</v>
      </c>
      <c r="L306" s="375" t="str">
        <f>'CONGESTION RESULTS 2015'!M306</f>
        <v>from</v>
      </c>
      <c r="M306" s="375" t="str">
        <f>'CONGESTION RESULTS 2015'!N306</f>
        <v>Bulgartransgaz</v>
      </c>
      <c r="N306" s="375" t="str">
        <f>'CONGESTION RESULTS 2015'!O306</f>
        <v>21X-BG-A-A0A0A-C</v>
      </c>
      <c r="O306" s="375" t="str">
        <f>'CONGESTION RESULTS 2015'!P306</f>
        <v>BG</v>
      </c>
      <c r="P306" s="375" t="str">
        <f>'CONGESTION RESULTS 2015'!Q306</f>
        <v>no data on TP</v>
      </c>
      <c r="Q306" s="375">
        <f>'CONGESTION RESULTS 2015'!BC306</f>
        <v>0</v>
      </c>
      <c r="S306" s="360">
        <f>'CONGESTION RESULTS 2015'!BJ306</f>
        <v>0</v>
      </c>
      <c r="T306" s="375" t="str">
        <f>'CONGESTION RESULTS 2015'!BX306</f>
        <v>no</v>
      </c>
      <c r="U306" s="375" t="str">
        <f>IF(ISBLANK('CONGESTION RESULTS 2015'!BK306), "no", "yes")</f>
        <v>no</v>
      </c>
      <c r="V306" s="357" t="str">
        <f>'CONGESTION RESULTS 2015'!CE306</f>
        <v>no</v>
      </c>
      <c r="W306" s="375" t="str">
        <f>'CONGESTION RESULTS 2015'!CF306</f>
        <v>no</v>
      </c>
      <c r="X306" s="375" t="str">
        <f>'CONGESTION RESULTS 2015'!CG306</f>
        <v>no</v>
      </c>
      <c r="Y306" s="375">
        <f>'CONGESTION RESULTS 2015'!CH306</f>
        <v>0</v>
      </c>
      <c r="AA306" s="375" t="str">
        <f>Table9[[#This Row],[offer/non-offer or premia in March 2016 auction? 
'[only considering GYs and M-4-16']]]</f>
        <v>no auction for Transgaz in RBP report</v>
      </c>
      <c r="AB306" s="375" t="str">
        <f>Table9[[#This Row],[Further TSO remarks on congestion / data / proposed changes to IP list etc.]]</f>
        <v xml:space="preserve">After reviewing the file, we confirm that our data were completed  according to those we have submitted. </v>
      </c>
      <c r="AC306" s="375" t="str">
        <f>Table9[[#This Row],[Revised evaluation of congestion after TSO / NRA comments]]</f>
        <v>potentially (no data)</v>
      </c>
      <c r="AD306" s="375" t="str">
        <f>Table9[[#This Row],[ACER comments / 
justification]]</f>
        <v>assuming the same situation as on BG side</v>
      </c>
    </row>
    <row r="307" spans="1:30" ht="22.2" hidden="1" x14ac:dyDescent="0.45">
      <c r="A307" s="375" t="str">
        <f>'CONGESTION RESULTS 2015'!A307</f>
        <v>cross-border</v>
      </c>
      <c r="B307" s="375" t="str">
        <f>'CONGESTION RESULTS 2015'!B307</f>
        <v>potentially (no data)</v>
      </c>
      <c r="C307" s="375" t="str">
        <f>'CONGESTION RESULTS 2015'!C307</f>
        <v>non-offer of any capacity at BP</v>
      </c>
      <c r="D307" s="375" t="str">
        <f>'CONGESTION RESULTS 2015'!E307</f>
        <v>no (temporarily / no firm technical, yet)</v>
      </c>
      <c r="E307" s="375" t="str">
        <f>'CONGESTION RESULTS 2015'!F307</f>
        <v>undecided on BG side (likely RBP)</v>
      </c>
      <c r="F307" s="375" t="str">
        <f>'CONGESTION RESULTS 2015'!G307</f>
        <v>Ruse (BG) / Giurgiu (RO)</v>
      </c>
      <c r="G307" s="375" t="str">
        <f>'CONGESTION RESULTS 2015'!H307</f>
        <v>Entry</v>
      </c>
      <c r="H307" s="375" t="str">
        <f>'CONGESTION RESULTS 2015'!I307</f>
        <v>21Z0000000002798</v>
      </c>
      <c r="I307" s="375" t="str">
        <f>'CONGESTION RESULTS 2015'!J307</f>
        <v>Bulgartransgaz</v>
      </c>
      <c r="J307" s="375" t="str">
        <f>'CONGESTION RESULTS 2015'!K307</f>
        <v>21X-BG-A-A0A0A-C</v>
      </c>
      <c r="K307" s="375" t="str">
        <f>'CONGESTION RESULTS 2015'!L307</f>
        <v>BG</v>
      </c>
      <c r="L307" s="375" t="str">
        <f>'CONGESTION RESULTS 2015'!M307</f>
        <v>from</v>
      </c>
      <c r="M307" s="375" t="str">
        <f>'CONGESTION RESULTS 2015'!N307</f>
        <v>Transgaz</v>
      </c>
      <c r="N307" s="375" t="str">
        <f>'CONGESTION RESULTS 2015'!O307</f>
        <v>21X-RO-A-A0A0A-S</v>
      </c>
      <c r="O307" s="375" t="str">
        <f>'CONGESTION RESULTS 2015'!P307</f>
        <v>RO</v>
      </c>
      <c r="P307" s="375" t="str">
        <f>'CONGESTION RESULTS 2015'!Q307</f>
        <v>no data on TP - IP is not in operation (BG comment in NC CAM IM survey)</v>
      </c>
      <c r="Q307" s="375" t="str">
        <f>'CONGESTION RESULTS 2015'!BC307</f>
        <v>no data</v>
      </c>
      <c r="S307" s="360">
        <f>'CONGESTION RESULTS 2015'!BJ307</f>
        <v>0</v>
      </c>
      <c r="T307" s="375" t="str">
        <f>'CONGESTION RESULTS 2015'!BX307</f>
        <v>no</v>
      </c>
      <c r="U307" s="375" t="str">
        <f>IF(ISBLANK('CONGESTION RESULTS 2015'!BK307), "no", "yes")</f>
        <v>no</v>
      </c>
      <c r="V307" s="357" t="str">
        <f>'CONGESTION RESULTS 2015'!CE307</f>
        <v>no</v>
      </c>
      <c r="W307" s="375" t="str">
        <f>'CONGESTION RESULTS 2015'!CF307</f>
        <v>no</v>
      </c>
      <c r="X307" s="375" t="str">
        <f>'CONGESTION RESULTS 2015'!CG307</f>
        <v>no</v>
      </c>
      <c r="Y307" s="375">
        <f>'CONGESTION RESULTS 2015'!CH307</f>
        <v>0</v>
      </c>
      <c r="AA307" s="375">
        <f>Table9[[#This Row],[offer/non-offer or premia in March 2016 auction? 
'[only considering GYs and M-4-16']]]</f>
        <v>0</v>
      </c>
      <c r="AB307" s="375" t="str">
        <f>Table9[[#This Row],[Further TSO remarks on congestion / data / proposed changes to IP list etc.]]</f>
        <v>IP still under contruction, no capacity marketing, yet</v>
      </c>
      <c r="AC307" s="375" t="str">
        <f>Table9[[#This Row],[Revised evaluation of congestion after TSO / NRA comments]]</f>
        <v>potentially, but no FDA UIOLI required</v>
      </c>
      <c r="AD307" s="375" t="str">
        <f>Table9[[#This Row],[ACER comments / 
justification]]</f>
        <v>temporarily out of scope</v>
      </c>
    </row>
    <row r="308" spans="1:30" ht="22.2" hidden="1" x14ac:dyDescent="0.45">
      <c r="A308" s="375" t="str">
        <f>'CONGESTION RESULTS 2015'!A308</f>
        <v>cross-border</v>
      </c>
      <c r="B308" s="375" t="str">
        <f>'CONGESTION RESULTS 2015'!B308</f>
        <v>no</v>
      </c>
      <c r="C308" s="375">
        <f>'CONGESTION RESULTS 2015'!C308</f>
        <v>0</v>
      </c>
      <c r="D308" s="375" t="str">
        <f>'CONGESTION RESULTS 2015'!E308</f>
        <v>yes</v>
      </c>
      <c r="E308" s="375" t="str">
        <f>'CONGESTION RESULTS 2015'!F308</f>
        <v>PRISMA</v>
      </c>
      <c r="F308" s="375" t="str">
        <f>'CONGESTION RESULTS 2015'!G308</f>
        <v>s Gravenvoeren Dilsen (BE) // 's Gravenvoeren/Obbicht (NL)</v>
      </c>
      <c r="G308" s="375" t="str">
        <f>'CONGESTION RESULTS 2015'!H308</f>
        <v>Entry</v>
      </c>
      <c r="H308" s="375" t="str">
        <f>'CONGESTION RESULTS 2015'!I308</f>
        <v>21Z000000000169F</v>
      </c>
      <c r="I308" s="375" t="str">
        <f>'CONGESTION RESULTS 2015'!J308</f>
        <v>Fluxys Belgium</v>
      </c>
      <c r="J308" s="375" t="str">
        <f>'CONGESTION RESULTS 2015'!K308</f>
        <v>21X-BE-A-A0A0A-Y</v>
      </c>
      <c r="K308" s="375" t="str">
        <f>'CONGESTION RESULTS 2015'!L308</f>
        <v>BE</v>
      </c>
      <c r="L308" s="375" t="str">
        <f>'CONGESTION RESULTS 2015'!M308</f>
        <v>from</v>
      </c>
      <c r="M308" s="375" t="str">
        <f>'CONGESTION RESULTS 2015'!N308</f>
        <v>Gasunie Transport Services</v>
      </c>
      <c r="N308" s="375" t="str">
        <f>'CONGESTION RESULTS 2015'!O308</f>
        <v>21X-NL-A-A0A0A-Z</v>
      </c>
      <c r="O308" s="375" t="str">
        <f>'CONGESTION RESULTS 2015'!P308</f>
        <v>NL</v>
      </c>
      <c r="P308" s="375">
        <f>'CONGESTION RESULTS 2015'!Q308</f>
        <v>0</v>
      </c>
      <c r="Q308" s="375" t="str">
        <f>'CONGESTION RESULTS 2015'!BC308</f>
        <v>no</v>
      </c>
      <c r="S308" s="360">
        <f>'CONGESTION RESULTS 2015'!BJ308</f>
        <v>0</v>
      </c>
      <c r="T308" s="375">
        <f>'CONGESTION RESULTS 2015'!BX308</f>
        <v>0</v>
      </c>
      <c r="U308" s="375" t="str">
        <f>IF(ISBLANK('CONGESTION RESULTS 2015'!BK308), "no", "yes")</f>
        <v>no</v>
      </c>
      <c r="V308" s="357">
        <f>'CONGESTION RESULTS 2015'!CE308</f>
        <v>0</v>
      </c>
      <c r="W308" s="375">
        <f>'CONGESTION RESULTS 2015'!CF308</f>
        <v>0</v>
      </c>
      <c r="X308" s="375">
        <f>'CONGESTION RESULTS 2015'!CG308</f>
        <v>0</v>
      </c>
      <c r="Y308" s="375">
        <f>'CONGESTION RESULTS 2015'!CH308</f>
        <v>0</v>
      </c>
      <c r="AA308" s="375">
        <f>Table9[[#This Row],[offer/non-offer or premia in March 2016 auction? 
'[only considering GYs and M-4-16']]]</f>
        <v>0</v>
      </c>
      <c r="AB308" s="375">
        <f>Table9[[#This Row],[Further TSO remarks on congestion / data / proposed changes to IP list etc.]]</f>
        <v>0</v>
      </c>
      <c r="AC308" s="375" t="str">
        <f>Table9[[#This Row],[Revised evaluation of congestion after TSO / NRA comments]]</f>
        <v>no</v>
      </c>
      <c r="AD308" s="375">
        <f>Table9[[#This Row],[ACER comments / 
justification]]</f>
        <v>0</v>
      </c>
    </row>
    <row r="309" spans="1:30" ht="22.2" hidden="1" x14ac:dyDescent="0.45">
      <c r="A309" s="375" t="str">
        <f>'CONGESTION RESULTS 2015'!A309</f>
        <v>VR</v>
      </c>
      <c r="B309" s="375">
        <f>'CONGESTION RESULTS 2015'!B309</f>
        <v>0</v>
      </c>
      <c r="C309" s="375">
        <f>'CONGESTION RESULTS 2015'!C309</f>
        <v>0</v>
      </c>
      <c r="D309" s="375" t="str">
        <f>'CONGESTION RESULTS 2015'!E309</f>
        <v>no</v>
      </c>
      <c r="E309" s="375" t="str">
        <f>'CONGESTION RESULTS 2015'!F309</f>
        <v>PRISMA</v>
      </c>
      <c r="F309" s="375" t="str">
        <f>'CONGESTION RESULTS 2015'!G309</f>
        <v>s Gravenvoeren Dilsen (BE) // 's Gravenvoeren/Obbicht (NL)</v>
      </c>
      <c r="G309" s="375" t="str">
        <f>'CONGESTION RESULTS 2015'!H309</f>
        <v>Entry</v>
      </c>
      <c r="H309" s="375" t="str">
        <f>'CONGESTION RESULTS 2015'!I309</f>
        <v>21Z000000000169F</v>
      </c>
      <c r="I309" s="375" t="str">
        <f>'CONGESTION RESULTS 2015'!J309</f>
        <v>Gasunie Transport Services</v>
      </c>
      <c r="J309" s="375" t="str">
        <f>'CONGESTION RESULTS 2015'!K309</f>
        <v>21X-NL-A-A0A0A-Z</v>
      </c>
      <c r="K309" s="375" t="str">
        <f>'CONGESTION RESULTS 2015'!L309</f>
        <v>NL</v>
      </c>
      <c r="L309" s="375" t="str">
        <f>'CONGESTION RESULTS 2015'!M309</f>
        <v>from</v>
      </c>
      <c r="M309" s="375" t="str">
        <f>'CONGESTION RESULTS 2015'!N309</f>
        <v>Fluxys Belgium</v>
      </c>
      <c r="N309" s="375" t="str">
        <f>'CONGESTION RESULTS 2015'!O309</f>
        <v>21X-BE-A-A0A0A-Y</v>
      </c>
      <c r="O309" s="375" t="str">
        <f>'CONGESTION RESULTS 2015'!P309</f>
        <v>BE</v>
      </c>
      <c r="P309" s="375" t="str">
        <f>'CONGESTION RESULTS 2015'!Q309</f>
        <v>no technical firm, but some firm (backhaul) available</v>
      </c>
      <c r="Q309" s="375" t="str">
        <f>'CONGESTION RESULTS 2015'!BC309</f>
        <v>yes</v>
      </c>
      <c r="S309" s="360" t="str">
        <f>'CONGESTION RESULTS 2015'!BJ309</f>
        <v>no</v>
      </c>
      <c r="T309" s="375">
        <f>'CONGESTION RESULTS 2015'!BX309</f>
        <v>0</v>
      </c>
      <c r="U309" s="375" t="str">
        <f>IF(ISBLANK('CONGESTION RESULTS 2015'!BK309), "no", "yes")</f>
        <v>no</v>
      </c>
      <c r="V309" s="357">
        <f>'CONGESTION RESULTS 2015'!CE309</f>
        <v>0</v>
      </c>
      <c r="W309" s="375">
        <f>'CONGESTION RESULTS 2015'!CF309</f>
        <v>0</v>
      </c>
      <c r="X309" s="375">
        <f>'CONGESTION RESULTS 2015'!CG309</f>
        <v>0</v>
      </c>
      <c r="Y309" s="375">
        <f>'CONGESTION RESULTS 2015'!CH309</f>
        <v>0</v>
      </c>
      <c r="AA309" s="375">
        <f>Table9[[#This Row],[offer/non-offer or premia in March 2016 auction? 
'[only considering GYs and M-4-16']]]</f>
        <v>0</v>
      </c>
      <c r="AB309" s="375">
        <f>Table9[[#This Row],[Further TSO remarks on congestion / data / proposed changes to IP list etc.]]</f>
        <v>0</v>
      </c>
      <c r="AC309" s="375">
        <f>Table9[[#This Row],[Revised evaluation of congestion after TSO / NRA comments]]</f>
        <v>0</v>
      </c>
      <c r="AD309" s="375">
        <f>Table9[[#This Row],[ACER comments / 
justification]]</f>
        <v>0</v>
      </c>
    </row>
    <row r="310" spans="1:30" ht="22.2" hidden="1" x14ac:dyDescent="0.45">
      <c r="A310" s="375" t="str">
        <f>'CONGESTION RESULTS 2015'!A310</f>
        <v>in-country</v>
      </c>
      <c r="B310" s="375" t="str">
        <f>'CONGESTION RESULTS 2015'!B310</f>
        <v>likely not</v>
      </c>
      <c r="C310" s="375" t="str">
        <f>'CONGESTION RESULTS 2015'!C310</f>
        <v>non-offer of any capacity at BP</v>
      </c>
      <c r="D310" s="375" t="str">
        <f>'CONGESTION RESULTS 2015'!E310</f>
        <v>yes</v>
      </c>
      <c r="E310" s="375" t="str">
        <f>'CONGESTION RESULTS 2015'!F310</f>
        <v>PRISMA</v>
      </c>
      <c r="F310" s="375" t="str">
        <f>'CONGESTION RESULTS 2015'!G310</f>
        <v>South North CSEP</v>
      </c>
      <c r="G310" s="375" t="str">
        <f>'CONGESTION RESULTS 2015'!H310</f>
        <v>Entry</v>
      </c>
      <c r="H310" s="375" t="str">
        <f>'CONGESTION RESULTS 2015'!I310</f>
        <v>21Z000000000283H</v>
      </c>
      <c r="I310" s="375" t="str">
        <f>'CONGESTION RESULTS 2015'!J310</f>
        <v>GNI (UK)</v>
      </c>
      <c r="J310" s="375" t="str">
        <f>'CONGESTION RESULTS 2015'!K310</f>
        <v>21X-GB-C-A0A0A-Q</v>
      </c>
      <c r="K310" s="375" t="str">
        <f>'CONGESTION RESULTS 2015'!L310</f>
        <v>UK</v>
      </c>
      <c r="L310" s="375" t="str">
        <f>'CONGESTION RESULTS 2015'!M310</f>
        <v>from</v>
      </c>
      <c r="M310" s="375" t="str">
        <f>'CONGESTION RESULTS 2015'!N310</f>
        <v>Gas Networks Ireland</v>
      </c>
      <c r="N310" s="375" t="str">
        <f>'CONGESTION RESULTS 2015'!O310</f>
        <v>47X0000000000576</v>
      </c>
      <c r="O310" s="375" t="str">
        <f>'CONGESTION RESULTS 2015'!P310</f>
        <v>IE</v>
      </c>
      <c r="P310" s="375">
        <f>'CONGESTION RESULTS 2015'!Q310</f>
        <v>0</v>
      </c>
      <c r="Q310" s="375" t="str">
        <f>'CONGESTION RESULTS 2015'!BC310</f>
        <v>no</v>
      </c>
      <c r="S310" s="360">
        <f>'CONGESTION RESULTS 2015'!BJ310</f>
        <v>0</v>
      </c>
      <c r="T310" s="375">
        <f>'CONGESTION RESULTS 2015'!BX310</f>
        <v>0</v>
      </c>
      <c r="U310" s="375" t="str">
        <f>IF(ISBLANK('CONGESTION RESULTS 2015'!BK310), "no", "yes")</f>
        <v>no</v>
      </c>
      <c r="V310" s="357">
        <f>'CONGESTION RESULTS 2015'!CE310</f>
        <v>0</v>
      </c>
      <c r="W310" s="375">
        <f>'CONGESTION RESULTS 2015'!CF310</f>
        <v>0</v>
      </c>
      <c r="X310" s="375">
        <f>'CONGESTION RESULTS 2015'!CG310</f>
        <v>0</v>
      </c>
      <c r="Y310" s="375">
        <f>'CONGESTION RESULTS 2015'!CH310</f>
        <v>0</v>
      </c>
      <c r="AA310" s="375">
        <f>Table9[[#This Row],[offer/non-offer or premia in March 2016 auction? 
'[only considering GYs and M-4-16']]]</f>
        <v>0</v>
      </c>
      <c r="AB310" s="375">
        <f>Table9[[#This Row],[Further TSO remarks on congestion / data / proposed changes to IP list etc.]]</f>
        <v>0</v>
      </c>
      <c r="AC310" s="375">
        <f>Table9[[#This Row],[Revised evaluation of congestion after TSO / NRA comments]]</f>
        <v>0</v>
      </c>
      <c r="AD310" s="375">
        <f>Table9[[#This Row],[ACER comments / 
justification]]</f>
        <v>0</v>
      </c>
    </row>
    <row r="311" spans="1:30" s="361" customFormat="1" ht="30" hidden="1" customHeight="1" x14ac:dyDescent="0.45">
      <c r="A311" s="357" t="str">
        <f>'CONGESTION RESULTS 2015'!A311</f>
        <v>in-country</v>
      </c>
      <c r="B311" s="324" t="str">
        <f>'CONGESTION RESULTS 2015'!B311</f>
        <v>yes</v>
      </c>
      <c r="C311" s="357" t="str">
        <f>'CONGESTION RESULTS 2015'!C311</f>
        <v>non-offer of any firm capacity at BP</v>
      </c>
      <c r="D311" s="357" t="str">
        <f>'CONGESTION RESULTS 2015'!E311</f>
        <v>yes</v>
      </c>
      <c r="E311" s="357" t="str">
        <f>'CONGESTION RESULTS 2015'!F311</f>
        <v>PRISMA</v>
      </c>
      <c r="F311" s="368" t="str">
        <f>'CONGESTION RESULTS 2015'!G311</f>
        <v>Steinitz</v>
      </c>
      <c r="G311" s="357" t="str">
        <f>'CONGESTION RESULTS 2015'!H311</f>
        <v>Entry</v>
      </c>
      <c r="H311" s="358" t="str">
        <f>'CONGESTION RESULTS 2015'!I311</f>
        <v>21Z000000000237O</v>
      </c>
      <c r="I311" s="357" t="str">
        <f>'CONGESTION RESULTS 2015'!J311</f>
        <v>Open Grid Europe</v>
      </c>
      <c r="J311" s="329" t="str">
        <f>'CONGESTION RESULTS 2015'!K311</f>
        <v>21X-DE-C-A0A0A-T</v>
      </c>
      <c r="K311" s="357" t="str">
        <f>'CONGESTION RESULTS 2015'!L311</f>
        <v>DE</v>
      </c>
      <c r="L311" s="359" t="str">
        <f>'CONGESTION RESULTS 2015'!M311</f>
        <v>from</v>
      </c>
      <c r="M311" s="359" t="str">
        <f>'CONGESTION RESULTS 2015'!N311</f>
        <v>ONTRAS</v>
      </c>
      <c r="N311" s="329" t="str">
        <f>'CONGESTION RESULTS 2015'!O311</f>
        <v>21X-DE-F-A0A0A-2</v>
      </c>
      <c r="O311" s="322" t="str">
        <f>'CONGESTION RESULTS 2015'!P311</f>
        <v>DE</v>
      </c>
      <c r="P311" s="375">
        <f>'CONGESTION RESULTS 2015'!Q311</f>
        <v>0</v>
      </c>
      <c r="Q311" s="357" t="str">
        <f>'CONGESTION RESULTS 2015'!BC311</f>
        <v>yes</v>
      </c>
      <c r="R311" s="360" t="s">
        <v>103</v>
      </c>
      <c r="S311" s="447" t="str">
        <f>'CONGESTION RESULTS 2015'!BJ311</f>
        <v>yes (3 days in Feb15)</v>
      </c>
      <c r="T311" s="357" t="str">
        <f>'CONGESTION RESULTS 2015'!BX311</f>
        <v>no</v>
      </c>
      <c r="U311" s="357" t="str">
        <f>IF(ISBLANK('CONGESTION RESULTS 2015'!BK311), "no", "yes")</f>
        <v>no</v>
      </c>
      <c r="V311" s="357" t="str">
        <f>Table9[[#This Row],[Number of concluded trades (T) and offers (O) on secondary markets in 2015 '[&gt;= 1 month']]]</f>
        <v>no</v>
      </c>
      <c r="W311" s="357" t="str">
        <f>'CONGESTION RESULTS 2015'!CF311</f>
        <v>yes</v>
      </c>
      <c r="X311" s="357" t="str">
        <f>'CONGESTION RESULTS 2015'!CG311</f>
        <v>no</v>
      </c>
      <c r="Y311" s="357" t="str">
        <f>'CONGESTION RESULTS 2015'!CH311</f>
        <v>yes</v>
      </c>
      <c r="Z311" s="357" t="s">
        <v>100</v>
      </c>
      <c r="AA311" s="375" t="str">
        <f>Table9[[#This Row],[offer/non-offer or premia in March 2016 auction? 
'[only considering GYs and M-4-16']]]</f>
        <v>only M-4-16 offered as interruptible, no firm offers</v>
      </c>
      <c r="AB311" s="375">
        <f>Table9[[#This Row],[Further TSO remarks on congestion / data / proposed changes to IP list etc.]]</f>
        <v>0</v>
      </c>
      <c r="AC311" s="375" t="str">
        <f>Table9[[#This Row],[Revised evaluation of congestion after TSO / NRA comments]]</f>
        <v>yes</v>
      </c>
      <c r="AD311" s="375" t="str">
        <f>Table9[[#This Row],[ACER comments / 
justification]]</f>
        <v>persistent congestion</v>
      </c>
    </row>
    <row r="312" spans="1:30" ht="22.2" hidden="1" x14ac:dyDescent="0.45">
      <c r="A312" s="375" t="str">
        <f>'CONGESTION RESULTS 2015'!A312</f>
        <v>in-country</v>
      </c>
      <c r="B312" s="375" t="str">
        <f>'CONGESTION RESULTS 2015'!B312</f>
        <v>no</v>
      </c>
      <c r="C312" s="375">
        <f>'CONGESTION RESULTS 2015'!C312</f>
        <v>0</v>
      </c>
      <c r="D312" s="375" t="str">
        <f>'CONGESTION RESULTS 2015'!E312</f>
        <v>yes</v>
      </c>
      <c r="E312" s="375" t="str">
        <f>'CONGESTION RESULTS 2015'!F312</f>
        <v>PRISMA</v>
      </c>
      <c r="F312" s="375" t="str">
        <f>'CONGESTION RESULTS 2015'!G312</f>
        <v>Steinitz</v>
      </c>
      <c r="G312" s="375" t="str">
        <f>'CONGESTION RESULTS 2015'!H312</f>
        <v>Entry</v>
      </c>
      <c r="H312" s="375" t="str">
        <f>'CONGESTION RESULTS 2015'!I312</f>
        <v>21Z000000000237O</v>
      </c>
      <c r="I312" s="375" t="str">
        <f>'CONGESTION RESULTS 2015'!J312</f>
        <v>ONTRAS</v>
      </c>
      <c r="J312" s="375" t="str">
        <f>'CONGESTION RESULTS 2015'!K312</f>
        <v>21X-DE-F-A0A0A-2</v>
      </c>
      <c r="K312" s="375" t="str">
        <f>'CONGESTION RESULTS 2015'!L312</f>
        <v>DE</v>
      </c>
      <c r="L312" s="375" t="str">
        <f>'CONGESTION RESULTS 2015'!M312</f>
        <v>from</v>
      </c>
      <c r="M312" s="375" t="str">
        <f>'CONGESTION RESULTS 2015'!N312</f>
        <v>Open Grid Europe</v>
      </c>
      <c r="N312" s="375" t="str">
        <f>'CONGESTION RESULTS 2015'!O312</f>
        <v>21X-DE-C-A0A0A-T</v>
      </c>
      <c r="O312" s="375" t="str">
        <f>'CONGESTION RESULTS 2015'!P312</f>
        <v>DE</v>
      </c>
      <c r="P312" s="375">
        <f>'CONGESTION RESULTS 2015'!Q312</f>
        <v>0</v>
      </c>
      <c r="Q312" s="375">
        <f>'CONGESTION RESULTS 2015'!BC312</f>
        <v>0</v>
      </c>
      <c r="S312" s="360">
        <f>'CONGESTION RESULTS 2015'!BJ312</f>
        <v>0</v>
      </c>
      <c r="T312" s="375">
        <f>'CONGESTION RESULTS 2015'!BX312</f>
        <v>0</v>
      </c>
      <c r="U312" s="375" t="str">
        <f>IF(ISBLANK('CONGESTION RESULTS 2015'!BK312), "no", "yes")</f>
        <v>no</v>
      </c>
      <c r="V312" s="357">
        <f>'CONGESTION RESULTS 2015'!CE312</f>
        <v>0</v>
      </c>
      <c r="W312" s="375">
        <f>'CONGESTION RESULTS 2015'!CF312</f>
        <v>0</v>
      </c>
      <c r="X312" s="375">
        <f>'CONGESTION RESULTS 2015'!CG312</f>
        <v>0</v>
      </c>
      <c r="Y312" s="375">
        <f>'CONGESTION RESULTS 2015'!CH312</f>
        <v>0</v>
      </c>
      <c r="AA312" s="375">
        <f>Table9[[#This Row],[offer/non-offer or premia in March 2016 auction? 
'[only considering GYs and M-4-16']]]</f>
        <v>0</v>
      </c>
      <c r="AB312" s="375">
        <f>Table9[[#This Row],[Further TSO remarks on congestion / data / proposed changes to IP list etc.]]</f>
        <v>0</v>
      </c>
      <c r="AC312" s="375">
        <f>Table9[[#This Row],[Revised evaluation of congestion after TSO / NRA comments]]</f>
        <v>0</v>
      </c>
      <c r="AD312" s="375">
        <f>Table9[[#This Row],[ACER comments / 
justification]]</f>
        <v>0</v>
      </c>
    </row>
    <row r="313" spans="1:30" ht="22.2" hidden="1" x14ac:dyDescent="0.45">
      <c r="A313" s="375" t="str">
        <f>'CONGESTION RESULTS 2015'!A313</f>
        <v>cross-border</v>
      </c>
      <c r="B313" s="375" t="str">
        <f>'CONGESTION RESULTS 2015'!B313</f>
        <v>no</v>
      </c>
      <c r="C313" s="375">
        <f>'CONGESTION RESULTS 2015'!C313</f>
        <v>0</v>
      </c>
      <c r="D313" s="375" t="str">
        <f>'CONGESTION RESULTS 2015'!E313</f>
        <v>yes</v>
      </c>
      <c r="E313" s="375" t="str">
        <f>'CONGESTION RESULTS 2015'!F313</f>
        <v>PRISMA</v>
      </c>
      <c r="F313" s="375" t="str">
        <f>'CONGESTION RESULTS 2015'!G313</f>
        <v>Tarvisio (IT) / Arnoldstein (AT)</v>
      </c>
      <c r="G313" s="375" t="str">
        <f>'CONGESTION RESULTS 2015'!H313</f>
        <v>Entry</v>
      </c>
      <c r="H313" s="375" t="str">
        <f>'CONGESTION RESULTS 2015'!I313</f>
        <v>21Z000000000004A</v>
      </c>
      <c r="I313" s="375" t="str">
        <f>'CONGESTION RESULTS 2015'!J313</f>
        <v>Snam Rete Gas</v>
      </c>
      <c r="J313" s="375" t="str">
        <f>'CONGESTION RESULTS 2015'!K313</f>
        <v>21X-IT-A-A0A0A-7</v>
      </c>
      <c r="K313" s="375" t="str">
        <f>'CONGESTION RESULTS 2015'!L313</f>
        <v>IT</v>
      </c>
      <c r="L313" s="375" t="str">
        <f>'CONGESTION RESULTS 2015'!M313</f>
        <v>from</v>
      </c>
      <c r="M313" s="375" t="str">
        <f>'CONGESTION RESULTS 2015'!N313</f>
        <v>TAG</v>
      </c>
      <c r="N313" s="375" t="str">
        <f>'CONGESTION RESULTS 2015'!O313</f>
        <v>21X-AT-C-A0A0A-B</v>
      </c>
      <c r="O313" s="375" t="str">
        <f>'CONGESTION RESULTS 2015'!P313</f>
        <v>AT</v>
      </c>
      <c r="P313" s="375">
        <f>'CONGESTION RESULTS 2015'!Q313</f>
        <v>0</v>
      </c>
      <c r="Q313" s="375" t="str">
        <f>'CONGESTION RESULTS 2015'!BC313</f>
        <v>yes</v>
      </c>
      <c r="S313" s="360" t="str">
        <f>'CONGESTION RESULTS 2015'!BJ313</f>
        <v>yes (5 days in July, 1 day in Sept)</v>
      </c>
      <c r="T313" s="375">
        <f>'CONGESTION RESULTS 2015'!BX313</f>
        <v>0</v>
      </c>
      <c r="U313" s="375" t="str">
        <f>IF(ISBLANK('CONGESTION RESULTS 2015'!BK313), "no", "yes")</f>
        <v>no</v>
      </c>
      <c r="V313" s="357">
        <f>'CONGESTION RESULTS 2015'!CE313</f>
        <v>0</v>
      </c>
      <c r="W313" s="375">
        <f>'CONGESTION RESULTS 2015'!CF313</f>
        <v>0</v>
      </c>
      <c r="X313" s="375">
        <f>'CONGESTION RESULTS 2015'!CG313</f>
        <v>0</v>
      </c>
      <c r="Y313" s="375">
        <f>'CONGESTION RESULTS 2015'!CH313</f>
        <v>0</v>
      </c>
      <c r="AA313" s="375">
        <f>Table9[[#This Row],[offer/non-offer or premia in March 2016 auction? 
'[only considering GYs and M-4-16']]]</f>
        <v>0</v>
      </c>
      <c r="AB313" s="375">
        <f>Table9[[#This Row],[Further TSO remarks on congestion / data / proposed changes to IP list etc.]]</f>
        <v>0</v>
      </c>
      <c r="AC313" s="375" t="str">
        <f>Table9[[#This Row],[Revised evaluation of congestion after TSO / NRA comments]]</f>
        <v>no</v>
      </c>
      <c r="AD313" s="375">
        <f>Table9[[#This Row],[ACER comments / 
justification]]</f>
        <v>0</v>
      </c>
    </row>
    <row r="314" spans="1:30" ht="22.2" hidden="1" x14ac:dyDescent="0.45">
      <c r="A314" s="375" t="str">
        <f>'CONGESTION RESULTS 2015'!A314</f>
        <v>cross-border</v>
      </c>
      <c r="B314" s="375" t="str">
        <f>'CONGESTION RESULTS 2015'!B314</f>
        <v>likely not</v>
      </c>
      <c r="C314" s="375" t="str">
        <f>'CONGESTION RESULTS 2015'!C314</f>
        <v>non-offer of GYs 15-18</v>
      </c>
      <c r="D314" s="375" t="str">
        <f>'CONGESTION RESULTS 2015'!E314</f>
        <v>yes</v>
      </c>
      <c r="E314" s="375" t="str">
        <f>'CONGESTION RESULTS 2015'!F314</f>
        <v>PRISMA</v>
      </c>
      <c r="F314" s="375" t="str">
        <f>'CONGESTION RESULTS 2015'!G314</f>
        <v>Tarvisio (IT) / Arnoldstein (AT)</v>
      </c>
      <c r="G314" s="375" t="str">
        <f>'CONGESTION RESULTS 2015'!H314</f>
        <v>Entry</v>
      </c>
      <c r="H314" s="375" t="str">
        <f>'CONGESTION RESULTS 2015'!I314</f>
        <v>21Z000000000004A</v>
      </c>
      <c r="I314" s="375" t="str">
        <f>'CONGESTION RESULTS 2015'!J314</f>
        <v>TAG</v>
      </c>
      <c r="J314" s="375" t="str">
        <f>'CONGESTION RESULTS 2015'!K314</f>
        <v>21X-AT-C-A0A0A-B</v>
      </c>
      <c r="K314" s="375" t="str">
        <f>'CONGESTION RESULTS 2015'!L314</f>
        <v>AT</v>
      </c>
      <c r="L314" s="375" t="str">
        <f>'CONGESTION RESULTS 2015'!M314</f>
        <v>from</v>
      </c>
      <c r="M314" s="375" t="str">
        <f>'CONGESTION RESULTS 2015'!N314</f>
        <v>Snam Rete Gas</v>
      </c>
      <c r="N314" s="375" t="str">
        <f>'CONGESTION RESULTS 2015'!O314</f>
        <v>21X-IT-A-A0A0A-7</v>
      </c>
      <c r="O314" s="375" t="str">
        <f>'CONGESTION RESULTS 2015'!P314</f>
        <v>IT</v>
      </c>
      <c r="P314" s="375" t="str">
        <f>'CONGESTION RESULTS 2015'!Q314</f>
        <v>only little capacity booked</v>
      </c>
      <c r="Q314" s="375" t="str">
        <f>'CONGESTION RESULTS 2015'!BC314</f>
        <v>yes</v>
      </c>
      <c r="S314" s="360" t="str">
        <f>'CONGESTION RESULTS 2015'!BJ314</f>
        <v>no</v>
      </c>
      <c r="T314" s="375">
        <f>'CONGESTION RESULTS 2015'!BX314</f>
        <v>0</v>
      </c>
      <c r="V314" s="357">
        <f>'CONGESTION RESULTS 2015'!CE314</f>
        <v>0</v>
      </c>
      <c r="W314" s="375">
        <f>'CONGESTION RESULTS 2015'!CF314</f>
        <v>0</v>
      </c>
      <c r="X314" s="375">
        <f>'CONGESTION RESULTS 2015'!CG314</f>
        <v>0</v>
      </c>
      <c r="Y314" s="375" t="str">
        <f>'CONGESTION RESULTS 2015'!CH314</f>
        <v>yes</v>
      </c>
      <c r="AA314" s="375">
        <f>Table9[[#This Row],[offer/non-offer or premia in March 2016 auction? 
'[only considering GYs and M-4-16']]]</f>
        <v>0</v>
      </c>
      <c r="AB314" s="375">
        <f>Table9[[#This Row],[Further TSO remarks on congestion / data / proposed changes to IP list etc.]]</f>
        <v>0</v>
      </c>
      <c r="AC314" s="375" t="str">
        <f>Table9[[#This Row],[Revised evaluation of congestion after TSO / NRA comments]]</f>
        <v>likely not</v>
      </c>
      <c r="AD314" s="375">
        <f>Table9[[#This Row],[ACER comments / 
justification]]</f>
        <v>0</v>
      </c>
    </row>
    <row r="315" spans="1:30" ht="22.2" hidden="1" x14ac:dyDescent="0.45">
      <c r="A315" s="375" t="str">
        <f>'CONGESTION RESULTS 2015'!A315</f>
        <v>VR</v>
      </c>
      <c r="B315" s="375">
        <f>'CONGESTION RESULTS 2015'!B315</f>
        <v>0</v>
      </c>
      <c r="C315" s="375">
        <f>'CONGESTION RESULTS 2015'!C315</f>
        <v>0</v>
      </c>
      <c r="D315" s="375" t="str">
        <f>'CONGESTION RESULTS 2015'!E315</f>
        <v>no</v>
      </c>
      <c r="E315" s="375" t="str">
        <f>'CONGESTION RESULTS 2015'!F315</f>
        <v>PRISMA</v>
      </c>
      <c r="F315" s="375" t="str">
        <f>'CONGESTION RESULTS 2015'!G315</f>
        <v>Tegelen</v>
      </c>
      <c r="G315" s="375" t="str">
        <f>'CONGESTION RESULTS 2015'!H315</f>
        <v>Entry</v>
      </c>
      <c r="H315" s="375" t="str">
        <f>'CONGESTION RESULTS 2015'!I315</f>
        <v>21Z000000000117Y</v>
      </c>
      <c r="I315" s="375" t="str">
        <f>'CONGESTION RESULTS 2015'!J315</f>
        <v>Gasunie Transport Services</v>
      </c>
      <c r="J315" s="375" t="str">
        <f>'CONGESTION RESULTS 2015'!K315</f>
        <v>21X-NL-A-A0A0A-Z</v>
      </c>
      <c r="K315" s="375" t="str">
        <f>'CONGESTION RESULTS 2015'!L315</f>
        <v>NL</v>
      </c>
      <c r="L315" s="375" t="str">
        <f>'CONGESTION RESULTS 2015'!M315</f>
        <v>from</v>
      </c>
      <c r="M315" s="375" t="str">
        <f>'CONGESTION RESULTS 2015'!N315</f>
        <v>Open Grid Europe</v>
      </c>
      <c r="N315" s="375" t="str">
        <f>'CONGESTION RESULTS 2015'!O315</f>
        <v>21X-DE-C-A0A0A-T</v>
      </c>
      <c r="O315" s="375" t="str">
        <f>'CONGESTION RESULTS 2015'!P315</f>
        <v>DE</v>
      </c>
      <c r="P315" s="375" t="str">
        <f>'CONGESTION RESULTS 2015'!Q315</f>
        <v>no firm technical</v>
      </c>
      <c r="Q315" s="375" t="str">
        <f>'CONGESTION RESULTS 2015'!BC315</f>
        <v>no</v>
      </c>
      <c r="S315" s="360">
        <f>'CONGESTION RESULTS 2015'!BJ315</f>
        <v>0</v>
      </c>
      <c r="T315" s="375">
        <f>'CONGESTION RESULTS 2015'!BX315</f>
        <v>0</v>
      </c>
      <c r="U315" s="375" t="str">
        <f>IF(ISBLANK('CONGESTION RESULTS 2015'!BK315), "no", "yes")</f>
        <v>no</v>
      </c>
      <c r="V315" s="357">
        <f>'CONGESTION RESULTS 2015'!CE315</f>
        <v>0</v>
      </c>
      <c r="W315" s="375">
        <f>'CONGESTION RESULTS 2015'!CF315</f>
        <v>0</v>
      </c>
      <c r="X315" s="375">
        <f>'CONGESTION RESULTS 2015'!CG315</f>
        <v>0</v>
      </c>
      <c r="Y315" s="375">
        <f>'CONGESTION RESULTS 2015'!CH315</f>
        <v>0</v>
      </c>
      <c r="AA315" s="375">
        <f>Table9[[#This Row],[offer/non-offer or premia in March 2016 auction? 
'[only considering GYs and M-4-16']]]</f>
        <v>0</v>
      </c>
      <c r="AB315" s="375">
        <f>Table9[[#This Row],[Further TSO remarks on congestion / data / proposed changes to IP list etc.]]</f>
        <v>0</v>
      </c>
      <c r="AC315" s="375">
        <f>Table9[[#This Row],[Revised evaluation of congestion after TSO / NRA comments]]</f>
        <v>0</v>
      </c>
      <c r="AD315" s="375">
        <f>Table9[[#This Row],[ACER comments / 
justification]]</f>
        <v>0</v>
      </c>
    </row>
    <row r="316" spans="1:30" ht="22.2" hidden="1" x14ac:dyDescent="0.45">
      <c r="A316" s="375" t="str">
        <f>'CONGESTION RESULTS 2015'!A316</f>
        <v>VR</v>
      </c>
      <c r="B316" s="375">
        <f>'CONGESTION RESULTS 2015'!B316</f>
        <v>0</v>
      </c>
      <c r="C316" s="375">
        <f>'CONGESTION RESULTS 2015'!C316</f>
        <v>0</v>
      </c>
      <c r="D316" s="375" t="str">
        <f>'CONGESTION RESULTS 2015'!E316</f>
        <v>no</v>
      </c>
      <c r="E316" s="375" t="str">
        <f>'CONGESTION RESULTS 2015'!F316</f>
        <v>PRISMA</v>
      </c>
      <c r="F316" s="375" t="str">
        <f>'CONGESTION RESULTS 2015'!G316</f>
        <v>Tegelen</v>
      </c>
      <c r="G316" s="375" t="str">
        <f>'CONGESTION RESULTS 2015'!H316</f>
        <v>Entry</v>
      </c>
      <c r="H316" s="375" t="str">
        <f>'CONGESTION RESULTS 2015'!I316</f>
        <v>21Z000000000117Y</v>
      </c>
      <c r="I316" s="375" t="str">
        <f>'CONGESTION RESULTS 2015'!J316</f>
        <v>Open Grid Europe</v>
      </c>
      <c r="J316" s="375" t="str">
        <f>'CONGESTION RESULTS 2015'!K316</f>
        <v>21X-DE-C-A0A0A-T</v>
      </c>
      <c r="K316" s="375" t="str">
        <f>'CONGESTION RESULTS 2015'!L316</f>
        <v>DE</v>
      </c>
      <c r="L316" s="375" t="str">
        <f>'CONGESTION RESULTS 2015'!M316</f>
        <v>from</v>
      </c>
      <c r="M316" s="375" t="str">
        <f>'CONGESTION RESULTS 2015'!N316</f>
        <v>Gasunie Transport Services</v>
      </c>
      <c r="N316" s="375" t="str">
        <f>'CONGESTION RESULTS 2015'!O316</f>
        <v>21X-NL-A-A0A0A-Z</v>
      </c>
      <c r="O316" s="375" t="str">
        <f>'CONGESTION RESULTS 2015'!P316</f>
        <v>NL</v>
      </c>
      <c r="P316" s="375" t="str">
        <f>'CONGESTION RESULTS 2015'!Q316</f>
        <v>no firm technical</v>
      </c>
      <c r="Q316" s="375" t="str">
        <f>'CONGESTION RESULTS 2015'!BC316</f>
        <v>yes</v>
      </c>
      <c r="S316" s="360" t="str">
        <f>'CONGESTION RESULTS 2015'!BJ316</f>
        <v>no</v>
      </c>
      <c r="T316" s="375">
        <f>'CONGESTION RESULTS 2015'!BX316</f>
        <v>0</v>
      </c>
      <c r="U316" s="375" t="str">
        <f>IF(ISBLANK('CONGESTION RESULTS 2015'!BK316), "no", "yes")</f>
        <v>no</v>
      </c>
      <c r="V316" s="357">
        <f>'CONGESTION RESULTS 2015'!CE316</f>
        <v>0</v>
      </c>
      <c r="W316" s="375">
        <f>'CONGESTION RESULTS 2015'!CF316</f>
        <v>0</v>
      </c>
      <c r="X316" s="375">
        <f>'CONGESTION RESULTS 2015'!CG316</f>
        <v>0</v>
      </c>
      <c r="Y316" s="375">
        <f>'CONGESTION RESULTS 2015'!CH316</f>
        <v>0</v>
      </c>
      <c r="AA316" s="375">
        <f>Table9[[#This Row],[offer/non-offer or premia in March 2016 auction? 
'[only considering GYs and M-4-16']]]</f>
        <v>0</v>
      </c>
      <c r="AB316" s="375">
        <f>Table9[[#This Row],[Further TSO remarks on congestion / data / proposed changes to IP list etc.]]</f>
        <v>0</v>
      </c>
      <c r="AC316" s="375">
        <f>Table9[[#This Row],[Revised evaluation of congestion after TSO / NRA comments]]</f>
        <v>0</v>
      </c>
      <c r="AD316" s="375">
        <f>Table9[[#This Row],[ACER comments / 
justification]]</f>
        <v>0</v>
      </c>
    </row>
    <row r="317" spans="1:30" s="361" customFormat="1" ht="30" hidden="1" customHeight="1" x14ac:dyDescent="0.45">
      <c r="A317" s="363" t="str">
        <f>'CONGESTION RESULTS 2015'!A317</f>
        <v>3rd country</v>
      </c>
      <c r="B317" s="324" t="str">
        <f>'CONGESTION RESULTS 2015'!B317</f>
        <v>yes</v>
      </c>
      <c r="C317" s="357" t="str">
        <f>'CONGESTION RESULTS 2015'!C317</f>
        <v>non-offer of GYs 15/16 + 16/17</v>
      </c>
      <c r="D317" s="357" t="str">
        <f>'CONGESTION RESULTS 2015'!E317</f>
        <v>na</v>
      </c>
      <c r="E317" s="357" t="str">
        <f>'CONGESTION RESULTS 2015'!F317</f>
        <v>GSA</v>
      </c>
      <c r="F317" s="357" t="str">
        <f>'CONGESTION RESULTS 2015'!G317</f>
        <v>Tieterowka</v>
      </c>
      <c r="G317" s="357" t="str">
        <f>'CONGESTION RESULTS 2015'!H317</f>
        <v>Entry</v>
      </c>
      <c r="H317" s="358" t="str">
        <f>'CONGESTION RESULTS 2015'!I317</f>
        <v>21Z0000000001321</v>
      </c>
      <c r="I317" s="357" t="str">
        <f>'CONGESTION RESULTS 2015'!J317</f>
        <v>GAZ-SYSTEM</v>
      </c>
      <c r="J317" s="329" t="str">
        <f>'CONGESTION RESULTS 2015'!K317</f>
        <v>21X-PL-A-A0A0A-B</v>
      </c>
      <c r="K317" s="357" t="str">
        <f>'CONGESTION RESULTS 2015'!L317</f>
        <v>PL</v>
      </c>
      <c r="L317" s="359" t="str">
        <f>'CONGESTION RESULTS 2015'!M317</f>
        <v>from</v>
      </c>
      <c r="M317" s="359" t="str">
        <f>'CONGESTION RESULTS 2015'!N317</f>
        <v>Gazprom Transgaz Belarus</v>
      </c>
      <c r="N317" s="329" t="str">
        <f>'CONGESTION RESULTS 2015'!O317</f>
        <v>--</v>
      </c>
      <c r="O317" s="322" t="str">
        <f>'CONGESTION RESULTS 2015'!P317</f>
        <v>BY</v>
      </c>
      <c r="P317" s="375" t="str">
        <f>'CONGESTION RESULTS 2015'!Q317</f>
        <v>IP with 3rd country</v>
      </c>
      <c r="Q317" s="357" t="str">
        <f>'CONGESTION RESULTS 2015'!BC317</f>
        <v>yes</v>
      </c>
      <c r="R317" s="360" t="s">
        <v>103</v>
      </c>
      <c r="S317" s="360" t="str">
        <f>'CONGESTION RESULTS 2015'!BJ317</f>
        <v>no</v>
      </c>
      <c r="T317" s="357" t="str">
        <f>'CONGESTION RESULTS 2015'!BX317</f>
        <v>no</v>
      </c>
      <c r="U317" s="357" t="str">
        <f>IF(ISBLANK('CONGESTION RESULTS 2015'!BK317), "no", "yes")</f>
        <v>no</v>
      </c>
      <c r="V317" s="357">
        <f>'CONGESTION RESULTS 2015'!CE317</f>
        <v>0</v>
      </c>
      <c r="W317" s="357" t="str">
        <f>'CONGESTION RESULTS 2015'!CF317</f>
        <v>no</v>
      </c>
      <c r="X317" s="357" t="str">
        <f>'CONGESTION RESULTS 2015'!CG317</f>
        <v>yes</v>
      </c>
      <c r="Y317" s="357">
        <f>'CONGESTION RESULTS 2015'!CH317</f>
        <v>0</v>
      </c>
      <c r="Z317" s="357" t="str">
        <f>Table9[[#This Row],[offer/non-offer or premia in March 2016 auction? 
'[only considering GYs and M-4-16']]]</f>
        <v>firm offers only from GY17/18 on (interruptible for GY16/17 and monthly)</v>
      </c>
      <c r="AA317" s="375" t="str">
        <f>Table9[[#This Row],[offer/non-offer or premia in March 2016 auction? 
'[only considering GYs and M-4-16']]]</f>
        <v>firm offers only from GY17/18 on (interruptible for GY16/17 and monthly)</v>
      </c>
      <c r="AB317" s="375">
        <f>Table9[[#This Row],[Further TSO remarks on congestion / data / proposed changes to IP list etc.]]</f>
        <v>0</v>
      </c>
      <c r="AC317" s="375" t="str">
        <f>Table9[[#This Row],[Revised evaluation of congestion after TSO / NRA comments]]</f>
        <v>yes, but no FDA UIOLI</v>
      </c>
      <c r="AD317" s="375" t="str">
        <f>Table9[[#This Row],[ACER comments / 
justification]]</f>
        <v>3rd country, NRA has not decided to apply CMPs</v>
      </c>
    </row>
    <row r="318" spans="1:30" ht="22.2" hidden="1" x14ac:dyDescent="0.45">
      <c r="A318" s="375" t="str">
        <f>'CONGESTION RESULTS 2015'!A318</f>
        <v>cross-border</v>
      </c>
      <c r="B318" s="375" t="str">
        <f>'CONGESTION RESULTS 2015'!B318</f>
        <v>no</v>
      </c>
      <c r="C318" s="375">
        <f>'CONGESTION RESULTS 2015'!C318</f>
        <v>0</v>
      </c>
      <c r="D318" s="375" t="str">
        <f>'CONGESTION RESULTS 2015'!E318</f>
        <v>yes</v>
      </c>
      <c r="E318" s="375" t="str">
        <f>'CONGESTION RESULTS 2015'!F318</f>
        <v>PRISMA</v>
      </c>
      <c r="F318" s="375" t="str">
        <f>'CONGESTION RESULTS 2015'!G318</f>
        <v>Überackern ABG (AT) / Burghausen (DE) (1)</v>
      </c>
      <c r="G318" s="375" t="str">
        <f>'CONGESTION RESULTS 2015'!H318</f>
        <v>Entry</v>
      </c>
      <c r="H318" s="375" t="str">
        <f>'CONGESTION RESULTS 2015'!I318</f>
        <v>21Z000000000002E</v>
      </c>
      <c r="I318" s="375" t="str">
        <f>'CONGESTION RESULTS 2015'!J318</f>
        <v>bayernets</v>
      </c>
      <c r="J318" s="375" t="str">
        <f>'CONGESTION RESULTS 2015'!K318</f>
        <v>21X-DE-A-A0A0A-A</v>
      </c>
      <c r="K318" s="375" t="str">
        <f>'CONGESTION RESULTS 2015'!L318</f>
        <v>DE</v>
      </c>
      <c r="L318" s="375" t="str">
        <f>'CONGESTION RESULTS 2015'!M318</f>
        <v>from</v>
      </c>
      <c r="M318" s="375" t="str">
        <f>'CONGESTION RESULTS 2015'!N318</f>
        <v>Gas Connect Austria</v>
      </c>
      <c r="N318" s="375" t="str">
        <f>'CONGESTION RESULTS 2015'!O318</f>
        <v>21X-AT-B-A0A0A-K</v>
      </c>
      <c r="O318" s="375" t="str">
        <f>'CONGESTION RESULTS 2015'!P318</f>
        <v>AT</v>
      </c>
      <c r="P318" s="375">
        <f>'CONGESTION RESULTS 2015'!Q318</f>
        <v>0</v>
      </c>
      <c r="Q318" s="375">
        <f>'CONGESTION RESULTS 2015'!BC318</f>
        <v>0</v>
      </c>
      <c r="S318" s="360">
        <f>'CONGESTION RESULTS 2015'!BJ318</f>
        <v>0</v>
      </c>
      <c r="T318" s="375">
        <f>'CONGESTION RESULTS 2015'!BX318</f>
        <v>0</v>
      </c>
      <c r="U318" s="375" t="str">
        <f>IF(ISBLANK('CONGESTION RESULTS 2015'!BK318), "no", "yes")</f>
        <v>no</v>
      </c>
      <c r="V318" s="357" t="str">
        <f>'CONGESTION RESULTS 2015'!CE318</f>
        <v>no secondary transactions</v>
      </c>
      <c r="W318" s="375">
        <f>'CONGESTION RESULTS 2015'!CF318</f>
        <v>0</v>
      </c>
      <c r="X318" s="375">
        <f>'CONGESTION RESULTS 2015'!CG318</f>
        <v>0</v>
      </c>
      <c r="Y318" s="375">
        <f>'CONGESTION RESULTS 2015'!CH318</f>
        <v>0</v>
      </c>
      <c r="AA318" s="375">
        <f>Table9[[#This Row],[offer/non-offer or premia in March 2016 auction? 
'[only considering GYs and M-4-16']]]</f>
        <v>0</v>
      </c>
      <c r="AB318" s="375">
        <f>Table9[[#This Row],[Further TSO remarks on congestion / data / proposed changes to IP list etc.]]</f>
        <v>0</v>
      </c>
      <c r="AC318" s="375" t="str">
        <f>Table9[[#This Row],[Revised evaluation of congestion after TSO / NRA comments]]</f>
        <v>no</v>
      </c>
      <c r="AD318" s="375">
        <f>Table9[[#This Row],[ACER comments / 
justification]]</f>
        <v>0</v>
      </c>
    </row>
    <row r="319" spans="1:30" ht="22.2" hidden="1" x14ac:dyDescent="0.45">
      <c r="A319" s="375" t="str">
        <f>'CONGESTION RESULTS 2015'!A319</f>
        <v>VR</v>
      </c>
      <c r="B319" s="375">
        <f>'CONGESTION RESULTS 2015'!B319</f>
        <v>0</v>
      </c>
      <c r="C319" s="375">
        <f>'CONGESTION RESULTS 2015'!C319</f>
        <v>0</v>
      </c>
      <c r="D319" s="375" t="str">
        <f>'CONGESTION RESULTS 2015'!E319</f>
        <v>no</v>
      </c>
      <c r="E319" s="375" t="str">
        <f>'CONGESTION RESULTS 2015'!F319</f>
        <v>PRISMA</v>
      </c>
      <c r="F319" s="375" t="str">
        <f>'CONGESTION RESULTS 2015'!G319</f>
        <v>Überackern ABG (AT)</v>
      </c>
      <c r="G319" s="375" t="str">
        <f>'CONGESTION RESULTS 2015'!H319</f>
        <v>Entry</v>
      </c>
      <c r="H319" s="375" t="str">
        <f>'CONGESTION RESULTS 2015'!I319</f>
        <v>21Z000000000002E</v>
      </c>
      <c r="I319" s="375" t="str">
        <f>'CONGESTION RESULTS 2015'!J319</f>
        <v>Open Grid Europe</v>
      </c>
      <c r="J319" s="375" t="str">
        <f>'CONGESTION RESULTS 2015'!K319</f>
        <v>21X-DE-C-A0A0A-T</v>
      </c>
      <c r="K319" s="375" t="str">
        <f>'CONGESTION RESULTS 2015'!L319</f>
        <v>DE</v>
      </c>
      <c r="L319" s="375" t="str">
        <f>'CONGESTION RESULTS 2015'!M319</f>
        <v>from</v>
      </c>
      <c r="M319" s="375" t="str">
        <f>'CONGESTION RESULTS 2015'!N319</f>
        <v>Gas Connect Austria</v>
      </c>
      <c r="N319" s="375" t="str">
        <f>'CONGESTION RESULTS 2015'!O319</f>
        <v>21X-AT-B-A0A0A-K</v>
      </c>
      <c r="O319" s="375" t="str">
        <f>'CONGESTION RESULTS 2015'!P319</f>
        <v>AT</v>
      </c>
      <c r="P319" s="375" t="str">
        <f>'CONGESTION RESULTS 2015'!Q319</f>
        <v>no firm technical</v>
      </c>
      <c r="Q319" s="375">
        <f>'CONGESTION RESULTS 2015'!BC319</f>
        <v>0</v>
      </c>
      <c r="S319" s="360">
        <f>'CONGESTION RESULTS 2015'!BJ319</f>
        <v>0</v>
      </c>
      <c r="T319" s="375">
        <f>'CONGESTION RESULTS 2015'!BX319</f>
        <v>0</v>
      </c>
      <c r="U319" s="375" t="str">
        <f>IF(ISBLANK('CONGESTION RESULTS 2015'!BK319), "no", "yes")</f>
        <v>no</v>
      </c>
      <c r="V319" s="357">
        <f>'CONGESTION RESULTS 2015'!CE319</f>
        <v>0</v>
      </c>
      <c r="W319" s="375">
        <f>'CONGESTION RESULTS 2015'!CF319</f>
        <v>0</v>
      </c>
      <c r="X319" s="375">
        <f>'CONGESTION RESULTS 2015'!CG319</f>
        <v>0</v>
      </c>
      <c r="Y319" s="375">
        <f>'CONGESTION RESULTS 2015'!CH319</f>
        <v>0</v>
      </c>
      <c r="AA319" s="375">
        <f>Table9[[#This Row],[offer/non-offer or premia in March 2016 auction? 
'[only considering GYs and M-4-16']]]</f>
        <v>0</v>
      </c>
      <c r="AB319" s="375">
        <f>Table9[[#This Row],[Further TSO remarks on congestion / data / proposed changes to IP list etc.]]</f>
        <v>0</v>
      </c>
      <c r="AC319" s="375">
        <f>Table9[[#This Row],[Revised evaluation of congestion after TSO / NRA comments]]</f>
        <v>0</v>
      </c>
      <c r="AD319" s="375">
        <f>Table9[[#This Row],[ACER comments / 
justification]]</f>
        <v>0</v>
      </c>
    </row>
    <row r="320" spans="1:30" ht="22.2" hidden="1" x14ac:dyDescent="0.45">
      <c r="A320" s="375" t="str">
        <f>'CONGESTION RESULTS 2015'!A320</f>
        <v>cross-border</v>
      </c>
      <c r="B320" s="375" t="str">
        <f>'CONGESTION RESULTS 2015'!B320</f>
        <v>no</v>
      </c>
      <c r="C320" s="375">
        <f>'CONGESTION RESULTS 2015'!C320</f>
        <v>0</v>
      </c>
      <c r="D320" s="375" t="str">
        <f>'CONGESTION RESULTS 2015'!E320</f>
        <v>yes</v>
      </c>
      <c r="E320" s="375" t="str">
        <f>'CONGESTION RESULTS 2015'!F320</f>
        <v>PRISMA</v>
      </c>
      <c r="F320" s="375" t="str">
        <f>'CONGESTION RESULTS 2015'!G320</f>
        <v>Überackern ABG (AT)</v>
      </c>
      <c r="G320" s="375" t="str">
        <f>'CONGESTION RESULTS 2015'!H320</f>
        <v>Entry</v>
      </c>
      <c r="H320" s="375" t="str">
        <f>'CONGESTION RESULTS 2015'!I320</f>
        <v>21Z000000000002E</v>
      </c>
      <c r="I320" s="375" t="str">
        <f>'CONGESTION RESULTS 2015'!J320</f>
        <v>Gas Connect Austria</v>
      </c>
      <c r="J320" s="375" t="str">
        <f>'CONGESTION RESULTS 2015'!K320</f>
        <v>21X-AT-B-A0A0A-K</v>
      </c>
      <c r="K320" s="375" t="str">
        <f>'CONGESTION RESULTS 2015'!L320</f>
        <v>AT</v>
      </c>
      <c r="L320" s="375" t="str">
        <f>'CONGESTION RESULTS 2015'!M320</f>
        <v>from</v>
      </c>
      <c r="M320" s="375" t="str">
        <f>'CONGESTION RESULTS 2015'!N320</f>
        <v>Open Grid Europe</v>
      </c>
      <c r="N320" s="375" t="str">
        <f>'CONGESTION RESULTS 2015'!O320</f>
        <v>21X-DE-C-A0A0A-T</v>
      </c>
      <c r="O320" s="375" t="str">
        <f>'CONGESTION RESULTS 2015'!P320</f>
        <v>DE</v>
      </c>
      <c r="P320" s="375" t="str">
        <f>'CONGESTION RESULTS 2015'!Q320</f>
        <v>change of name (according to GCA proposal in CAM IMR survey)</v>
      </c>
      <c r="Q320" s="375">
        <f>'CONGESTION RESULTS 2015'!BC320</f>
        <v>0</v>
      </c>
      <c r="S320" s="360">
        <f>'CONGESTION RESULTS 2015'!BJ320</f>
        <v>0</v>
      </c>
      <c r="T320" s="375">
        <f>'CONGESTION RESULTS 2015'!BX320</f>
        <v>0</v>
      </c>
      <c r="U320" s="375" t="str">
        <f>IF(ISBLANK('CONGESTION RESULTS 2015'!BK320), "no", "yes")</f>
        <v>no</v>
      </c>
      <c r="V320" s="357">
        <f>'CONGESTION RESULTS 2015'!CE320</f>
        <v>0</v>
      </c>
      <c r="W320" s="375">
        <f>'CONGESTION RESULTS 2015'!CF320</f>
        <v>0</v>
      </c>
      <c r="X320" s="375">
        <f>'CONGESTION RESULTS 2015'!CG320</f>
        <v>0</v>
      </c>
      <c r="Y320" s="375">
        <f>'CONGESTION RESULTS 2015'!CH320</f>
        <v>0</v>
      </c>
      <c r="AA320" s="375">
        <f>Table9[[#This Row],[offer/non-offer or premia in March 2016 auction? 
'[only considering GYs and M-4-16']]]</f>
        <v>0</v>
      </c>
      <c r="AB320" s="375">
        <f>Table9[[#This Row],[Further TSO remarks on congestion / data / proposed changes to IP list etc.]]</f>
        <v>0</v>
      </c>
      <c r="AC320" s="375">
        <f>Table9[[#This Row],[Revised evaluation of congestion after TSO / NRA comments]]</f>
        <v>0</v>
      </c>
      <c r="AD320" s="375">
        <f>Table9[[#This Row],[ACER comments / 
justification]]</f>
        <v>0</v>
      </c>
    </row>
    <row r="321" spans="1:30" ht="22.2" hidden="1" x14ac:dyDescent="0.45">
      <c r="A321" s="375" t="str">
        <f>'CONGESTION RESULTS 2015'!A321</f>
        <v>cross-border</v>
      </c>
      <c r="B321" s="375" t="str">
        <f>'CONGESTION RESULTS 2015'!B321</f>
        <v>no</v>
      </c>
      <c r="C321" s="375">
        <f>'CONGESTION RESULTS 2015'!C321</f>
        <v>0</v>
      </c>
      <c r="D321" s="375" t="str">
        <f>'CONGESTION RESULTS 2015'!E321</f>
        <v>yes</v>
      </c>
      <c r="E321" s="375" t="str">
        <f>'CONGESTION RESULTS 2015'!F321</f>
        <v>PRISMA</v>
      </c>
      <c r="F321" s="375" t="str">
        <f>'CONGESTION RESULTS 2015'!G321</f>
        <v>Überackern SUDAL (AT) / Burghausen (DE) (2)</v>
      </c>
      <c r="G321" s="375" t="str">
        <f>'CONGESTION RESULTS 2015'!H321</f>
        <v>Entry</v>
      </c>
      <c r="H321" s="375" t="str">
        <f>'CONGESTION RESULTS 2015'!I321</f>
        <v>21Z0000000001240</v>
      </c>
      <c r="I321" s="375" t="str">
        <f>'CONGESTION RESULTS 2015'!J321</f>
        <v>bayernets</v>
      </c>
      <c r="J321" s="375" t="str">
        <f>'CONGESTION RESULTS 2015'!K321</f>
        <v>21X-DE-A-A0A0A-A</v>
      </c>
      <c r="K321" s="375" t="str">
        <f>'CONGESTION RESULTS 2015'!L321</f>
        <v>DE</v>
      </c>
      <c r="L321" s="375" t="str">
        <f>'CONGESTION RESULTS 2015'!M321</f>
        <v>from</v>
      </c>
      <c r="M321" s="375" t="str">
        <f>'CONGESTION RESULTS 2015'!N321</f>
        <v>Gas Connect Austria</v>
      </c>
      <c r="N321" s="375" t="str">
        <f>'CONGESTION RESULTS 2015'!O321</f>
        <v>21X-AT-B-A0A0A-K</v>
      </c>
      <c r="O321" s="375" t="str">
        <f>'CONGESTION RESULTS 2015'!P321</f>
        <v>AT</v>
      </c>
      <c r="P321" s="375" t="str">
        <f>'CONGESTION RESULTS 2015'!Q321</f>
        <v>competing capacities?</v>
      </c>
      <c r="Q321" s="375" t="str">
        <f>'CONGESTION RESULTS 2015'!BC321</f>
        <v>yes</v>
      </c>
      <c r="S321" s="360" t="str">
        <f>'CONGESTION RESULTS 2015'!BJ321</f>
        <v>no</v>
      </c>
      <c r="T321" s="375">
        <f>'CONGESTION RESULTS 2015'!BX321</f>
        <v>0</v>
      </c>
      <c r="U321" s="375" t="str">
        <f>IF(ISBLANK('CONGESTION RESULTS 2015'!BK321), "no", "yes")</f>
        <v>no</v>
      </c>
      <c r="V321" s="357" t="str">
        <f>'CONGESTION RESULTS 2015'!CE321</f>
        <v>no secondary transactions</v>
      </c>
      <c r="W321" s="375">
        <f>'CONGESTION RESULTS 2015'!CF321</f>
        <v>0</v>
      </c>
      <c r="X321" s="375">
        <f>'CONGESTION RESULTS 2015'!CG321</f>
        <v>0</v>
      </c>
      <c r="Y321" s="375">
        <f>'CONGESTION RESULTS 2015'!CH321</f>
        <v>0</v>
      </c>
      <c r="AA321" s="375">
        <f>Table9[[#This Row],[offer/non-offer or premia in March 2016 auction? 
'[only considering GYs and M-4-16']]]</f>
        <v>0</v>
      </c>
      <c r="AB321" s="375">
        <f>Table9[[#This Row],[Further TSO remarks on congestion / data / proposed changes to IP list etc.]]</f>
        <v>0</v>
      </c>
      <c r="AC321" s="375" t="str">
        <f>Table9[[#This Row],[Revised evaluation of congestion after TSO / NRA comments]]</f>
        <v>no</v>
      </c>
      <c r="AD321" s="375">
        <f>Table9[[#This Row],[ACER comments / 
justification]]</f>
        <v>0</v>
      </c>
    </row>
    <row r="322" spans="1:30" s="361" customFormat="1" ht="30" hidden="1" customHeight="1" x14ac:dyDescent="0.45">
      <c r="A322" s="357" t="str">
        <f>'CONGESTION RESULTS 2015'!A322</f>
        <v>cross-border</v>
      </c>
      <c r="B322" s="324" t="str">
        <f>'CONGESTION RESULTS 2015'!B322</f>
        <v>yes</v>
      </c>
      <c r="C322" s="357" t="str">
        <f>'CONGESTION RESULTS 2015'!C322</f>
        <v>auction premia (c) [&gt;0 GY]</v>
      </c>
      <c r="D322" s="357" t="str">
        <f>'CONGESTION RESULTS 2015'!E322</f>
        <v>yes</v>
      </c>
      <c r="E322" s="357" t="str">
        <f>'CONGESTION RESULTS 2015'!F322</f>
        <v>PRISMA</v>
      </c>
      <c r="F322" s="368" t="str">
        <f>'CONGESTION RESULTS 2015'!G322</f>
        <v>Überackern SUDAL (AT) / Burghausen (DE) (2)</v>
      </c>
      <c r="G322" s="357" t="str">
        <f>'CONGESTION RESULTS 2015'!H322</f>
        <v>Entry</v>
      </c>
      <c r="H322" s="358" t="str">
        <f>'CONGESTION RESULTS 2015'!I322</f>
        <v>21Z0000000001240</v>
      </c>
      <c r="I322" s="357" t="str">
        <f>'CONGESTION RESULTS 2015'!J322</f>
        <v>Gas Connect Austria</v>
      </c>
      <c r="J322" s="329" t="str">
        <f>'CONGESTION RESULTS 2015'!K322</f>
        <v>21X-AT-B-A0A0A-K</v>
      </c>
      <c r="K322" s="357" t="str">
        <f>'CONGESTION RESULTS 2015'!L322</f>
        <v>AT</v>
      </c>
      <c r="L322" s="359" t="str">
        <f>'CONGESTION RESULTS 2015'!M322</f>
        <v>from</v>
      </c>
      <c r="M322" s="359" t="str">
        <f>'CONGESTION RESULTS 2015'!N322</f>
        <v>bayernets</v>
      </c>
      <c r="N322" s="329" t="str">
        <f>'CONGESTION RESULTS 2015'!O322</f>
        <v>21X-DE-A-A0A0A-A</v>
      </c>
      <c r="O322" s="322" t="str">
        <f>'CONGESTION RESULTS 2015'!P322</f>
        <v>DE</v>
      </c>
      <c r="P322" s="375" t="str">
        <f>'CONGESTION RESULTS 2015'!Q322</f>
        <v>change of name (according to GCA proposal in CAM IMR survey)</v>
      </c>
      <c r="Q322" s="357" t="str">
        <f>'CONGESTION RESULTS 2015'!BC322</f>
        <v>yes</v>
      </c>
      <c r="R322" s="360" t="s">
        <v>100</v>
      </c>
      <c r="S322" s="447" t="str">
        <f>'CONGESTION RESULTS 2015'!BJ322</f>
        <v>yes  (on 17.3.15)</v>
      </c>
      <c r="T322" s="357" t="str">
        <f>'CONGESTION RESULTS 2015'!BX322</f>
        <v>yes</v>
      </c>
      <c r="U322" s="357" t="str">
        <f>IF(ISBLANK('CONGESTION RESULTS 2015'!BK322), "no", "yes")</f>
        <v>yes</v>
      </c>
      <c r="V322" s="357" t="str">
        <f>Table9[[#This Row],[Number of concluded trades (T) and offers (O) on secondary markets in 2015 '[&gt;= 1 month']]]</f>
        <v>no</v>
      </c>
      <c r="W322" s="357" t="str">
        <f>'CONGESTION RESULTS 2015'!CF322</f>
        <v>yes</v>
      </c>
      <c r="X322" s="357" t="str">
        <f>'CONGESTION RESULTS 2015'!CG322</f>
        <v>yes</v>
      </c>
      <c r="Y322" s="357" t="str">
        <f>'CONGESTION RESULTS 2015'!CH322</f>
        <v>yes</v>
      </c>
      <c r="Z322" s="357" t="s">
        <v>100</v>
      </c>
      <c r="AA322" s="375" t="str">
        <f>Table9[[#This Row],[offer/non-offer or premia in March 2016 auction? 
'[only considering GYs and M-4-16']]]</f>
        <v>M-4-16 offered only as interruptible capacity, 
only GYs 19-31 offered bundled (27-31 unbundled)</v>
      </c>
      <c r="AB322" s="375" t="str">
        <f>Table9[[#This Row],[Further TSO remarks on congestion / data / proposed changes to IP list etc.]]</f>
        <v xml:space="preserve">The TSO believes that all information needed, also on secondary trade, is available on PRISMA, so they have decided not to contribute to the excel sheets. </v>
      </c>
      <c r="AC322" s="375" t="str">
        <f>Table9[[#This Row],[Revised evaluation of congestion after TSO / NRA comments]]</f>
        <v>yes</v>
      </c>
      <c r="AD322" s="375" t="str">
        <f>Table9[[#This Row],[ACER comments / 
justification]]</f>
        <v>persistent congestion</v>
      </c>
    </row>
    <row r="323" spans="1:30" ht="22.2" hidden="1" x14ac:dyDescent="0.45">
      <c r="A323" s="375" t="str">
        <f>'CONGESTION RESULTS 2015'!A323</f>
        <v>cross-border</v>
      </c>
      <c r="B323" s="375" t="str">
        <f>'CONGESTION RESULTS 2015'!B323</f>
        <v>potentially (no data)</v>
      </c>
      <c r="C323" s="375" t="str">
        <f>'CONGESTION RESULTS 2015'!C323</f>
        <v>non-offer of GYs 15/16 + 16/17 + 17/18</v>
      </c>
      <c r="D323" s="375" t="str">
        <f>'CONGESTION RESULTS 2015'!E323</f>
        <v>yes</v>
      </c>
      <c r="E323" s="375" t="str">
        <f>'CONGESTION RESULTS 2015'!F323</f>
        <v>RBP</v>
      </c>
      <c r="F323" s="375" t="str">
        <f>'CONGESTION RESULTS 2015'!G323</f>
        <v xml:space="preserve">Vel’ké Zlievce – Balassagyarmat </v>
      </c>
      <c r="G323" s="375" t="str">
        <f>'CONGESTION RESULTS 2015'!H323</f>
        <v>Entry</v>
      </c>
      <c r="H323" s="375" t="str">
        <f>'CONGESTION RESULTS 2015'!I323</f>
        <v>21Z000000000358C</v>
      </c>
      <c r="I323" s="375" t="str">
        <f>'CONGESTION RESULTS 2015'!J323</f>
        <v>Magyar Gáz Tranzit ZRt.</v>
      </c>
      <c r="J323" s="375" t="str">
        <f>'CONGESTION RESULTS 2015'!K323</f>
        <v>21X000000001320N</v>
      </c>
      <c r="K323" s="375" t="str">
        <f>'CONGESTION RESULTS 2015'!L323</f>
        <v>HU</v>
      </c>
      <c r="L323" s="375" t="str">
        <f>'CONGESTION RESULTS 2015'!M323</f>
        <v>from</v>
      </c>
      <c r="M323" s="375" t="str">
        <f>'CONGESTION RESULTS 2015'!N323</f>
        <v>eustream</v>
      </c>
      <c r="N323" s="375" t="str">
        <f>'CONGESTION RESULTS 2015'!O323</f>
        <v>21X-SK-A-A0A0A-N</v>
      </c>
      <c r="O323" s="375" t="str">
        <f>'CONGESTION RESULTS 2015'!P323</f>
        <v>SK</v>
      </c>
      <c r="P323" s="375">
        <f>'CONGESTION RESULTS 2015'!Q323</f>
        <v>0</v>
      </c>
      <c r="Q323" s="375">
        <f>'CONGESTION RESULTS 2015'!BC323</f>
        <v>0</v>
      </c>
      <c r="S323" s="360">
        <f>'CONGESTION RESULTS 2015'!BJ323</f>
        <v>0</v>
      </c>
      <c r="T323" s="375" t="str">
        <f>'CONGESTION RESULTS 2015'!BX323</f>
        <v>no</v>
      </c>
      <c r="U323" s="375" t="str">
        <f>IF(ISBLANK('CONGESTION RESULTS 2015'!BK323), "no", "yes")</f>
        <v>no</v>
      </c>
      <c r="V323" s="357">
        <f>'CONGESTION RESULTS 2015'!CE323</f>
        <v>0</v>
      </c>
      <c r="W323" s="375" t="str">
        <f>'CONGESTION RESULTS 2015'!CF323</f>
        <v>no</v>
      </c>
      <c r="X323" s="375" t="str">
        <f>'CONGESTION RESULTS 2015'!CG323</f>
        <v>no</v>
      </c>
      <c r="Y323" s="375">
        <f>'CONGESTION RESULTS 2015'!CH323</f>
        <v>0</v>
      </c>
      <c r="AA323" s="375" t="str">
        <f>Table9[[#This Row],[offer/non-offer or premia in March 2016 auction? 
'[only considering GYs and M-4-16']]]</f>
        <v>Y 2016 + M-4-16 offered bundled</v>
      </c>
      <c r="AB323" s="375">
        <f>Table9[[#This Row],[Further TSO remarks on congestion / data / proposed changes to IP list etc.]]</f>
        <v>0</v>
      </c>
      <c r="AC323" s="375" t="str">
        <f>Table9[[#This Row],[Revised evaluation of congestion after TSO / NRA comments]]</f>
        <v>close (due to quota)</v>
      </c>
      <c r="AD323" s="375" t="str">
        <f>Table9[[#This Row],[ACER comments / 
justification]]</f>
        <v>assuming same situation in 2015 as for eustream at this IP</v>
      </c>
    </row>
    <row r="324" spans="1:30" ht="22.2" hidden="1" x14ac:dyDescent="0.45">
      <c r="A324" s="375" t="str">
        <f>'CONGESTION RESULTS 2015'!A324</f>
        <v>cross-border (VIP)</v>
      </c>
      <c r="B324" s="375" t="str">
        <f>'CONGESTION RESULTS 2015'!B324</f>
        <v>no (but only 1 GY ahead is offered)</v>
      </c>
      <c r="C324" s="375" t="str">
        <f>'CONGESTION RESULTS 2015'!C324</f>
        <v>non-offer of GY 16/17 + 17/18</v>
      </c>
      <c r="D324" s="375" t="str">
        <f>'CONGESTION RESULTS 2015'!E324</f>
        <v>yes</v>
      </c>
      <c r="E324" s="375" t="str">
        <f>'CONGESTION RESULTS 2015'!F324</f>
        <v>PRISMA</v>
      </c>
      <c r="F324" s="375" t="str">
        <f>'CONGESTION RESULTS 2015'!G324</f>
        <v>VIP IBERICO</v>
      </c>
      <c r="G324" s="375" t="str">
        <f>'CONGESTION RESULTS 2015'!H324</f>
        <v>Entry</v>
      </c>
      <c r="H324" s="375" t="str">
        <f>'CONGESTION RESULTS 2015'!I324</f>
        <v>21Z000000000282J</v>
      </c>
      <c r="I324" s="375" t="str">
        <f>'CONGESTION RESULTS 2015'!J324</f>
        <v>REN - Gasodutos</v>
      </c>
      <c r="J324" s="375" t="str">
        <f>'CONGESTION RESULTS 2015'!K324</f>
        <v>21X-PT-A-A0A0A-Y</v>
      </c>
      <c r="K324" s="375" t="str">
        <f>'CONGESTION RESULTS 2015'!L324</f>
        <v>PT</v>
      </c>
      <c r="L324" s="375" t="str">
        <f>'CONGESTION RESULTS 2015'!M324</f>
        <v>from</v>
      </c>
      <c r="M324" s="375" t="str">
        <f>'CONGESTION RESULTS 2015'!N324</f>
        <v>Enagas</v>
      </c>
      <c r="N324" s="375" t="str">
        <f>'CONGESTION RESULTS 2015'!O324</f>
        <v>21X-ES-A-A0A0A-T</v>
      </c>
      <c r="O324" s="375" t="str">
        <f>'CONGESTION RESULTS 2015'!P324</f>
        <v>ES</v>
      </c>
      <c r="P324" s="375" t="str">
        <f>'CONGESTION RESULTS 2015'!Q324</f>
        <v>no offer beyond GY15/16 (GY16/17 only offered in 3/16)</v>
      </c>
      <c r="Q324" s="375" t="str">
        <f>'CONGESTION RESULTS 2015'!BC324</f>
        <v>no</v>
      </c>
      <c r="S324" s="360">
        <f>'CONGESTION RESULTS 2015'!BJ324</f>
        <v>0</v>
      </c>
      <c r="T324" s="375">
        <f>'CONGESTION RESULTS 2015'!BX324</f>
        <v>0</v>
      </c>
      <c r="U324" s="375" t="str">
        <f>IF(ISBLANK('CONGESTION RESULTS 2015'!BK324), "no", "yes")</f>
        <v>no</v>
      </c>
      <c r="V324" s="357">
        <f>'CONGESTION RESULTS 2015'!CE324</f>
        <v>0</v>
      </c>
      <c r="W324" s="375">
        <f>'CONGESTION RESULTS 2015'!CF324</f>
        <v>0</v>
      </c>
      <c r="X324" s="375">
        <f>'CONGESTION RESULTS 2015'!CG324</f>
        <v>0</v>
      </c>
      <c r="Y324" s="375">
        <f>'CONGESTION RESULTS 2015'!CH324</f>
        <v>0</v>
      </c>
      <c r="AA324" s="375">
        <f>Table9[[#This Row],[offer/non-offer or premia in March 2016 auction? 
'[only considering GYs and M-4-16']]]</f>
        <v>0</v>
      </c>
      <c r="AB324" s="375">
        <f>Table9[[#This Row],[Further TSO remarks on congestion / data / proposed changes to IP list etc.]]</f>
        <v>0</v>
      </c>
      <c r="AC324" s="375">
        <f>Table9[[#This Row],[Revised evaluation of congestion after TSO / NRA comments]]</f>
        <v>0</v>
      </c>
      <c r="AD324" s="375">
        <f>Table9[[#This Row],[ACER comments / 
justification]]</f>
        <v>0</v>
      </c>
    </row>
    <row r="325" spans="1:30" ht="22.2" hidden="1" x14ac:dyDescent="0.45">
      <c r="A325" s="375" t="str">
        <f>'CONGESTION RESULTS 2015'!A325</f>
        <v>cross-border (VIP)</v>
      </c>
      <c r="B325" s="375" t="str">
        <f>'CONGESTION RESULTS 2015'!B325</f>
        <v>no (but only 1 GY ahead is offered)</v>
      </c>
      <c r="C325" s="375" t="str">
        <f>'CONGESTION RESULTS 2015'!C325</f>
        <v>non-offer of GY 16/17 + 17/18</v>
      </c>
      <c r="D325" s="375" t="str">
        <f>'CONGESTION RESULTS 2015'!E325</f>
        <v>yes</v>
      </c>
      <c r="E325" s="375" t="str">
        <f>'CONGESTION RESULTS 2015'!F325</f>
        <v>PRISMA</v>
      </c>
      <c r="F325" s="375" t="str">
        <f>'CONGESTION RESULTS 2015'!G325</f>
        <v>VIP IBERICO</v>
      </c>
      <c r="G325" s="375" t="str">
        <f>'CONGESTION RESULTS 2015'!H325</f>
        <v>Entry</v>
      </c>
      <c r="H325" s="375" t="str">
        <f>'CONGESTION RESULTS 2015'!I325</f>
        <v>21Z000000000282J</v>
      </c>
      <c r="I325" s="375" t="str">
        <f>'CONGESTION RESULTS 2015'!J325</f>
        <v>Enagas</v>
      </c>
      <c r="J325" s="375" t="str">
        <f>'CONGESTION RESULTS 2015'!K325</f>
        <v>21X-ES-A-A0A0A-T</v>
      </c>
      <c r="K325" s="375" t="str">
        <f>'CONGESTION RESULTS 2015'!L325</f>
        <v>ES</v>
      </c>
      <c r="L325" s="375" t="str">
        <f>'CONGESTION RESULTS 2015'!M325</f>
        <v>from</v>
      </c>
      <c r="M325" s="375" t="str">
        <f>'CONGESTION RESULTS 2015'!N325</f>
        <v>REN - Gasodutos</v>
      </c>
      <c r="N325" s="375" t="str">
        <f>'CONGESTION RESULTS 2015'!O325</f>
        <v>21X-PT-A-A0A0A-Y</v>
      </c>
      <c r="O325" s="375" t="str">
        <f>'CONGESTION RESULTS 2015'!P325</f>
        <v>PT</v>
      </c>
      <c r="P325" s="375" t="str">
        <f>'CONGESTION RESULTS 2015'!Q325</f>
        <v>no offer beyond GY15/16 (GY16/17 only offered in 3/16)</v>
      </c>
      <c r="Q325" s="375" t="str">
        <f>'CONGESTION RESULTS 2015'!BC325</f>
        <v>no</v>
      </c>
      <c r="S325" s="360">
        <f>'CONGESTION RESULTS 2015'!BJ325</f>
        <v>0</v>
      </c>
      <c r="T325" s="375">
        <f>'CONGESTION RESULTS 2015'!BX325</f>
        <v>0</v>
      </c>
      <c r="U325" s="375" t="str">
        <f>IF(ISBLANK('CONGESTION RESULTS 2015'!BK325), "no", "yes")</f>
        <v>no</v>
      </c>
      <c r="V325" s="357">
        <f>'CONGESTION RESULTS 2015'!CE325</f>
        <v>0</v>
      </c>
      <c r="W325" s="375">
        <f>'CONGESTION RESULTS 2015'!CF325</f>
        <v>0</v>
      </c>
      <c r="X325" s="375">
        <f>'CONGESTION RESULTS 2015'!CG325</f>
        <v>0</v>
      </c>
      <c r="Y325" s="375">
        <f>'CONGESTION RESULTS 2015'!CH325</f>
        <v>0</v>
      </c>
      <c r="AA325" s="375">
        <f>Table9[[#This Row],[offer/non-offer or premia in March 2016 auction? 
'[only considering GYs and M-4-16']]]</f>
        <v>0</v>
      </c>
      <c r="AB325" s="375" t="str">
        <f>Table9[[#This Row],[Further TSO remarks on congestion / data / proposed changes to IP list etc.]]</f>
        <v xml:space="preserve">On the Trasparency Platform there is data available from Jan 2015 to Jul 2017 regarding the capacity available at VIP PIRINEOS. Request to change data on available firm capacity. 
Need to clarify the methodology on the calculation of the p-partially available capacity and the relation to level of congestion of VIP PIRINEOS. </v>
      </c>
      <c r="AC325" s="375">
        <f>Table9[[#This Row],[Revised evaluation of congestion after TSO / NRA comments]]</f>
        <v>0</v>
      </c>
      <c r="AD325" s="375">
        <f>Table9[[#This Row],[ACER comments / 
justification]]</f>
        <v>0</v>
      </c>
    </row>
    <row r="326" spans="1:30" ht="22.2" hidden="1" x14ac:dyDescent="0.45">
      <c r="A326" s="375" t="str">
        <f>'CONGESTION RESULTS 2015'!A326</f>
        <v>cross-border (VIP)</v>
      </c>
      <c r="B326" s="375" t="str">
        <f>'CONGESTION RESULTS 2015'!B326</f>
        <v>no</v>
      </c>
      <c r="C326" s="375">
        <f>'CONGESTION RESULTS 2015'!C326</f>
        <v>0</v>
      </c>
      <c r="D326" s="375" t="str">
        <f>'CONGESTION RESULTS 2015'!E326</f>
        <v>yes</v>
      </c>
      <c r="E326" s="375" t="str">
        <f>'CONGESTION RESULTS 2015'!F326</f>
        <v>PRISMA</v>
      </c>
      <c r="F326" s="375" t="str">
        <f>'CONGESTION RESULTS 2015'!G326</f>
        <v>VIP PIRINEOS</v>
      </c>
      <c r="G326" s="375" t="str">
        <f>'CONGESTION RESULTS 2015'!H326</f>
        <v>Entry</v>
      </c>
      <c r="H326" s="375" t="str">
        <f>'CONGESTION RESULTS 2015'!I326</f>
        <v xml:space="preserve"> 21Z000000000285D</v>
      </c>
      <c r="I326" s="375" t="str">
        <f>'CONGESTION RESULTS 2015'!J326</f>
        <v>Enagas</v>
      </c>
      <c r="J326" s="375" t="str">
        <f>'CONGESTION RESULTS 2015'!K326</f>
        <v>21X-ES-A-A0A0A-T</v>
      </c>
      <c r="K326" s="375" t="str">
        <f>'CONGESTION RESULTS 2015'!L326</f>
        <v>ES</v>
      </c>
      <c r="L326" s="375" t="str">
        <f>'CONGESTION RESULTS 2015'!M326</f>
        <v>from</v>
      </c>
      <c r="M326" s="375" t="str">
        <f>'CONGESTION RESULTS 2015'!N326</f>
        <v>TIGF</v>
      </c>
      <c r="N326" s="375" t="str">
        <f>'CONGESTION RESULTS 2015'!O326</f>
        <v>21X-FR-B-A0A0A-J</v>
      </c>
      <c r="O326" s="375" t="str">
        <f>'CONGESTION RESULTS 2015'!P326</f>
        <v>FR</v>
      </c>
      <c r="P326" s="375">
        <f>'CONGESTION RESULTS 2015'!Q326</f>
        <v>0</v>
      </c>
      <c r="Q326" s="375">
        <f>'CONGESTION RESULTS 2015'!BC326</f>
        <v>0</v>
      </c>
      <c r="S326" s="360">
        <f>'CONGESTION RESULTS 2015'!BJ326</f>
        <v>0</v>
      </c>
      <c r="T326" s="375">
        <f>'CONGESTION RESULTS 2015'!BX326</f>
        <v>0</v>
      </c>
      <c r="U326" s="375" t="str">
        <f>IF(ISBLANK('CONGESTION RESULTS 2015'!BK326), "no", "yes")</f>
        <v>no</v>
      </c>
      <c r="V326" s="357">
        <f>'CONGESTION RESULTS 2015'!CE326</f>
        <v>0</v>
      </c>
      <c r="W326" s="375">
        <f>'CONGESTION RESULTS 2015'!CF326</f>
        <v>0</v>
      </c>
      <c r="X326" s="375">
        <f>'CONGESTION RESULTS 2015'!CG326</f>
        <v>0</v>
      </c>
      <c r="Y326" s="375">
        <f>'CONGESTION RESULTS 2015'!CH326</f>
        <v>0</v>
      </c>
      <c r="AA326" s="375">
        <f>Table9[[#This Row],[offer/non-offer or premia in March 2016 auction? 
'[only considering GYs and M-4-16']]]</f>
        <v>0</v>
      </c>
      <c r="AB326" s="375">
        <f>Table9[[#This Row],[Further TSO remarks on congestion / data / proposed changes to IP list etc.]]</f>
        <v>0</v>
      </c>
      <c r="AC326" s="375">
        <f>Table9[[#This Row],[Revised evaluation of congestion after TSO / NRA comments]]</f>
        <v>0</v>
      </c>
      <c r="AD326" s="375">
        <f>Table9[[#This Row],[ACER comments / 
justification]]</f>
        <v>0</v>
      </c>
    </row>
    <row r="327" spans="1:30" ht="22.2" hidden="1" x14ac:dyDescent="0.45">
      <c r="A327" s="375" t="str">
        <f>'CONGESTION RESULTS 2015'!A327</f>
        <v>cross-border (VIP)</v>
      </c>
      <c r="B327" s="375" t="str">
        <f>'CONGESTION RESULTS 2015'!B327</f>
        <v>no</v>
      </c>
      <c r="C327" s="375">
        <f>'CONGESTION RESULTS 2015'!C327</f>
        <v>0</v>
      </c>
      <c r="D327" s="375" t="str">
        <f>'CONGESTION RESULTS 2015'!E327</f>
        <v>yes</v>
      </c>
      <c r="E327" s="375" t="str">
        <f>'CONGESTION RESULTS 2015'!F327</f>
        <v>PRISMA</v>
      </c>
      <c r="F327" s="375" t="str">
        <f>'CONGESTION RESULTS 2015'!G327</f>
        <v>VIP PIRINEOS</v>
      </c>
      <c r="G327" s="375" t="str">
        <f>'CONGESTION RESULTS 2015'!H327</f>
        <v>Entry</v>
      </c>
      <c r="H327" s="375" t="str">
        <f>'CONGESTION RESULTS 2015'!I327</f>
        <v xml:space="preserve"> 21Z000000000285D</v>
      </c>
      <c r="I327" s="375" t="str">
        <f>'CONGESTION RESULTS 2015'!J327</f>
        <v>TIGF</v>
      </c>
      <c r="J327" s="375" t="str">
        <f>'CONGESTION RESULTS 2015'!K327</f>
        <v>21X-FR-B-A0A0A-J</v>
      </c>
      <c r="K327" s="375" t="str">
        <f>'CONGESTION RESULTS 2015'!L327</f>
        <v>FR</v>
      </c>
      <c r="L327" s="375" t="str">
        <f>'CONGESTION RESULTS 2015'!M327</f>
        <v>from</v>
      </c>
      <c r="M327" s="375" t="str">
        <f>'CONGESTION RESULTS 2015'!N327</f>
        <v>Enagas</v>
      </c>
      <c r="N327" s="375" t="str">
        <f>'CONGESTION RESULTS 2015'!O327</f>
        <v>21X-ES-A-A0A0A-T</v>
      </c>
      <c r="O327" s="375" t="str">
        <f>'CONGESTION RESULTS 2015'!P327</f>
        <v>ES</v>
      </c>
      <c r="P327" s="375">
        <f>'CONGESTION RESULTS 2015'!Q327</f>
        <v>0</v>
      </c>
      <c r="Q327" s="375">
        <f>'CONGESTION RESULTS 2015'!BC327</f>
        <v>0</v>
      </c>
      <c r="S327" s="360">
        <f>'CONGESTION RESULTS 2015'!BJ327</f>
        <v>0</v>
      </c>
      <c r="T327" s="375">
        <f>'CONGESTION RESULTS 2015'!BX327</f>
        <v>0</v>
      </c>
      <c r="U327" s="375" t="str">
        <f>IF(ISBLANK('CONGESTION RESULTS 2015'!BK327), "no", "yes")</f>
        <v>no</v>
      </c>
      <c r="V327" s="357">
        <f>'CONGESTION RESULTS 2015'!CE327</f>
        <v>0</v>
      </c>
      <c r="W327" s="375">
        <f>'CONGESTION RESULTS 2015'!CF327</f>
        <v>0</v>
      </c>
      <c r="X327" s="375">
        <f>'CONGESTION RESULTS 2015'!CG327</f>
        <v>0</v>
      </c>
      <c r="Y327" s="375">
        <f>'CONGESTION RESULTS 2015'!CH327</f>
        <v>0</v>
      </c>
      <c r="AA327" s="375">
        <f>Table9[[#This Row],[offer/non-offer or premia in March 2016 auction? 
'[only considering GYs and M-4-16']]]</f>
        <v>0</v>
      </c>
      <c r="AB327" s="375">
        <f>Table9[[#This Row],[Further TSO remarks on congestion / data / proposed changes to IP list etc.]]</f>
        <v>0</v>
      </c>
      <c r="AC327" s="375" t="str">
        <f>Table9[[#This Row],[Revised evaluation of congestion after TSO / NRA comments]]</f>
        <v>no</v>
      </c>
      <c r="AD327" s="375">
        <f>Table9[[#This Row],[ACER comments / 
justification]]</f>
        <v>0</v>
      </c>
    </row>
    <row r="328" spans="1:30" ht="22.2" hidden="1" x14ac:dyDescent="0.45">
      <c r="A328" s="375" t="str">
        <f>'CONGESTION RESULTS 2015'!A328</f>
        <v>cross-border</v>
      </c>
      <c r="B328" s="375" t="str">
        <f>'CONGESTION RESULTS 2015'!B328</f>
        <v>no</v>
      </c>
      <c r="C328" s="375">
        <f>'CONGESTION RESULTS 2015'!C328</f>
        <v>0</v>
      </c>
      <c r="D328" s="375" t="str">
        <f>'CONGESTION RESULTS 2015'!E328</f>
        <v>yes</v>
      </c>
      <c r="E328" s="375" t="str">
        <f>'CONGESTION RESULTS 2015'!F328</f>
        <v>PRISMA</v>
      </c>
      <c r="F328" s="375" t="str">
        <f>'CONGESTION RESULTS 2015'!G328</f>
        <v>Waidhaus</v>
      </c>
      <c r="G328" s="375" t="str">
        <f>'CONGESTION RESULTS 2015'!H328</f>
        <v>Entry</v>
      </c>
      <c r="H328" s="375" t="str">
        <f>'CONGESTION RESULTS 2015'!I328</f>
        <v>21Z0000000000244</v>
      </c>
      <c r="I328" s="375" t="str">
        <f>'CONGESTION RESULTS 2015'!J328</f>
        <v>GRTgaz Deutschland</v>
      </c>
      <c r="J328" s="375" t="str">
        <f>'CONGESTION RESULTS 2015'!K328</f>
        <v>21X000000001008P</v>
      </c>
      <c r="K328" s="375" t="str">
        <f>'CONGESTION RESULTS 2015'!L328</f>
        <v>DE</v>
      </c>
      <c r="L328" s="375" t="str">
        <f>'CONGESTION RESULTS 2015'!M328</f>
        <v>from</v>
      </c>
      <c r="M328" s="375" t="str">
        <f>'CONGESTION RESULTS 2015'!N328</f>
        <v>NET4GAS</v>
      </c>
      <c r="N328" s="375" t="str">
        <f>'CONGESTION RESULTS 2015'!O328</f>
        <v>21X000000001304L</v>
      </c>
      <c r="O328" s="375" t="str">
        <f>'CONGESTION RESULTS 2015'!P328</f>
        <v>CZ</v>
      </c>
      <c r="P328" s="375">
        <f>'CONGESTION RESULTS 2015'!Q328</f>
        <v>0</v>
      </c>
      <c r="Q328" s="375">
        <f>'CONGESTION RESULTS 2015'!BC328</f>
        <v>0</v>
      </c>
      <c r="S328" s="360">
        <f>'CONGESTION RESULTS 2015'!BJ328</f>
        <v>0</v>
      </c>
      <c r="T328" s="375">
        <f>'CONGESTION RESULTS 2015'!BX328</f>
        <v>0</v>
      </c>
      <c r="U328" s="375" t="str">
        <f>IF(ISBLANK('CONGESTION RESULTS 2015'!BK328), "no", "yes")</f>
        <v>no</v>
      </c>
      <c r="V328" s="357">
        <f>'CONGESTION RESULTS 2015'!CE328</f>
        <v>0</v>
      </c>
      <c r="W328" s="375">
        <f>'CONGESTION RESULTS 2015'!CF328</f>
        <v>0</v>
      </c>
      <c r="X328" s="375">
        <f>'CONGESTION RESULTS 2015'!CG328</f>
        <v>0</v>
      </c>
      <c r="Y328" s="375">
        <f>'CONGESTION RESULTS 2015'!CH328</f>
        <v>0</v>
      </c>
      <c r="AA328" s="375">
        <f>Table9[[#This Row],[offer/non-offer or premia in March 2016 auction? 
'[only considering GYs and M-4-16']]]</f>
        <v>0</v>
      </c>
      <c r="AB328" s="375">
        <f>Table9[[#This Row],[Further TSO remarks on congestion / data / proposed changes to IP list etc.]]</f>
        <v>0</v>
      </c>
      <c r="AC328" s="375" t="str">
        <f>Table9[[#This Row],[Revised evaluation of congestion after TSO / NRA comments]]</f>
        <v>no</v>
      </c>
      <c r="AD328" s="375">
        <f>Table9[[#This Row],[ACER comments / 
justification]]</f>
        <v>0</v>
      </c>
    </row>
    <row r="329" spans="1:30" ht="22.2" hidden="1" x14ac:dyDescent="0.45">
      <c r="A329" s="375" t="str">
        <f>'CONGESTION RESULTS 2015'!A329</f>
        <v>cross-border</v>
      </c>
      <c r="B329" s="375" t="str">
        <f>'CONGESTION RESULTS 2015'!B329</f>
        <v>no</v>
      </c>
      <c r="C329" s="375">
        <f>'CONGESTION RESULTS 2015'!C329</f>
        <v>0</v>
      </c>
      <c r="D329" s="375" t="str">
        <f>'CONGESTION RESULTS 2015'!E329</f>
        <v>yes</v>
      </c>
      <c r="E329" s="375" t="str">
        <f>'CONGESTION RESULTS 2015'!F329</f>
        <v>PRISMA</v>
      </c>
      <c r="F329" s="375" t="str">
        <f>'CONGESTION RESULTS 2015'!G329</f>
        <v>Waidhaus</v>
      </c>
      <c r="G329" s="375" t="str">
        <f>'CONGESTION RESULTS 2015'!H329</f>
        <v>Entry</v>
      </c>
      <c r="H329" s="375" t="str">
        <f>'CONGESTION RESULTS 2015'!I329</f>
        <v>21Z0000000000236</v>
      </c>
      <c r="I329" s="375" t="str">
        <f>'CONGESTION RESULTS 2015'!J329</f>
        <v>Open Grid Europe</v>
      </c>
      <c r="J329" s="375" t="str">
        <f>'CONGESTION RESULTS 2015'!K329</f>
        <v>21X-DE-C-A0A0A-T</v>
      </c>
      <c r="K329" s="375" t="str">
        <f>'CONGESTION RESULTS 2015'!L329</f>
        <v>DE</v>
      </c>
      <c r="L329" s="375" t="str">
        <f>'CONGESTION RESULTS 2015'!M329</f>
        <v>from</v>
      </c>
      <c r="M329" s="375" t="str">
        <f>'CONGESTION RESULTS 2015'!N329</f>
        <v>NET4GAS</v>
      </c>
      <c r="N329" s="375" t="str">
        <f>'CONGESTION RESULTS 2015'!O329</f>
        <v>21X000000001304L</v>
      </c>
      <c r="O329" s="375" t="str">
        <f>'CONGESTION RESULTS 2015'!P329</f>
        <v>CZ</v>
      </c>
      <c r="P329" s="375">
        <f>'CONGESTION RESULTS 2015'!Q329</f>
        <v>0</v>
      </c>
      <c r="Q329" s="375">
        <f>'CONGESTION RESULTS 2015'!BC329</f>
        <v>0</v>
      </c>
      <c r="S329" s="360">
        <f>'CONGESTION RESULTS 2015'!BJ329</f>
        <v>0</v>
      </c>
      <c r="T329" s="375">
        <f>'CONGESTION RESULTS 2015'!BX329</f>
        <v>0</v>
      </c>
      <c r="U329" s="375" t="str">
        <f>IF(ISBLANK('CONGESTION RESULTS 2015'!BK329), "no", "yes")</f>
        <v>yes</v>
      </c>
      <c r="V329" s="357">
        <f>'CONGESTION RESULTS 2015'!CE329</f>
        <v>0</v>
      </c>
      <c r="W329" s="375">
        <f>'CONGESTION RESULTS 2015'!CF329</f>
        <v>0</v>
      </c>
      <c r="X329" s="375">
        <f>'CONGESTION RESULTS 2015'!CG329</f>
        <v>0</v>
      </c>
      <c r="Y329" s="375">
        <f>'CONGESTION RESULTS 2015'!CH329</f>
        <v>0</v>
      </c>
      <c r="AA329" s="375">
        <f>Table9[[#This Row],[offer/non-offer or premia in March 2016 auction? 
'[only considering GYs and M-4-16']]]</f>
        <v>0</v>
      </c>
      <c r="AB329" s="375">
        <f>Table9[[#This Row],[Further TSO remarks on congestion / data / proposed changes to IP list etc.]]</f>
        <v>0</v>
      </c>
      <c r="AC329" s="375">
        <f>Table9[[#This Row],[Revised evaluation of congestion after TSO / NRA comments]]</f>
        <v>0</v>
      </c>
      <c r="AD329" s="375">
        <f>Table9[[#This Row],[ACER comments / 
justification]]</f>
        <v>0</v>
      </c>
    </row>
    <row r="330" spans="1:30" ht="22.2" hidden="1" x14ac:dyDescent="0.45">
      <c r="A330" s="375" t="str">
        <f>'CONGESTION RESULTS 2015'!A330</f>
        <v>cross-border</v>
      </c>
      <c r="B330" s="375" t="str">
        <f>'CONGESTION RESULTS 2015'!B330</f>
        <v>likely not</v>
      </c>
      <c r="C330" s="375" t="str">
        <f>'CONGESTION RESULTS 2015'!C330</f>
        <v>non-offer of GYs &amp; Qs</v>
      </c>
      <c r="D330" s="375" t="str">
        <f>'CONGESTION RESULTS 2015'!E330</f>
        <v>yes</v>
      </c>
      <c r="E330" s="375" t="str">
        <f>'CONGESTION RESULTS 2015'!F330</f>
        <v>PRISMA</v>
      </c>
      <c r="F330" s="375" t="str">
        <f>'CONGESTION RESULTS 2015'!G330</f>
        <v>Waidhaus</v>
      </c>
      <c r="G330" s="375" t="str">
        <f>'CONGESTION RESULTS 2015'!H330</f>
        <v>Entry</v>
      </c>
      <c r="H330" s="375" t="str">
        <f>'CONGESTION RESULTS 2015'!I330</f>
        <v>21Z0000000000236</v>
      </c>
      <c r="I330" s="375" t="str">
        <f>'CONGESTION RESULTS 2015'!J330</f>
        <v>NET4GAS</v>
      </c>
      <c r="J330" s="375" t="str">
        <f>'CONGESTION RESULTS 2015'!K330</f>
        <v>21X000000001304L</v>
      </c>
      <c r="K330" s="375" t="str">
        <f>'CONGESTION RESULTS 2015'!L330</f>
        <v>CZ</v>
      </c>
      <c r="L330" s="375" t="str">
        <f>'CONGESTION RESULTS 2015'!M330</f>
        <v>from</v>
      </c>
      <c r="M330" s="375" t="str">
        <f>'CONGESTION RESULTS 2015'!N330</f>
        <v>Open Grid Europe</v>
      </c>
      <c r="N330" s="375" t="str">
        <f>'CONGESTION RESULTS 2015'!O330</f>
        <v>21X-DE-C-A0A0A-T</v>
      </c>
      <c r="O330" s="375" t="str">
        <f>'CONGESTION RESULTS 2015'!P330</f>
        <v>DE</v>
      </c>
      <c r="P330" s="375" t="str">
        <f>'CONGESTION RESULTS 2015'!Q330</f>
        <v>N4G joined BP late</v>
      </c>
      <c r="Q330" s="375" t="str">
        <f>'CONGESTION RESULTS 2015'!BC330</f>
        <v>yes</v>
      </c>
      <c r="S330" s="360" t="str">
        <f>'CONGESTION RESULTS 2015'!BJ330</f>
        <v>no</v>
      </c>
      <c r="T330" s="375">
        <f>'CONGESTION RESULTS 2015'!BX330</f>
        <v>0</v>
      </c>
      <c r="U330" s="375" t="str">
        <f>IF(ISBLANK('CONGESTION RESULTS 2015'!BK330), "no", "yes")</f>
        <v>no</v>
      </c>
      <c r="V330" s="357" t="str">
        <f>'CONGESTION RESULTS 2015'!CE330</f>
        <v>that according to the Network Code of NET4GAS approved by the Energy Regulatory Office the Shipper is authorized to partially or entirely transfer the contracted capacity under the Gas Transmission Contract to another Shipper (hereinafter referred to only as the “Applicant”). The Applicant will become the new Contractual Party with all consequent rights and obligations. This mechanism is actively used by the Shippers.</v>
      </c>
      <c r="W330" s="375">
        <f>'CONGESTION RESULTS 2015'!CF330</f>
        <v>0</v>
      </c>
      <c r="X330" s="375">
        <f>'CONGESTION RESULTS 2015'!CG330</f>
        <v>0</v>
      </c>
      <c r="Y330" s="375">
        <f>'CONGESTION RESULTS 2015'!CH330</f>
        <v>0</v>
      </c>
      <c r="AA330" s="375" t="str">
        <f>Table9[[#This Row],[offer/non-offer or premia in March 2016 auction? 
'[only considering GYs and M-4-16']]]</f>
        <v>M-4-16 &amp; GY16/17 offered unbundled</v>
      </c>
      <c r="AB330" s="375" t="str">
        <f>Table9[[#This Row],[Further TSO remarks on congestion / data / proposed changes to IP list etc.]]</f>
        <v>FCFS until 31.8.15, standard cap. of 1 to 60 months or LT cap. of &gt;=5yrs (offered in Jan. 15 at all CZ IP sides), auctions at PRISMA &amp; GSA from 1.11.15 on</v>
      </c>
      <c r="AC330" s="375" t="str">
        <f>Table9[[#This Row],[Revised evaluation of congestion after TSO / NRA comments]]</f>
        <v>no - potentially</v>
      </c>
      <c r="AD330" s="375" t="str">
        <f>Table9[[#This Row],[ACER comments / 
justification]]</f>
        <v>non-offer of GY 17/18</v>
      </c>
    </row>
    <row r="331" spans="1:30" ht="22.2" hidden="1" x14ac:dyDescent="0.45">
      <c r="A331" s="375" t="str">
        <f>'CONGESTION RESULTS 2015'!A331</f>
        <v>VR</v>
      </c>
      <c r="B331" s="375">
        <f>'CONGESTION RESULTS 2015'!B331</f>
        <v>0</v>
      </c>
      <c r="C331" s="375">
        <f>'CONGESTION RESULTS 2015'!C331</f>
        <v>0</v>
      </c>
      <c r="D331" s="375" t="str">
        <f>'CONGESTION RESULTS 2015'!E331</f>
        <v>no</v>
      </c>
      <c r="E331" s="375" t="str">
        <f>'CONGESTION RESULTS 2015'!F331</f>
        <v>PRISMA</v>
      </c>
      <c r="F331" s="375" t="str">
        <f>'CONGESTION RESULTS 2015'!G331</f>
        <v>Wallbach</v>
      </c>
      <c r="G331" s="375" t="str">
        <f>'CONGESTION RESULTS 2015'!H331</f>
        <v>Entry</v>
      </c>
      <c r="H331" s="375" t="str">
        <f>'CONGESTION RESULTS 2015'!I331</f>
        <v>21Z0000000001232</v>
      </c>
      <c r="I331" s="375" t="str">
        <f>'CONGESTION RESULTS 2015'!J331</f>
        <v>Open Grid Europe</v>
      </c>
      <c r="J331" s="375" t="str">
        <f>'CONGESTION RESULTS 2015'!K331</f>
        <v>21X-DE-C-A0A0A-T</v>
      </c>
      <c r="K331" s="375" t="str">
        <f>'CONGESTION RESULTS 2015'!L331</f>
        <v>DE</v>
      </c>
      <c r="L331" s="375" t="str">
        <f>'CONGESTION RESULTS 2015'!M331</f>
        <v>from</v>
      </c>
      <c r="M331" s="375" t="str">
        <f>'CONGESTION RESULTS 2015'!N331</f>
        <v>FluxSwiss</v>
      </c>
      <c r="N331" s="375" t="str">
        <f>'CONGESTION RESULTS 2015'!O331</f>
        <v>--</v>
      </c>
      <c r="O331" s="375" t="str">
        <f>'CONGESTION RESULTS 2015'!P331</f>
        <v>CH</v>
      </c>
      <c r="P331" s="375" t="str">
        <f>'CONGESTION RESULTS 2015'!Q331</f>
        <v>no firm technical</v>
      </c>
      <c r="Q331" s="375" t="str">
        <f>'CONGESTION RESULTS 2015'!BC331</f>
        <v>yes</v>
      </c>
      <c r="S331" s="360">
        <f>'CONGESTION RESULTS 2015'!BJ331</f>
        <v>0</v>
      </c>
      <c r="T331" s="375">
        <f>'CONGESTION RESULTS 2015'!BX331</f>
        <v>0</v>
      </c>
      <c r="U331" s="375" t="str">
        <f>IF(ISBLANK('CONGESTION RESULTS 2015'!BK331), "no", "yes")</f>
        <v>no</v>
      </c>
      <c r="V331" s="357">
        <f>'CONGESTION RESULTS 2015'!CE331</f>
        <v>0</v>
      </c>
      <c r="W331" s="375">
        <f>'CONGESTION RESULTS 2015'!CF331</f>
        <v>0</v>
      </c>
      <c r="X331" s="375">
        <f>'CONGESTION RESULTS 2015'!CG331</f>
        <v>0</v>
      </c>
      <c r="Y331" s="375">
        <f>'CONGESTION RESULTS 2015'!CH331</f>
        <v>0</v>
      </c>
      <c r="AA331" s="375">
        <f>Table9[[#This Row],[offer/non-offer or premia in March 2016 auction? 
'[only considering GYs and M-4-16']]]</f>
        <v>0</v>
      </c>
      <c r="AB331" s="375">
        <f>Table9[[#This Row],[Further TSO remarks on congestion / data / proposed changes to IP list etc.]]</f>
        <v>0</v>
      </c>
      <c r="AC331" s="375">
        <f>Table9[[#This Row],[Revised evaluation of congestion after TSO / NRA comments]]</f>
        <v>0</v>
      </c>
      <c r="AD331" s="375">
        <f>Table9[[#This Row],[ACER comments / 
justification]]</f>
        <v>0</v>
      </c>
    </row>
    <row r="332" spans="1:30" ht="22.2" hidden="1" x14ac:dyDescent="0.45">
      <c r="A332" s="375" t="str">
        <f>'CONGESTION RESULTS 2015'!A332</f>
        <v>VR</v>
      </c>
      <c r="B332" s="375">
        <f>'CONGESTION RESULTS 2015'!B332</f>
        <v>0</v>
      </c>
      <c r="C332" s="375">
        <f>'CONGESTION RESULTS 2015'!C332</f>
        <v>0</v>
      </c>
      <c r="D332" s="375" t="str">
        <f>'CONGESTION RESULTS 2015'!E332</f>
        <v>no</v>
      </c>
      <c r="E332" s="375" t="str">
        <f>'CONGESTION RESULTS 2015'!F332</f>
        <v>PRISMA</v>
      </c>
      <c r="F332" s="375" t="str">
        <f>'CONGESTION RESULTS 2015'!G332</f>
        <v>Wardenburg</v>
      </c>
      <c r="G332" s="375" t="str">
        <f>'CONGESTION RESULTS 2015'!H332</f>
        <v>Entry</v>
      </c>
      <c r="H332" s="375" t="str">
        <f>'CONGESTION RESULTS 2015'!I332</f>
        <v>37Z000000006389D</v>
      </c>
      <c r="I332" s="375" t="str">
        <f>'CONGESTION RESULTS 2015'!J332</f>
        <v>Open Grid Europe</v>
      </c>
      <c r="J332" s="375" t="str">
        <f>'CONGESTION RESULTS 2015'!K332</f>
        <v>21X-DE-C-A0A0A-T</v>
      </c>
      <c r="K332" s="375" t="str">
        <f>'CONGESTION RESULTS 2015'!L332</f>
        <v>DE</v>
      </c>
      <c r="L332" s="375" t="str">
        <f>'CONGESTION RESULTS 2015'!M332</f>
        <v>from</v>
      </c>
      <c r="M332" s="375" t="str">
        <f>'CONGESTION RESULTS 2015'!N332</f>
        <v>Gasunie Deutschland Transport Services</v>
      </c>
      <c r="N332" s="375" t="str">
        <f>'CONGESTION RESULTS 2015'!O332</f>
        <v>21X-DE-D-A0A0A-K</v>
      </c>
      <c r="O332" s="375" t="str">
        <f>'CONGESTION RESULTS 2015'!P332</f>
        <v>DE</v>
      </c>
      <c r="P332" s="375" t="str">
        <f>'CONGESTION RESULTS 2015'!Q332</f>
        <v>no firm technical</v>
      </c>
      <c r="Q332" s="375" t="str">
        <f>'CONGESTION RESULTS 2015'!BC332</f>
        <v>yes</v>
      </c>
      <c r="S332" s="360">
        <f>'CONGESTION RESULTS 2015'!BJ332</f>
        <v>0</v>
      </c>
      <c r="T332" s="375">
        <f>'CONGESTION RESULTS 2015'!BX332</f>
        <v>0</v>
      </c>
      <c r="U332" s="375" t="str">
        <f>IF(ISBLANK('CONGESTION RESULTS 2015'!BK332), "no", "yes")</f>
        <v>no</v>
      </c>
      <c r="V332" s="357">
        <f>'CONGESTION RESULTS 2015'!CE332</f>
        <v>0</v>
      </c>
      <c r="W332" s="375">
        <f>'CONGESTION RESULTS 2015'!CF332</f>
        <v>0</v>
      </c>
      <c r="X332" s="375">
        <f>'CONGESTION RESULTS 2015'!CG332</f>
        <v>0</v>
      </c>
      <c r="Y332" s="375">
        <f>'CONGESTION RESULTS 2015'!CH332</f>
        <v>0</v>
      </c>
      <c r="AA332" s="375">
        <f>Table9[[#This Row],[offer/non-offer or premia in March 2016 auction? 
'[only considering GYs and M-4-16']]]</f>
        <v>0</v>
      </c>
      <c r="AB332" s="375">
        <f>Table9[[#This Row],[Further TSO remarks on congestion / data / proposed changes to IP list etc.]]</f>
        <v>0</v>
      </c>
      <c r="AC332" s="375">
        <f>Table9[[#This Row],[Revised evaluation of congestion after TSO / NRA comments]]</f>
        <v>0</v>
      </c>
      <c r="AD332" s="375">
        <f>Table9[[#This Row],[ACER comments / 
justification]]</f>
        <v>0</v>
      </c>
    </row>
    <row r="333" spans="1:30" s="361" customFormat="1" ht="30" hidden="1" customHeight="1" x14ac:dyDescent="0.45">
      <c r="A333" s="357" t="str">
        <f>'CONGESTION RESULTS 2015'!A333</f>
        <v>in-country</v>
      </c>
      <c r="B333" s="324" t="str">
        <f>'CONGESTION RESULTS 2015'!B333</f>
        <v>yes</v>
      </c>
      <c r="C333" s="357" t="str">
        <f>'CONGESTION RESULTS 2015'!C333</f>
        <v>non-offer of any firm capacity at BP</v>
      </c>
      <c r="D333" s="357" t="str">
        <f>'CONGESTION RESULTS 2015'!E333</f>
        <v>yes</v>
      </c>
      <c r="E333" s="357" t="str">
        <f>'CONGESTION RESULTS 2015'!F333</f>
        <v>PRISMA</v>
      </c>
      <c r="F333" s="368" t="str">
        <f>'CONGESTION RESULTS 2015'!G333</f>
        <v>Wardenburg RG</v>
      </c>
      <c r="G333" s="357" t="str">
        <f>'CONGESTION RESULTS 2015'!H333</f>
        <v>Entry</v>
      </c>
      <c r="H333" s="358" t="str">
        <f>'CONGESTION RESULTS 2015'!I333</f>
        <v>37Z000000006389D</v>
      </c>
      <c r="I333" s="357" t="str">
        <f>'CONGESTION RESULTS 2015'!J333</f>
        <v>Gasunie Deutschland Transport Services</v>
      </c>
      <c r="J333" s="329" t="str">
        <f>'CONGESTION RESULTS 2015'!K333</f>
        <v>21X-DE-D-A0A0A-K</v>
      </c>
      <c r="K333" s="357" t="str">
        <f>'CONGESTION RESULTS 2015'!L333</f>
        <v>DE</v>
      </c>
      <c r="L333" s="359" t="str">
        <f>'CONGESTION RESULTS 2015'!M333</f>
        <v>from</v>
      </c>
      <c r="M333" s="359" t="str">
        <f>'CONGESTION RESULTS 2015'!N333</f>
        <v>Open Grid Europe</v>
      </c>
      <c r="N333" s="329" t="str">
        <f>'CONGESTION RESULTS 2015'!O333</f>
        <v>21X-DE-C-A0A0A-T</v>
      </c>
      <c r="O333" s="322" t="str">
        <f>'CONGESTION RESULTS 2015'!P333</f>
        <v>DE</v>
      </c>
      <c r="P333" s="375" t="str">
        <f>'CONGESTION RESULTS 2015'!Q333</f>
        <v>firm technical cap. from 1.10.15 on</v>
      </c>
      <c r="Q333" s="357" t="str">
        <f>'CONGESTION RESULTS 2015'!BC333</f>
        <v>yes</v>
      </c>
      <c r="R333" s="360" t="s">
        <v>103</v>
      </c>
      <c r="S333" s="360" t="str">
        <f>'CONGESTION RESULTS 2015'!BJ333</f>
        <v>no</v>
      </c>
      <c r="T333" s="357" t="str">
        <f>'CONGESTION RESULTS 2015'!BX333</f>
        <v>yes</v>
      </c>
      <c r="U333" s="357" t="str">
        <f>IF(ISBLANK('CONGESTION RESULTS 2015'!BK333), "no", "yes")</f>
        <v>no</v>
      </c>
      <c r="V333" s="357" t="str">
        <f>Table9[[#This Row],[Number of concluded trades (T) and offers (O) on secondary markets in 2015 '[&gt;= 1 month']]]</f>
        <v>no</v>
      </c>
      <c r="W333" s="357" t="str">
        <f>'CONGESTION RESULTS 2015'!CF333</f>
        <v>yes</v>
      </c>
      <c r="X333" s="357" t="str">
        <f>'CONGESTION RESULTS 2015'!CG333</f>
        <v>no</v>
      </c>
      <c r="Y333" s="357" t="str">
        <f>'CONGESTION RESULTS 2015'!CH333</f>
        <v>yes</v>
      </c>
      <c r="Z333" s="360" t="s">
        <v>101</v>
      </c>
      <c r="AA333" s="375" t="str">
        <f>Table9[[#This Row],[offer/non-offer or premia in March 2016 auction? 
'[only considering GYs and M-4-16']]]</f>
        <v>M-4-16, GYs 16/17+ 17/18 offered bundled</v>
      </c>
      <c r="AB333" s="375" t="str">
        <f>Table9[[#This Row],[Further TSO remarks on congestion / data / proposed changes to IP list etc.]]</f>
        <v>Firm capacity was increased in 02/2016, longterm bookings are possible. Due to this there is no congestion anymore</v>
      </c>
      <c r="AC333" s="375" t="str">
        <f>Table9[[#This Row],[Revised evaluation of congestion after TSO / NRA comments]]</f>
        <v>yes, but congestion resolved by cap. increase</v>
      </c>
      <c r="AD333" s="375" t="str">
        <f>Table9[[#This Row],[ACER comments / 
justification]]</f>
        <v>yes, but congestion resolved by cap. Increase</v>
      </c>
    </row>
    <row r="334" spans="1:30" ht="22.2" hidden="1" x14ac:dyDescent="0.45">
      <c r="A334" s="375" t="str">
        <f>'CONGESTION RESULTS 2015'!A334</f>
        <v>cross-border</v>
      </c>
      <c r="B334" s="375" t="str">
        <f>'CONGESTION RESULTS 2015'!B334</f>
        <v>no</v>
      </c>
      <c r="C334" s="375">
        <f>'CONGESTION RESULTS 2015'!C334</f>
        <v>0</v>
      </c>
      <c r="D334" s="375" t="str">
        <f>'CONGESTION RESULTS 2015'!E334</f>
        <v>yes</v>
      </c>
      <c r="E334" s="375" t="str">
        <f>'CONGESTION RESULTS 2015'!F334</f>
        <v>PRISMA</v>
      </c>
      <c r="F334" s="375" t="str">
        <f>'CONGESTION RESULTS 2015'!G334</f>
        <v>Winterswijk  (NL) / Vreden (DE)</v>
      </c>
      <c r="G334" s="375" t="str">
        <f>'CONGESTION RESULTS 2015'!H334</f>
        <v>Entry</v>
      </c>
      <c r="H334" s="375" t="str">
        <f>'CONGESTION RESULTS 2015'!I334</f>
        <v>21Z000000000073S</v>
      </c>
      <c r="I334" s="375" t="str">
        <f>'CONGESTION RESULTS 2015'!J334</f>
        <v>Open Grid Europe</v>
      </c>
      <c r="J334" s="375" t="str">
        <f>'CONGESTION RESULTS 2015'!K334</f>
        <v>21X-DE-C-A0A0A-T</v>
      </c>
      <c r="K334" s="375" t="str">
        <f>'CONGESTION RESULTS 2015'!L334</f>
        <v>DE</v>
      </c>
      <c r="L334" s="375" t="str">
        <f>'CONGESTION RESULTS 2015'!M334</f>
        <v>from</v>
      </c>
      <c r="M334" s="375" t="str">
        <f>'CONGESTION RESULTS 2015'!N334</f>
        <v>Gasunie Transport Services</v>
      </c>
      <c r="N334" s="375" t="str">
        <f>'CONGESTION RESULTS 2015'!O334</f>
        <v>21X-NL-A-A0A0A-Z</v>
      </c>
      <c r="O334" s="375" t="str">
        <f>'CONGESTION RESULTS 2015'!P334</f>
        <v>NL</v>
      </c>
      <c r="P334" s="375">
        <f>'CONGESTION RESULTS 2015'!Q334</f>
        <v>0</v>
      </c>
      <c r="Q334" s="375">
        <f>'CONGESTION RESULTS 2015'!BC334</f>
        <v>0</v>
      </c>
      <c r="S334" s="360">
        <f>'CONGESTION RESULTS 2015'!BJ334</f>
        <v>0</v>
      </c>
      <c r="T334" s="375">
        <f>'CONGESTION RESULTS 2015'!BX334</f>
        <v>0</v>
      </c>
      <c r="U334" s="375" t="str">
        <f>IF(ISBLANK('CONGESTION RESULTS 2015'!BK334), "no", "yes")</f>
        <v>yes</v>
      </c>
      <c r="V334" s="357">
        <f>'CONGESTION RESULTS 2015'!CE334</f>
        <v>0</v>
      </c>
      <c r="W334" s="375">
        <f>'CONGESTION RESULTS 2015'!CF334</f>
        <v>0</v>
      </c>
      <c r="X334" s="375">
        <f>'CONGESTION RESULTS 2015'!CG334</f>
        <v>0</v>
      </c>
      <c r="Y334" s="375">
        <f>'CONGESTION RESULTS 2015'!CH334</f>
        <v>0</v>
      </c>
      <c r="AA334" s="375">
        <f>Table9[[#This Row],[offer/non-offer or premia in March 2016 auction? 
'[only considering GYs and M-4-16']]]</f>
        <v>0</v>
      </c>
      <c r="AB334" s="375">
        <f>Table9[[#This Row],[Further TSO remarks on congestion / data / proposed changes to IP list etc.]]</f>
        <v>0</v>
      </c>
      <c r="AC334" s="375">
        <f>Table9[[#This Row],[Revised evaluation of congestion after TSO / NRA comments]]</f>
        <v>0</v>
      </c>
      <c r="AD334" s="375">
        <f>Table9[[#This Row],[ACER comments / 
justification]]</f>
        <v>0</v>
      </c>
    </row>
    <row r="335" spans="1:30" ht="22.2" hidden="1" x14ac:dyDescent="0.45">
      <c r="A335" s="375" t="str">
        <f>'CONGESTION RESULTS 2015'!A335</f>
        <v>VR</v>
      </c>
      <c r="B335" s="375">
        <f>'CONGESTION RESULTS 2015'!B335</f>
        <v>0</v>
      </c>
      <c r="C335" s="375">
        <f>'CONGESTION RESULTS 2015'!C335</f>
        <v>0</v>
      </c>
      <c r="D335" s="375" t="str">
        <f>'CONGESTION RESULTS 2015'!E335</f>
        <v>no</v>
      </c>
      <c r="E335" s="375" t="str">
        <f>'CONGESTION RESULTS 2015'!F335</f>
        <v>PRISMA</v>
      </c>
      <c r="F335" s="375" t="str">
        <f>'CONGESTION RESULTS 2015'!G335</f>
        <v>Winterswijk  (NL) / Vreden (DE)</v>
      </c>
      <c r="G335" s="375" t="str">
        <f>'CONGESTION RESULTS 2015'!H335</f>
        <v>Entry</v>
      </c>
      <c r="H335" s="375" t="str">
        <f>'CONGESTION RESULTS 2015'!I335</f>
        <v>21Z000000000073S</v>
      </c>
      <c r="I335" s="375" t="str">
        <f>'CONGESTION RESULTS 2015'!J335</f>
        <v>Gasunie Transport Services</v>
      </c>
      <c r="J335" s="375" t="str">
        <f>'CONGESTION RESULTS 2015'!K335</f>
        <v>21X-NL-A-A0A0A-Z</v>
      </c>
      <c r="K335" s="375" t="str">
        <f>'CONGESTION RESULTS 2015'!L335</f>
        <v>NL</v>
      </c>
      <c r="L335" s="375" t="str">
        <f>'CONGESTION RESULTS 2015'!M335</f>
        <v>from</v>
      </c>
      <c r="M335" s="375" t="str">
        <f>'CONGESTION RESULTS 2015'!N335</f>
        <v>Open Grid Europe</v>
      </c>
      <c r="N335" s="375" t="str">
        <f>'CONGESTION RESULTS 2015'!O335</f>
        <v>21X-DE-C-A0A0A-T</v>
      </c>
      <c r="O335" s="375" t="str">
        <f>'CONGESTION RESULTS 2015'!P335</f>
        <v>DE</v>
      </c>
      <c r="P335" s="375" t="str">
        <f>'CONGESTION RESULTS 2015'!Q335</f>
        <v>no firm technical</v>
      </c>
      <c r="Q335" s="375" t="str">
        <f>'CONGESTION RESULTS 2015'!BC335</f>
        <v>yes</v>
      </c>
      <c r="S335" s="360">
        <f>'CONGESTION RESULTS 2015'!BJ335</f>
        <v>0</v>
      </c>
      <c r="T335" s="375">
        <f>'CONGESTION RESULTS 2015'!BX335</f>
        <v>0</v>
      </c>
      <c r="U335" s="375" t="str">
        <f>IF(ISBLANK('CONGESTION RESULTS 2015'!BK335), "no", "yes")</f>
        <v>no</v>
      </c>
      <c r="V335" s="357">
        <f>'CONGESTION RESULTS 2015'!CE335</f>
        <v>0</v>
      </c>
      <c r="W335" s="375">
        <f>'CONGESTION RESULTS 2015'!CF335</f>
        <v>0</v>
      </c>
      <c r="X335" s="375">
        <f>'CONGESTION RESULTS 2015'!CG335</f>
        <v>0</v>
      </c>
      <c r="Y335" s="375">
        <f>'CONGESTION RESULTS 2015'!CH335</f>
        <v>0</v>
      </c>
      <c r="AA335" s="375">
        <f>Table9[[#This Row],[offer/non-offer or premia in March 2016 auction? 
'[only considering GYs and M-4-16']]]</f>
        <v>0</v>
      </c>
      <c r="AB335" s="375">
        <f>Table9[[#This Row],[Further TSO remarks on congestion / data / proposed changes to IP list etc.]]</f>
        <v>0</v>
      </c>
      <c r="AC335" s="375">
        <f>Table9[[#This Row],[Revised evaluation of congestion after TSO / NRA comments]]</f>
        <v>0</v>
      </c>
      <c r="AD335" s="375">
        <f>Table9[[#This Row],[ACER comments / 
justification]]</f>
        <v>0</v>
      </c>
    </row>
    <row r="336" spans="1:30" ht="22.2" hidden="1" x14ac:dyDescent="0.45">
      <c r="A336" s="375" t="str">
        <f>'CONGESTION RESULTS 2015'!A336</f>
        <v>3rd country</v>
      </c>
      <c r="B336" s="375" t="str">
        <f>'CONGESTION RESULTS 2015'!B336</f>
        <v>no</v>
      </c>
      <c r="C336" s="375">
        <f>'CONGESTION RESULTS 2015'!C336</f>
        <v>0</v>
      </c>
      <c r="D336" s="375" t="str">
        <f>'CONGESTION RESULTS 2015'!E336</f>
        <v>na</v>
      </c>
      <c r="E336" s="375" t="str">
        <f>'CONGESTION RESULTS 2015'!F336</f>
        <v>GSA</v>
      </c>
      <c r="F336" s="375" t="str">
        <f>'CONGESTION RESULTS 2015'!G336</f>
        <v>Wysokoje</v>
      </c>
      <c r="G336" s="375" t="str">
        <f>'CONGESTION RESULTS 2015'!H336</f>
        <v>Entry</v>
      </c>
      <c r="H336" s="375" t="str">
        <f>'CONGESTION RESULTS 2015'!I336</f>
        <v>21Z000000000136U</v>
      </c>
      <c r="I336" s="375" t="str">
        <f>'CONGESTION RESULTS 2015'!J336</f>
        <v>GAZ-SYSTEM</v>
      </c>
      <c r="J336" s="375" t="str">
        <f>'CONGESTION RESULTS 2015'!K336</f>
        <v>21X-PL-A-A0A0A-B</v>
      </c>
      <c r="K336" s="375" t="str">
        <f>'CONGESTION RESULTS 2015'!L336</f>
        <v>PL</v>
      </c>
      <c r="L336" s="375" t="str">
        <f>'CONGESTION RESULTS 2015'!M336</f>
        <v>from</v>
      </c>
      <c r="M336" s="375" t="str">
        <f>'CONGESTION RESULTS 2015'!N336</f>
        <v>Gazprom Transgaz Belarus</v>
      </c>
      <c r="N336" s="375" t="str">
        <f>'CONGESTION RESULTS 2015'!O336</f>
        <v>--</v>
      </c>
      <c r="O336" s="375" t="str">
        <f>'CONGESTION RESULTS 2015'!P336</f>
        <v>BY</v>
      </c>
      <c r="P336" s="375">
        <f>'CONGESTION RESULTS 2015'!Q336</f>
        <v>0</v>
      </c>
      <c r="Q336" s="375" t="str">
        <f>'CONGESTION RESULTS 2015'!BC336</f>
        <v>no</v>
      </c>
      <c r="S336" s="360">
        <f>'CONGESTION RESULTS 2015'!BJ336</f>
        <v>0</v>
      </c>
      <c r="T336" s="375">
        <f>'CONGESTION RESULTS 2015'!BX336</f>
        <v>0</v>
      </c>
      <c r="U336" s="375" t="str">
        <f>IF(ISBLANK('CONGESTION RESULTS 2015'!BK336), "no", "yes")</f>
        <v>no</v>
      </c>
      <c r="V336" s="357">
        <f>'CONGESTION RESULTS 2015'!CE336</f>
        <v>0</v>
      </c>
      <c r="W336" s="375">
        <f>'CONGESTION RESULTS 2015'!CF336</f>
        <v>0</v>
      </c>
      <c r="X336" s="375">
        <f>'CONGESTION RESULTS 2015'!CG336</f>
        <v>0</v>
      </c>
      <c r="Y336" s="375">
        <f>'CONGESTION RESULTS 2015'!CH336</f>
        <v>0</v>
      </c>
      <c r="AA336" s="375">
        <f>Table9[[#This Row],[offer/non-offer or premia in March 2016 auction? 
'[only considering GYs and M-4-16']]]</f>
        <v>0</v>
      </c>
      <c r="AB336" s="375" t="str">
        <f>Table9[[#This Row],[Further TSO remarks on congestion / data / proposed changes to IP list etc.]]</f>
        <v>As this is the connection with the 3rd country there is no obligation to budle the capacity.
According to the Polish NC there has to be at least 90% of the firm cap. sold on a given IP to start offering the interruptible cap. - in this case, this obligation wasn't met and that's why there is "no" in BC column.</v>
      </c>
      <c r="AC336" s="375" t="str">
        <f>Table9[[#This Row],[Revised evaluation of congestion after TSO / NRA comments]]</f>
        <v>no</v>
      </c>
      <c r="AD336" s="375">
        <f>Table9[[#This Row],[ACER comments / 
justification]]</f>
        <v>0</v>
      </c>
    </row>
    <row r="337" spans="1:31" ht="22.2" hidden="1" x14ac:dyDescent="0.45">
      <c r="A337" s="375" t="str">
        <f>'CONGESTION RESULTS 2015'!A337</f>
        <v>cross-border</v>
      </c>
      <c r="B337" s="375" t="str">
        <f>'CONGESTION RESULTS 2015'!B337</f>
        <v>no</v>
      </c>
      <c r="C337" s="375">
        <f>'CONGESTION RESULTS 2015'!C337</f>
        <v>0</v>
      </c>
      <c r="D337" s="375" t="str">
        <f>'CONGESTION RESULTS 2015'!E337</f>
        <v>yes</v>
      </c>
      <c r="E337" s="375" t="str">
        <f>'CONGESTION RESULTS 2015'!F337</f>
        <v>PRISMA</v>
      </c>
      <c r="F337" s="375" t="str">
        <f>'CONGESTION RESULTS 2015'!G337</f>
        <v>Zandvliet H-gas</v>
      </c>
      <c r="G337" s="375" t="str">
        <f>'CONGESTION RESULTS 2015'!H337</f>
        <v>Entry</v>
      </c>
      <c r="H337" s="375" t="str">
        <f>'CONGESTION RESULTS 2015'!I337</f>
        <v>21Z0000000001062</v>
      </c>
      <c r="I337" s="375" t="str">
        <f>'CONGESTION RESULTS 2015'!J337</f>
        <v>Fluxys Belgium</v>
      </c>
      <c r="J337" s="375" t="str">
        <f>'CONGESTION RESULTS 2015'!K337</f>
        <v>21X-BE-A-A0A0A-Y</v>
      </c>
      <c r="K337" s="375" t="str">
        <f>'CONGESTION RESULTS 2015'!L337</f>
        <v>BE</v>
      </c>
      <c r="L337" s="375" t="str">
        <f>'CONGESTION RESULTS 2015'!M337</f>
        <v>from</v>
      </c>
      <c r="M337" s="375" t="str">
        <f>'CONGESTION RESULTS 2015'!N337</f>
        <v>Gasunie Transport Services</v>
      </c>
      <c r="N337" s="375" t="str">
        <f>'CONGESTION RESULTS 2015'!O337</f>
        <v>21X-NL-A-A0A0A-Z</v>
      </c>
      <c r="O337" s="375" t="str">
        <f>'CONGESTION RESULTS 2015'!P337</f>
        <v>NL</v>
      </c>
      <c r="P337" s="375">
        <f>'CONGESTION RESULTS 2015'!Q337</f>
        <v>0</v>
      </c>
      <c r="Q337" s="375">
        <f>'CONGESTION RESULTS 2015'!BC337</f>
        <v>0</v>
      </c>
      <c r="S337" s="360">
        <f>'CONGESTION RESULTS 2015'!BJ337</f>
        <v>0</v>
      </c>
      <c r="T337" s="375">
        <f>'CONGESTION RESULTS 2015'!BX337</f>
        <v>0</v>
      </c>
      <c r="U337" s="375" t="str">
        <f>IF(ISBLANK('CONGESTION RESULTS 2015'!BK337), "no", "yes")</f>
        <v>no</v>
      </c>
      <c r="V337" s="357">
        <f>'CONGESTION RESULTS 2015'!CE337</f>
        <v>0</v>
      </c>
      <c r="W337" s="375">
        <f>'CONGESTION RESULTS 2015'!CF337</f>
        <v>0</v>
      </c>
      <c r="X337" s="375">
        <f>'CONGESTION RESULTS 2015'!CG337</f>
        <v>0</v>
      </c>
      <c r="Y337" s="375">
        <f>'CONGESTION RESULTS 2015'!CH337</f>
        <v>0</v>
      </c>
      <c r="AA337" s="375">
        <f>Table9[[#This Row],[offer/non-offer or premia in March 2016 auction? 
'[only considering GYs and M-4-16']]]</f>
        <v>0</v>
      </c>
      <c r="AB337" s="375">
        <f>Table9[[#This Row],[Further TSO remarks on congestion / data / proposed changes to IP list etc.]]</f>
        <v>0</v>
      </c>
      <c r="AC337" s="375" t="str">
        <f>Table9[[#This Row],[Revised evaluation of congestion after TSO / NRA comments]]</f>
        <v>no</v>
      </c>
      <c r="AD337" s="375">
        <f>Table9[[#This Row],[ACER comments / 
justification]]</f>
        <v>0</v>
      </c>
    </row>
    <row r="338" spans="1:31" ht="22.2" hidden="1" x14ac:dyDescent="0.45">
      <c r="A338" s="375" t="str">
        <f>'CONGESTION RESULTS 2015'!A338</f>
        <v>VR</v>
      </c>
      <c r="B338" s="375">
        <f>'CONGESTION RESULTS 2015'!B338</f>
        <v>0</v>
      </c>
      <c r="C338" s="375">
        <f>'CONGESTION RESULTS 2015'!C338</f>
        <v>0</v>
      </c>
      <c r="D338" s="375" t="str">
        <f>'CONGESTION RESULTS 2015'!E338</f>
        <v>no</v>
      </c>
      <c r="E338" s="375" t="str">
        <f>'CONGESTION RESULTS 2015'!F338</f>
        <v>PRISMA</v>
      </c>
      <c r="F338" s="375" t="str">
        <f>'CONGESTION RESULTS 2015'!G338</f>
        <v>Zandvliet H-gas</v>
      </c>
      <c r="G338" s="375" t="str">
        <f>'CONGESTION RESULTS 2015'!H338</f>
        <v>Entry</v>
      </c>
      <c r="H338" s="375" t="str">
        <f>'CONGESTION RESULTS 2015'!I338</f>
        <v>21Z0000000001062</v>
      </c>
      <c r="I338" s="375" t="str">
        <f>'CONGESTION RESULTS 2015'!J338</f>
        <v>Gasunie Transport Services</v>
      </c>
      <c r="J338" s="375" t="str">
        <f>'CONGESTION RESULTS 2015'!K338</f>
        <v>21X-NL-A-A0A0A-Z</v>
      </c>
      <c r="K338" s="375" t="str">
        <f>'CONGESTION RESULTS 2015'!L338</f>
        <v>NL</v>
      </c>
      <c r="L338" s="375" t="str">
        <f>'CONGESTION RESULTS 2015'!M338</f>
        <v>from</v>
      </c>
      <c r="M338" s="375" t="str">
        <f>'CONGESTION RESULTS 2015'!N338</f>
        <v>Fluxys Belgium</v>
      </c>
      <c r="N338" s="375" t="str">
        <f>'CONGESTION RESULTS 2015'!O338</f>
        <v>21X-BE-A-A0A0A-Y</v>
      </c>
      <c r="O338" s="375" t="str">
        <f>'CONGESTION RESULTS 2015'!P338</f>
        <v>BE</v>
      </c>
      <c r="P338" s="375" t="str">
        <f>'CONGESTION RESULTS 2015'!Q338</f>
        <v>no firm technical</v>
      </c>
      <c r="Q338" s="375" t="str">
        <f>'CONGESTION RESULTS 2015'!BC338</f>
        <v>yes</v>
      </c>
      <c r="S338" s="360">
        <f>'CONGESTION RESULTS 2015'!BJ338</f>
        <v>0</v>
      </c>
      <c r="T338" s="375">
        <f>'CONGESTION RESULTS 2015'!BX338</f>
        <v>0</v>
      </c>
      <c r="U338" s="375" t="str">
        <f>IF(ISBLANK('CONGESTION RESULTS 2015'!BK338), "no", "yes")</f>
        <v>no</v>
      </c>
      <c r="V338" s="357">
        <f>'CONGESTION RESULTS 2015'!CE338</f>
        <v>0</v>
      </c>
      <c r="W338" s="375">
        <f>'CONGESTION RESULTS 2015'!CF338</f>
        <v>0</v>
      </c>
      <c r="X338" s="375">
        <f>'CONGESTION RESULTS 2015'!CG338</f>
        <v>0</v>
      </c>
      <c r="Y338" s="375">
        <f>'CONGESTION RESULTS 2015'!CH338</f>
        <v>0</v>
      </c>
      <c r="AA338" s="375">
        <f>Table9[[#This Row],[offer/non-offer or premia in March 2016 auction? 
'[only considering GYs and M-4-16']]]</f>
        <v>0</v>
      </c>
      <c r="AB338" s="375">
        <f>Table9[[#This Row],[Further TSO remarks on congestion / data / proposed changes to IP list etc.]]</f>
        <v>0</v>
      </c>
      <c r="AC338" s="375">
        <f>Table9[[#This Row],[Revised evaluation of congestion after TSO / NRA comments]]</f>
        <v>0</v>
      </c>
      <c r="AD338" s="375">
        <f>Table9[[#This Row],[ACER comments / 
justification]]</f>
        <v>0</v>
      </c>
    </row>
    <row r="339" spans="1:31" s="361" customFormat="1" ht="30" customHeight="1" x14ac:dyDescent="0.45">
      <c r="A339" s="357" t="str">
        <f>'CONGESTION RESULTS 2015'!A339</f>
        <v>cross-border (IC)</v>
      </c>
      <c r="B339" s="324" t="str">
        <f>'CONGESTION RESULTS 2015'!B339</f>
        <v>yes</v>
      </c>
      <c r="C339" s="475" t="str">
        <f>'CONGESTION RESULTS 2015'!C339</f>
        <v>non-offer of GYs 15/16 + 16/17 + 17/18</v>
      </c>
      <c r="D339" s="357" t="str">
        <f>'CONGESTION RESULTS 2015'!E339</f>
        <v>yes</v>
      </c>
      <c r="E339" s="357" t="str">
        <f>'CONGESTION RESULTS 2015'!F339</f>
        <v>PRISMA</v>
      </c>
      <c r="F339" s="476" t="str">
        <f>'CONGESTION RESULTS 2015'!G339</f>
        <v>Zeebrugge IZT [new name: IZT (UK) / IZT - ZTP (BE) ]</v>
      </c>
      <c r="G339" s="475" t="str">
        <f>'CONGESTION RESULTS 2015'!H339</f>
        <v>Entry</v>
      </c>
      <c r="H339" s="358" t="str">
        <f>'CONGESTION RESULTS 2015'!I339</f>
        <v>21Z0000000000074</v>
      </c>
      <c r="I339" s="475" t="str">
        <f>'CONGESTION RESULTS 2015'!J339</f>
        <v>Interconnector</v>
      </c>
      <c r="J339" s="329" t="str">
        <f>'CONGESTION RESULTS 2015'!K339</f>
        <v>21X-GB-B-A0A0A-Z</v>
      </c>
      <c r="K339" s="475" t="str">
        <f>'CONGESTION RESULTS 2015'!L339</f>
        <v>UK</v>
      </c>
      <c r="L339" s="477" t="str">
        <f>'CONGESTION RESULTS 2015'!M339</f>
        <v>from</v>
      </c>
      <c r="M339" s="477" t="str">
        <f>'CONGESTION RESULTS 2015'!N339</f>
        <v>Fluxys Belgium</v>
      </c>
      <c r="N339" s="329" t="str">
        <f>'CONGESTION RESULTS 2015'!O339</f>
        <v>21X-BE-A-A0A0A-Y</v>
      </c>
      <c r="O339" s="330" t="str">
        <f>'CONGESTION RESULTS 2015'!P339</f>
        <v>BE</v>
      </c>
      <c r="P339" s="375" t="str">
        <f>'CONGESTION RESULTS 2015'!Q339</f>
        <v>new name</v>
      </c>
      <c r="Q339" s="357" t="str">
        <f>'CONGESTION RESULTS 2015'!BC339</f>
        <v>yes</v>
      </c>
      <c r="R339" s="360" t="s">
        <v>100</v>
      </c>
      <c r="S339" s="448" t="s">
        <v>121</v>
      </c>
      <c r="T339" s="535" t="str">
        <f>'CONGESTION RESULTS 2015'!BX339</f>
        <v>yes*</v>
      </c>
      <c r="U339" s="357" t="str">
        <f>IF(ISBLANK('CONGESTION RESULTS 2015'!BK339), "no", "yes")</f>
        <v>no</v>
      </c>
      <c r="V339" s="449" t="str">
        <f>Table9[[#This Row],[Number of concluded trades (T) and offers (O) on secondary markets in 2015 '[&gt;= 1 month']]]</f>
        <v>16 O + 16 T</v>
      </c>
      <c r="W339" s="357" t="str">
        <f>'CONGESTION RESULTS 2015'!CF339</f>
        <v>yes</v>
      </c>
      <c r="X339" s="357" t="str">
        <f>'CONGESTION RESULTS 2015'!CG339</f>
        <v>yes</v>
      </c>
      <c r="Y339" s="357">
        <f>'CONGESTION RESULTS 2015'!CH339</f>
        <v>0</v>
      </c>
      <c r="Z339" s="357" t="s">
        <v>100</v>
      </c>
      <c r="AA339" s="375" t="str">
        <f>Table9[[#This Row],[offer/non-offer or premia in March 2016 auction? 
'[only considering GYs and M-4-16']]]</f>
        <v>M-4 offered bundled, all GYs offered bundled, no offer for  GY 17/18</v>
      </c>
      <c r="AB339"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339" s="375" t="str">
        <f>Table9[[#This Row],[Revised evaluation of congestion after TSO / NRA comments]]</f>
        <v>yes</v>
      </c>
      <c r="AD339" s="375" t="str">
        <f>Table9[[#This Row],[ACER comments / 
justification]]</f>
        <v>persistent congestion, fully booked til 1.10.18</v>
      </c>
      <c r="AE339" s="474" t="s">
        <v>1782</v>
      </c>
    </row>
    <row r="340" spans="1:31" ht="22.2" hidden="1" x14ac:dyDescent="0.45">
      <c r="A340" s="375" t="str">
        <f>'CONGESTION RESULTS 2015'!A340</f>
        <v>cross-border (IC)</v>
      </c>
      <c r="B340" s="375" t="str">
        <f>'CONGESTION RESULTS 2015'!B340</f>
        <v>likely not</v>
      </c>
      <c r="C340" s="375" t="str">
        <f>'CONGESTION RESULTS 2015'!C340</f>
        <v>non-offer of GYs 15/16 + 16/17 + 17/18</v>
      </c>
      <c r="D340" s="375" t="str">
        <f>'CONGESTION RESULTS 2015'!E340</f>
        <v>yes</v>
      </c>
      <c r="E340" s="375" t="str">
        <f>'CONGESTION RESULTS 2015'!F340</f>
        <v>PRISMA</v>
      </c>
      <c r="F340" s="375" t="str">
        <f>'CONGESTION RESULTS 2015'!G340</f>
        <v>Zeebrugge IZT [new name: IZT (UK) / IZT - ZTP (BE) ]</v>
      </c>
      <c r="G340" s="375" t="str">
        <f>'CONGESTION RESULTS 2015'!H340</f>
        <v>Entry</v>
      </c>
      <c r="H340" s="375" t="str">
        <f>'CONGESTION RESULTS 2015'!I340</f>
        <v>21Z0000000000074</v>
      </c>
      <c r="I340" s="375" t="str">
        <f>'CONGESTION RESULTS 2015'!J340</f>
        <v>Fluxys Belgium</v>
      </c>
      <c r="J340" s="375" t="str">
        <f>'CONGESTION RESULTS 2015'!K340</f>
        <v>21X-BE-A-A0A0A-Y</v>
      </c>
      <c r="K340" s="375" t="str">
        <f>'CONGESTION RESULTS 2015'!L340</f>
        <v>BE</v>
      </c>
      <c r="L340" s="375" t="str">
        <f>'CONGESTION RESULTS 2015'!M340</f>
        <v>from</v>
      </c>
      <c r="M340" s="375" t="str">
        <f>'CONGESTION RESULTS 2015'!N340</f>
        <v>Interconnector</v>
      </c>
      <c r="N340" s="375" t="str">
        <f>'CONGESTION RESULTS 2015'!O340</f>
        <v>21X-GB-B-A0A0A-Z</v>
      </c>
      <c r="O340" s="375" t="str">
        <f>'CONGESTION RESULTS 2015'!P340</f>
        <v>UK</v>
      </c>
      <c r="P340" s="375" t="str">
        <f>'CONGESTION RESULTS 2015'!Q340</f>
        <v>new name</v>
      </c>
      <c r="Q340" s="375">
        <f>'CONGESTION RESULTS 2015'!BC340</f>
        <v>0</v>
      </c>
      <c r="S340" s="360">
        <f>'CONGESTION RESULTS 2015'!BJ340</f>
        <v>0</v>
      </c>
      <c r="T340" s="375">
        <f>'CONGESTION RESULTS 2015'!BX340</f>
        <v>0</v>
      </c>
      <c r="U340" s="375" t="str">
        <f>IF(ISBLANK('CONGESTION RESULTS 2015'!BK340), "no", "yes")</f>
        <v>no</v>
      </c>
      <c r="V340" s="357">
        <f>'CONGESTION RESULTS 2015'!CE340</f>
        <v>0</v>
      </c>
      <c r="W340" s="375">
        <f>'CONGESTION RESULTS 2015'!CF340</f>
        <v>0</v>
      </c>
      <c r="X340" s="375">
        <f>'CONGESTION RESULTS 2015'!CG340</f>
        <v>0</v>
      </c>
      <c r="Y340" s="375">
        <f>'CONGESTION RESULTS 2015'!CH340</f>
        <v>0</v>
      </c>
      <c r="AA340" s="375" t="str">
        <f>Table9[[#This Row],[offer/non-offer or premia in March 2016 auction? 
'[only considering GYs and M-4-16']]]</f>
        <v>unbundled offer M-4-16, GY16/17 + 17/18, bundled all, except 17/18</v>
      </c>
      <c r="AB340"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340" s="375" t="str">
        <f>Table9[[#This Row],[Revised evaluation of congestion after TSO / NRA comments]]</f>
        <v>no</v>
      </c>
      <c r="AD340" s="375">
        <f>Table9[[#This Row],[ACER comments / 
justification]]</f>
        <v>0</v>
      </c>
    </row>
    <row r="341" spans="1:31" ht="22.2" hidden="1" x14ac:dyDescent="0.45">
      <c r="A341" s="375" t="str">
        <f>'CONGESTION RESULTS 2015'!A341</f>
        <v>cross-border (IC)</v>
      </c>
      <c r="B341" s="375" t="str">
        <f>'CONGESTION RESULTS 2015'!B341</f>
        <v>likely not</v>
      </c>
      <c r="C341" s="375" t="str">
        <f>'CONGESTION RESULTS 2015'!C341</f>
        <v>non-offer of GYs 15/16 + 16/17 + 17/18</v>
      </c>
      <c r="D341" s="375" t="str">
        <f>'CONGESTION RESULTS 2015'!E341</f>
        <v>yes</v>
      </c>
      <c r="E341" s="375" t="str">
        <f>'CONGESTION RESULTS 2015'!F341</f>
        <v>PRISMA</v>
      </c>
      <c r="F341" s="375" t="str">
        <f>'CONGESTION RESULTS 2015'!G341</f>
        <v>IZT (UK) / IZT-Zeebrugge Beach (BE)</v>
      </c>
      <c r="G341" s="375" t="str">
        <f>'CONGESTION RESULTS 2015'!H341</f>
        <v>Entry</v>
      </c>
      <c r="H341" s="375" t="str">
        <f>'CONGESTION RESULTS 2015'!I341</f>
        <v>21Z0000000000074</v>
      </c>
      <c r="I341" s="375" t="str">
        <f>'CONGESTION RESULTS 2015'!J341</f>
        <v>Fluxys Belgium</v>
      </c>
      <c r="J341" s="375" t="str">
        <f>'CONGESTION RESULTS 2015'!K341</f>
        <v>21X-BE-A-A0A0A-Y</v>
      </c>
      <c r="K341" s="375" t="str">
        <f>'CONGESTION RESULTS 2015'!L341</f>
        <v>BE</v>
      </c>
      <c r="L341" s="375" t="str">
        <f>'CONGESTION RESULTS 2015'!M341</f>
        <v>from</v>
      </c>
      <c r="M341" s="375" t="str">
        <f>'CONGESTION RESULTS 2015'!N341</f>
        <v>Interconnector</v>
      </c>
      <c r="N341" s="375" t="str">
        <f>'CONGESTION RESULTS 2015'!O341</f>
        <v>21X-GB-B-A0A0A-Z</v>
      </c>
      <c r="O341" s="375" t="str">
        <f>'CONGESTION RESULTS 2015'!P341</f>
        <v>UK</v>
      </c>
      <c r="P341" s="375" t="str">
        <f>'CONGESTION RESULTS 2015'!Q341</f>
        <v>New IP side added; IZT (UK) / IZT-ZTP (BE)</v>
      </c>
      <c r="Q341" s="375">
        <f>'CONGESTION RESULTS 2015'!BC341</f>
        <v>0</v>
      </c>
      <c r="S341" s="360">
        <f>'CONGESTION RESULTS 2015'!BJ341</f>
        <v>0</v>
      </c>
      <c r="T341" s="375">
        <f>'CONGESTION RESULTS 2015'!BX341</f>
        <v>0</v>
      </c>
      <c r="U341" s="375" t="str">
        <f>IF(ISBLANK('CONGESTION RESULTS 2015'!BK341), "no", "yes")</f>
        <v>no</v>
      </c>
      <c r="V341" s="357">
        <f>'CONGESTION RESULTS 2015'!CE341</f>
        <v>0</v>
      </c>
      <c r="W341" s="375">
        <f>'CONGESTION RESULTS 2015'!CF341</f>
        <v>0</v>
      </c>
      <c r="X341" s="375">
        <f>'CONGESTION RESULTS 2015'!CG341</f>
        <v>0</v>
      </c>
      <c r="Y341" s="375">
        <f>'CONGESTION RESULTS 2015'!CH341</f>
        <v>0</v>
      </c>
      <c r="AA341" s="375" t="str">
        <f>Table9[[#This Row],[offer/non-offer or premia in March 2016 auction? 
'[only considering GYs and M-4-16']]]</f>
        <v>all GY offered (bundled), except 17/18 (however, offered unbundled)</v>
      </c>
      <c r="AB341" s="375" t="str">
        <f>Table9[[#This Row],[Further TSO remarks on congestion / data / proposed changes to IP list etc.]]</f>
        <v>CAM Network Code being enterred into force on 1 November 2015, it may not to be concluded that capacity has been offered or not on this IP only on basis of the auctionned capacity on Prisma during the yearly auction of March 2015. Capacity on this IP was available through other booking factilities.
General comments: 
- several points are not marketed anymore but still on the map as ancillary contracts were concluded on those ones – this is a first stage towards creating virtual IPs; 
- CAM wasn’t mandatory before 11/2015 and we only offered capacity in auctions for yearly and quarterly products on selected IPs and under selective conditions – all the capacity was however still available FCFS on our own booking platform)
- no relevance in assessing a nearly congested point as this has no regulatory background. 
- As a consequence, assessing that no IP is congested, there are no relevant secondary trades that are needed to be reported.</v>
      </c>
      <c r="AC341" s="375" t="str">
        <f>Table9[[#This Row],[Revised evaluation of congestion after TSO / NRA comments]]</f>
        <v>no</v>
      </c>
      <c r="AD341" s="375">
        <f>Table9[[#This Row],[ACER comments / 
justification]]</f>
        <v>0</v>
      </c>
    </row>
    <row r="342" spans="1:31" s="361" customFormat="1" ht="30" customHeight="1" x14ac:dyDescent="0.45">
      <c r="A342" s="357" t="str">
        <f>'CONGESTION RESULTS 2015'!A342</f>
        <v>cross-border (IC)</v>
      </c>
      <c r="B342" s="324" t="str">
        <f>'CONGESTION RESULTS 2015'!B342</f>
        <v>yes</v>
      </c>
      <c r="C342" s="475" t="str">
        <f>'CONGESTION RESULTS 2015'!C342</f>
        <v>non-offer of GYs 15/16 + 16/17 + 17/18</v>
      </c>
      <c r="D342" s="357" t="str">
        <f>'CONGESTION RESULTS 2015'!E342</f>
        <v>yes</v>
      </c>
      <c r="E342" s="357" t="str">
        <f>'CONGESTION RESULTS 2015'!F342</f>
        <v>PRISMA</v>
      </c>
      <c r="F342" s="476" t="str">
        <f>'CONGESTION RESULTS 2015'!G342</f>
        <v>IZT(UK) / IZT-Zeebrugge Beach(BE)</v>
      </c>
      <c r="G342" s="475" t="str">
        <f>'CONGESTION RESULTS 2015'!H342</f>
        <v>Entry</v>
      </c>
      <c r="H342" s="358" t="str">
        <f>'CONGESTION RESULTS 2015'!I342</f>
        <v>21Z0000000000074</v>
      </c>
      <c r="I342" s="475" t="str">
        <f>'CONGESTION RESULTS 2015'!J342</f>
        <v>Interconnector</v>
      </c>
      <c r="J342" s="329" t="str">
        <f>'CONGESTION RESULTS 2015'!K342</f>
        <v>21X-GB-B-A0A0A-Z</v>
      </c>
      <c r="K342" s="475" t="str">
        <f>'CONGESTION RESULTS 2015'!L342</f>
        <v>UK</v>
      </c>
      <c r="L342" s="477" t="str">
        <f>'CONGESTION RESULTS 2015'!M342</f>
        <v>from</v>
      </c>
      <c r="M342" s="477" t="str">
        <f>'CONGESTION RESULTS 2015'!N342</f>
        <v>Fluxys Belgium</v>
      </c>
      <c r="N342" s="329" t="str">
        <f>'CONGESTION RESULTS 2015'!O342</f>
        <v>21X-BE-A-A0A0A-Y</v>
      </c>
      <c r="O342" s="330" t="str">
        <f>'CONGESTION RESULTS 2015'!P342</f>
        <v>BE</v>
      </c>
      <c r="P342" s="375" t="str">
        <f>'CONGESTION RESULTS 2015'!Q342</f>
        <v>New IP side added (same TP data used as Zee IZT Entry Interconnector (line 339)</v>
      </c>
      <c r="Q342" s="357" t="str">
        <f>'CONGESTION RESULTS 2015'!BC342</f>
        <v>yes</v>
      </c>
      <c r="R342" s="360" t="s">
        <v>100</v>
      </c>
      <c r="S342" s="448" t="s">
        <v>121</v>
      </c>
      <c r="T342" s="535" t="str">
        <f>'CONGESTION RESULTS 2015'!BX342</f>
        <v>yes*</v>
      </c>
      <c r="U342" s="357" t="str">
        <f>IF(ISBLANK('CONGESTION RESULTS 2015'!BK342), "no", "yes")</f>
        <v>no</v>
      </c>
      <c r="V342" s="449" t="str">
        <f>Table9[[#This Row],[Number of concluded trades (T) and offers (O) on secondary markets in 2015 '[&gt;= 1 month']]]</f>
        <v>16 O + 16 T</v>
      </c>
      <c r="W342" s="616" t="str">
        <f>'CONGESTION RESULTS 2015'!CF342</f>
        <v>"new" IP side
 (just added)</v>
      </c>
      <c r="X342" s="616"/>
      <c r="Y342" s="357">
        <f>'CONGESTION RESULTS 2015'!CH342</f>
        <v>0</v>
      </c>
      <c r="Z342" s="357" t="s">
        <v>100</v>
      </c>
      <c r="AA342" s="375" t="str">
        <f>Table9[[#This Row],[offer/non-offer or premia in March 2016 auction? 
'[only considering GYs and M-4-16']]]</f>
        <v>M-4 offered bundled, all GYs offered bundled, no offer for  GY 17/18</v>
      </c>
      <c r="AB342" s="375" t="str">
        <f>Table9[[#This Row],[Further TSO remarks on congestion / data / proposed changes to IP list etc.]]</f>
        <v>This data does not reflect the fact that IUK has been offering monthly firm capacity on PRISMA every month since December 2015 and offered annual firm capacity on PRISMA for gas years 2016/17 and 2018/19 onwards in the March 2016 auctions. Please refer to the spreadsheet of PRISMA data provided separately. There have been no incidents of demand exceeding offer.</v>
      </c>
      <c r="AC342" s="375" t="str">
        <f>Table9[[#This Row],[Revised evaluation of congestion after TSO / NRA comments]]</f>
        <v>yes</v>
      </c>
      <c r="AD342" s="375" t="str">
        <f>Table9[[#This Row],[ACER comments / 
justification]]</f>
        <v>persistent congestion, corrected country 1  (UK instead of BE);</v>
      </c>
      <c r="AE342" s="474" t="s">
        <v>1782</v>
      </c>
    </row>
    <row r="343" spans="1:31" hidden="1" x14ac:dyDescent="0.3">
      <c r="A343" s="375" t="str">
        <f>'CONGESTION RESULTS 2015'!A343</f>
        <v>cross-border</v>
      </c>
      <c r="B343" s="375" t="str">
        <f>'CONGESTION RESULTS 2015'!B343</f>
        <v>no</v>
      </c>
      <c r="C343" s="375">
        <f>'CONGESTION RESULTS 2015'!C343</f>
        <v>0</v>
      </c>
      <c r="D343" s="375" t="str">
        <f>'CONGESTION RESULTS 2015'!E343</f>
        <v>yes</v>
      </c>
      <c r="E343" s="375" t="str">
        <f>'CONGESTION RESULTS 2015'!F343</f>
        <v>PRISMA</v>
      </c>
      <c r="F343" s="375" t="str">
        <f>'CONGESTION RESULTS 2015'!G343</f>
        <v>Zelzate 1 (BE) // Zelzate (NL)</v>
      </c>
      <c r="G343" s="375" t="str">
        <f>'CONGESTION RESULTS 2015'!H343</f>
        <v>Entry</v>
      </c>
      <c r="H343" s="375" t="str">
        <f>'CONGESTION RESULTS 2015'!I343</f>
        <v>21Z000000000019Y</v>
      </c>
      <c r="I343" s="375" t="str">
        <f>'CONGESTION RESULTS 2015'!J343</f>
        <v>Gasunie Transport Services</v>
      </c>
      <c r="J343" s="375" t="str">
        <f>'CONGESTION RESULTS 2015'!K343</f>
        <v>21X-NL-A-A0A0A-Z</v>
      </c>
      <c r="K343" s="375" t="str">
        <f>'CONGESTION RESULTS 2015'!L343</f>
        <v>NL</v>
      </c>
      <c r="L343" s="375" t="str">
        <f>'CONGESTION RESULTS 2015'!M343</f>
        <v>from</v>
      </c>
      <c r="M343" s="375" t="str">
        <f>'CONGESTION RESULTS 2015'!N343</f>
        <v>Fluxys Belgium</v>
      </c>
      <c r="N343" s="375" t="str">
        <f>'CONGESTION RESULTS 2015'!O343</f>
        <v>21X-BE-A-A0A0A-Y</v>
      </c>
      <c r="O343" s="375" t="str">
        <f>'CONGESTION RESULTS 2015'!P343</f>
        <v>BE</v>
      </c>
      <c r="P343" s="375">
        <f>'CONGESTION RESULTS 2015'!Q343</f>
        <v>0</v>
      </c>
      <c r="Q343" s="375" t="str">
        <f>'CONGESTION RESULTS 2015'!BC343</f>
        <v>yes</v>
      </c>
      <c r="S343" s="375" t="str">
        <f>'CONGESTION RESULTS 2015'!BJ343</f>
        <v>no</v>
      </c>
      <c r="T343" s="375">
        <f>'CONGESTION RESULTS 2015'!BX343</f>
        <v>0</v>
      </c>
      <c r="U343" s="375" t="str">
        <f>IF(ISBLANK('CONGESTION RESULTS 2015'!BK343), "no", "yes")</f>
        <v>no</v>
      </c>
      <c r="V343" s="375">
        <f>'CONGESTION RESULTS 2015'!CE343</f>
        <v>0</v>
      </c>
      <c r="W343" s="375">
        <f>'CONGESTION RESULTS 2015'!CF343</f>
        <v>0</v>
      </c>
      <c r="X343" s="375">
        <f>'CONGESTION RESULTS 2015'!CG343</f>
        <v>0</v>
      </c>
      <c r="Y343" s="375">
        <f>'CONGESTION RESULTS 2015'!CH343</f>
        <v>0</v>
      </c>
      <c r="AA343" s="375">
        <f>Table9[[#This Row],[offer/non-offer or premia in March 2016 auction? 
'[only considering GYs and M-4-16']]]</f>
        <v>0</v>
      </c>
      <c r="AB343" s="375">
        <f>Table9[[#This Row],[Further TSO remarks on congestion / data / proposed changes to IP list etc.]]</f>
        <v>0</v>
      </c>
      <c r="AC343" s="375" t="str">
        <f>Table9[[#This Row],[Revised evaluation of congestion after TSO / NRA comments]]</f>
        <v>no</v>
      </c>
      <c r="AD343" s="375">
        <f>Table9[[#This Row],[ACER comments / 
justification]]</f>
        <v>0</v>
      </c>
    </row>
    <row r="344" spans="1:31" hidden="1" x14ac:dyDescent="0.3">
      <c r="A344" s="375" t="str">
        <f>'CONGESTION RESULTS 2015'!A344</f>
        <v>cross-border</v>
      </c>
      <c r="B344" s="375" t="str">
        <f>'CONGESTION RESULTS 2015'!B344</f>
        <v>no</v>
      </c>
      <c r="C344" s="375">
        <f>'CONGESTION RESULTS 2015'!C344</f>
        <v>0</v>
      </c>
      <c r="D344" s="375" t="str">
        <f>'CONGESTION RESULTS 2015'!E344</f>
        <v>yes</v>
      </c>
      <c r="E344" s="375" t="str">
        <f>'CONGESTION RESULTS 2015'!F344</f>
        <v>PRISMA</v>
      </c>
      <c r="F344" s="375" t="str">
        <f>'CONGESTION RESULTS 2015'!G344</f>
        <v>Zelzate 1 (BE) // Zelzate (NL)</v>
      </c>
      <c r="G344" s="375" t="str">
        <f>'CONGESTION RESULTS 2015'!H344</f>
        <v>Entry</v>
      </c>
      <c r="H344" s="375" t="str">
        <f>'CONGESTION RESULTS 2015'!I344</f>
        <v>21Z000000000019Y</v>
      </c>
      <c r="I344" s="375" t="str">
        <f>'CONGESTION RESULTS 2015'!J344</f>
        <v>Fluxys Belgium</v>
      </c>
      <c r="J344" s="375" t="str">
        <f>'CONGESTION RESULTS 2015'!K344</f>
        <v>21X-BE-A-A0A0A-Y</v>
      </c>
      <c r="K344" s="375" t="str">
        <f>'CONGESTION RESULTS 2015'!L344</f>
        <v>BE</v>
      </c>
      <c r="L344" s="375" t="str">
        <f>'CONGESTION RESULTS 2015'!M344</f>
        <v>from</v>
      </c>
      <c r="M344" s="375" t="str">
        <f>'CONGESTION RESULTS 2015'!N344</f>
        <v>Gasunie Transport Services</v>
      </c>
      <c r="N344" s="375" t="str">
        <f>'CONGESTION RESULTS 2015'!O344</f>
        <v>21X-NL-A-A0A0A-Z</v>
      </c>
      <c r="O344" s="375" t="str">
        <f>'CONGESTION RESULTS 2015'!P344</f>
        <v>NL</v>
      </c>
      <c r="P344" s="375">
        <f>'CONGESTION RESULTS 2015'!Q344</f>
        <v>0</v>
      </c>
      <c r="Q344" s="375" t="str">
        <f>'CONGESTION RESULTS 2015'!BC344</f>
        <v>no</v>
      </c>
      <c r="S344" s="375">
        <f>'CONGESTION RESULTS 2015'!BJ344</f>
        <v>0</v>
      </c>
      <c r="T344" s="375">
        <f>'CONGESTION RESULTS 2015'!BX344</f>
        <v>0</v>
      </c>
      <c r="U344" s="375" t="str">
        <f>IF(ISBLANK('CONGESTION RESULTS 2015'!BK344), "no", "yes")</f>
        <v>no</v>
      </c>
      <c r="V344" s="375">
        <f>'CONGESTION RESULTS 2015'!CE344</f>
        <v>0</v>
      </c>
      <c r="W344" s="375">
        <f>'CONGESTION RESULTS 2015'!CF344</f>
        <v>0</v>
      </c>
      <c r="X344" s="375">
        <f>'CONGESTION RESULTS 2015'!CG344</f>
        <v>0</v>
      </c>
      <c r="Y344" s="375">
        <f>'CONGESTION RESULTS 2015'!CH344</f>
        <v>0</v>
      </c>
      <c r="AA344" s="375">
        <f>Table9[[#This Row],[offer/non-offer or premia in March 2016 auction? 
'[only considering GYs and M-4-16']]]</f>
        <v>0</v>
      </c>
      <c r="AB344" s="375">
        <f>Table9[[#This Row],[Further TSO remarks on congestion / data / proposed changes to IP list etc.]]</f>
        <v>0</v>
      </c>
      <c r="AC344" s="375" t="str">
        <f>Table9[[#This Row],[Revised evaluation of congestion after TSO / NRA comments]]</f>
        <v>no</v>
      </c>
      <c r="AD344" s="375">
        <f>Table9[[#This Row],[ACER comments / 
justification]]</f>
        <v>0</v>
      </c>
    </row>
    <row r="345" spans="1:31" hidden="1" x14ac:dyDescent="0.3">
      <c r="A345" s="375" t="str">
        <f>'CONGESTION RESULTS 2015'!A345</f>
        <v>cross-border</v>
      </c>
      <c r="B345" s="375" t="str">
        <f>'CONGESTION RESULTS 2015'!B345</f>
        <v>no</v>
      </c>
      <c r="C345" s="375">
        <f>'CONGESTION RESULTS 2015'!C345</f>
        <v>0</v>
      </c>
      <c r="D345" s="375" t="str">
        <f>'CONGESTION RESULTS 2015'!E345</f>
        <v>yes</v>
      </c>
      <c r="E345" s="375" t="str">
        <f>'CONGESTION RESULTS 2015'!F345</f>
        <v>PRISMA</v>
      </c>
      <c r="F345" s="375" t="str">
        <f>'CONGESTION RESULTS 2015'!G345</f>
        <v>Zevenaar</v>
      </c>
      <c r="G345" s="375" t="str">
        <f>'CONGESTION RESULTS 2015'!H345</f>
        <v>Entry</v>
      </c>
      <c r="H345" s="375" t="str">
        <f>'CONGESTION RESULTS 2015'!I345</f>
        <v>21Z000000000072U</v>
      </c>
      <c r="I345" s="375" t="str">
        <f>'CONGESTION RESULTS 2015'!J345</f>
        <v>Thyssengas</v>
      </c>
      <c r="J345" s="375" t="str">
        <f>'CONGESTION RESULTS 2015'!K345</f>
        <v>21X-DE-G-A0A0A-U</v>
      </c>
      <c r="K345" s="375" t="str">
        <f>'CONGESTION RESULTS 2015'!L345</f>
        <v>DE</v>
      </c>
      <c r="L345" s="375" t="str">
        <f>'CONGESTION RESULTS 2015'!M345</f>
        <v>from</v>
      </c>
      <c r="M345" s="375" t="str">
        <f>'CONGESTION RESULTS 2015'!N345</f>
        <v>Gasunie Transport Services</v>
      </c>
      <c r="N345" s="375" t="str">
        <f>'CONGESTION RESULTS 2015'!O345</f>
        <v>21X-NL-A-A0A0A-Z</v>
      </c>
      <c r="O345" s="375" t="str">
        <f>'CONGESTION RESULTS 2015'!P345</f>
        <v>NL</v>
      </c>
      <c r="P345" s="375">
        <f>'CONGESTION RESULTS 2015'!Q345</f>
        <v>0</v>
      </c>
      <c r="Q345" s="375">
        <f>'CONGESTION RESULTS 2015'!BC345</f>
        <v>0</v>
      </c>
      <c r="S345" s="375">
        <f>'CONGESTION RESULTS 2015'!BJ345</f>
        <v>0</v>
      </c>
      <c r="T345" s="375">
        <f>'CONGESTION RESULTS 2015'!BX345</f>
        <v>0</v>
      </c>
      <c r="U345" s="375" t="str">
        <f>IF(ISBLANK('CONGESTION RESULTS 2015'!BK345), "no", "yes")</f>
        <v>no</v>
      </c>
      <c r="V345" s="375">
        <f>'CONGESTION RESULTS 2015'!CE345</f>
        <v>0</v>
      </c>
      <c r="W345" s="375">
        <f>'CONGESTION RESULTS 2015'!CF345</f>
        <v>0</v>
      </c>
      <c r="X345" s="375">
        <f>'CONGESTION RESULTS 2015'!CG345</f>
        <v>0</v>
      </c>
      <c r="Y345" s="375">
        <f>'CONGESTION RESULTS 2015'!CH345</f>
        <v>0</v>
      </c>
      <c r="AA345" s="375">
        <f>Table9[[#This Row],[offer/non-offer or premia in March 2016 auction? 
'[only considering GYs and M-4-16']]]</f>
        <v>0</v>
      </c>
      <c r="AB345" s="375" t="str">
        <f>Table9[[#This Row],[Further TSO remarks on congestion / data / proposed changes to IP list etc.]]</f>
        <v>capacity partially (rf. to columns S to BB) not available due to maintenance</v>
      </c>
      <c r="AC345" s="375">
        <f>Table9[[#This Row],[Revised evaluation of congestion after TSO / NRA comments]]</f>
        <v>0</v>
      </c>
      <c r="AD345" s="375">
        <f>Table9[[#This Row],[ACER comments / 
justification]]</f>
        <v>0</v>
      </c>
    </row>
    <row r="346" spans="1:31" hidden="1" x14ac:dyDescent="0.3">
      <c r="A346" s="375" t="str">
        <f>'CONGESTION RESULTS 2015'!A346</f>
        <v>VR</v>
      </c>
      <c r="B346" s="375">
        <f>'CONGESTION RESULTS 2015'!B346</f>
        <v>0</v>
      </c>
      <c r="C346" s="375">
        <f>'CONGESTION RESULTS 2015'!C346</f>
        <v>0</v>
      </c>
      <c r="D346" s="375" t="str">
        <f>'CONGESTION RESULTS 2015'!E346</f>
        <v>no</v>
      </c>
      <c r="E346" s="375" t="str">
        <f>'CONGESTION RESULTS 2015'!F346</f>
        <v>PRISMA</v>
      </c>
      <c r="F346" s="375" t="str">
        <f>'CONGESTION RESULTS 2015'!G346</f>
        <v>Zevenaar</v>
      </c>
      <c r="G346" s="375" t="str">
        <f>'CONGESTION RESULTS 2015'!H346</f>
        <v>Entry</v>
      </c>
      <c r="H346" s="375" t="str">
        <f>'CONGESTION RESULTS 2015'!I346</f>
        <v>21Z000000000072U</v>
      </c>
      <c r="I346" s="375" t="str">
        <f>'CONGESTION RESULTS 2015'!J346</f>
        <v>Gasunie Transport Services</v>
      </c>
      <c r="J346" s="375" t="str">
        <f>'CONGESTION RESULTS 2015'!K346</f>
        <v>21X-NL-A-A0A0A-Z</v>
      </c>
      <c r="K346" s="375" t="str">
        <f>'CONGESTION RESULTS 2015'!L346</f>
        <v>NL</v>
      </c>
      <c r="L346" s="375" t="str">
        <f>'CONGESTION RESULTS 2015'!M346</f>
        <v>from</v>
      </c>
      <c r="M346" s="375" t="str">
        <f>'CONGESTION RESULTS 2015'!N346</f>
        <v>Thyssengas</v>
      </c>
      <c r="N346" s="375" t="str">
        <f>'CONGESTION RESULTS 2015'!O346</f>
        <v>21X-DE-G-A0A0A-U</v>
      </c>
      <c r="O346" s="375" t="str">
        <f>'CONGESTION RESULTS 2015'!P346</f>
        <v>DE</v>
      </c>
      <c r="P346" s="375" t="str">
        <f>'CONGESTION RESULTS 2015'!Q346</f>
        <v xml:space="preserve">no firm technical; on GTS side, this is the same as "Zevenaar (NL) / Elten (DE)" entry; </v>
      </c>
      <c r="Q346" s="375" t="str">
        <f>'CONGESTION RESULTS 2015'!BC346</f>
        <v>yes</v>
      </c>
      <c r="S346" s="375">
        <f>'CONGESTION RESULTS 2015'!BJ346</f>
        <v>0</v>
      </c>
      <c r="T346" s="375">
        <f>'CONGESTION RESULTS 2015'!BX346</f>
        <v>0</v>
      </c>
      <c r="U346" s="375" t="str">
        <f>IF(ISBLANK('CONGESTION RESULTS 2015'!BK346), "no", "yes")</f>
        <v>no</v>
      </c>
      <c r="V346" s="375">
        <f>'CONGESTION RESULTS 2015'!CE346</f>
        <v>0</v>
      </c>
      <c r="W346" s="375">
        <f>'CONGESTION RESULTS 2015'!CF346</f>
        <v>0</v>
      </c>
      <c r="X346" s="375">
        <f>'CONGESTION RESULTS 2015'!CG346</f>
        <v>0</v>
      </c>
      <c r="Y346" s="375">
        <f>'CONGESTION RESULTS 2015'!CH346</f>
        <v>0</v>
      </c>
      <c r="AA346" s="375">
        <f>Table9[[#This Row],[offer/non-offer or premia in March 2016 auction? 
'[only considering GYs and M-4-16']]]</f>
        <v>0</v>
      </c>
      <c r="AB346" s="375">
        <f>Table9[[#This Row],[Further TSO remarks on congestion / data / proposed changes to IP list etc.]]</f>
        <v>0</v>
      </c>
      <c r="AC346" s="375">
        <f>Table9[[#This Row],[Revised evaluation of congestion after TSO / NRA comments]]</f>
        <v>0</v>
      </c>
      <c r="AD346" s="375">
        <f>Table9[[#This Row],[ACER comments / 
justification]]</f>
        <v>0</v>
      </c>
    </row>
    <row r="347" spans="1:31" hidden="1" x14ac:dyDescent="0.3">
      <c r="A347" s="375" t="str">
        <f>'CONGESTION RESULTS 2015'!A347</f>
        <v>cross-border</v>
      </c>
      <c r="B347" s="375" t="str">
        <f>'CONGESTION RESULTS 2015'!B347</f>
        <v>no</v>
      </c>
      <c r="C347" s="375">
        <f>'CONGESTION RESULTS 2015'!C347</f>
        <v>0</v>
      </c>
      <c r="D347" s="375" t="str">
        <f>'CONGESTION RESULTS 2015'!E347</f>
        <v>yes</v>
      </c>
      <c r="E347" s="375" t="str">
        <f>'CONGESTION RESULTS 2015'!F347</f>
        <v>PRISMA</v>
      </c>
      <c r="F347" s="375" t="str">
        <f>'CONGESTION RESULTS 2015'!G347</f>
        <v>Zevenaar (NL) / Elten (DE)</v>
      </c>
      <c r="G347" s="375" t="str">
        <f>'CONGESTION RESULTS 2015'!H347</f>
        <v>Entry</v>
      </c>
      <c r="H347" s="375" t="str">
        <f>'CONGESTION RESULTS 2015'!I347</f>
        <v>21Z000000000072U</v>
      </c>
      <c r="I347" s="375" t="str">
        <f>'CONGESTION RESULTS 2015'!J347</f>
        <v>Open Grid Europe</v>
      </c>
      <c r="J347" s="375" t="str">
        <f>'CONGESTION RESULTS 2015'!K347</f>
        <v>21X-DE-C-A0A0A-T</v>
      </c>
      <c r="K347" s="375" t="str">
        <f>'CONGESTION RESULTS 2015'!L347</f>
        <v>DE</v>
      </c>
      <c r="L347" s="375" t="str">
        <f>'CONGESTION RESULTS 2015'!M347</f>
        <v>from</v>
      </c>
      <c r="M347" s="375" t="str">
        <f>'CONGESTION RESULTS 2015'!N347</f>
        <v>Gasunie Transport Services</v>
      </c>
      <c r="N347" s="375" t="str">
        <f>'CONGESTION RESULTS 2015'!O347</f>
        <v>21X-NL-A-A0A0A-Z</v>
      </c>
      <c r="O347" s="375" t="str">
        <f>'CONGESTION RESULTS 2015'!P347</f>
        <v>NL</v>
      </c>
      <c r="P347" s="375">
        <f>'CONGESTION RESULTS 2015'!Q347</f>
        <v>0</v>
      </c>
      <c r="Q347" s="375">
        <f>'CONGESTION RESULTS 2015'!BC347</f>
        <v>0</v>
      </c>
      <c r="S347" s="375">
        <f>'CONGESTION RESULTS 2015'!BJ347</f>
        <v>0</v>
      </c>
      <c r="T347" s="375">
        <f>'CONGESTION RESULTS 2015'!BX347</f>
        <v>0</v>
      </c>
      <c r="U347" s="375" t="str">
        <f>IF(ISBLANK('CONGESTION RESULTS 2015'!BK347), "no", "yes")</f>
        <v>yes</v>
      </c>
      <c r="V347" s="375">
        <f>'CONGESTION RESULTS 2015'!CE347</f>
        <v>0</v>
      </c>
      <c r="W347" s="375">
        <f>'CONGESTION RESULTS 2015'!CF347</f>
        <v>0</v>
      </c>
      <c r="X347" s="375">
        <f>'CONGESTION RESULTS 2015'!CG347</f>
        <v>0</v>
      </c>
      <c r="Y347" s="375">
        <f>'CONGESTION RESULTS 2015'!CH347</f>
        <v>0</v>
      </c>
      <c r="AA347" s="375">
        <f>Table9[[#This Row],[offer/non-offer or premia in March 2016 auction? 
'[only considering GYs and M-4-16']]]</f>
        <v>0</v>
      </c>
      <c r="AB347" s="375">
        <f>Table9[[#This Row],[Further TSO remarks on congestion / data / proposed changes to IP list etc.]]</f>
        <v>0</v>
      </c>
      <c r="AC347" s="375">
        <f>Table9[[#This Row],[Revised evaluation of congestion after TSO / NRA comments]]</f>
        <v>0</v>
      </c>
      <c r="AD347" s="375">
        <f>Table9[[#This Row],[ACER comments / 
justification]]</f>
        <v>0</v>
      </c>
    </row>
    <row r="348" spans="1:31" hidden="1" x14ac:dyDescent="0.3">
      <c r="A348" s="375" t="str">
        <f>'CONGESTION RESULTS 2015'!A348</f>
        <v>VR</v>
      </c>
      <c r="B348" s="375">
        <f>'CONGESTION RESULTS 2015'!B348</f>
        <v>0</v>
      </c>
      <c r="C348" s="375">
        <f>'CONGESTION RESULTS 2015'!C348</f>
        <v>0</v>
      </c>
      <c r="D348" s="375" t="str">
        <f>'CONGESTION RESULTS 2015'!E348</f>
        <v>no</v>
      </c>
      <c r="E348" s="375" t="str">
        <f>'CONGESTION RESULTS 2015'!F348</f>
        <v>PRISMA</v>
      </c>
      <c r="F348" s="375" t="str">
        <f>'CONGESTION RESULTS 2015'!G348</f>
        <v>Zevenaar (NL) / Elten (DE)</v>
      </c>
      <c r="G348" s="375" t="str">
        <f>'CONGESTION RESULTS 2015'!H348</f>
        <v>Entry</v>
      </c>
      <c r="H348" s="375" t="str">
        <f>'CONGESTION RESULTS 2015'!I348</f>
        <v>21Z000000000072U</v>
      </c>
      <c r="I348" s="375" t="str">
        <f>'CONGESTION RESULTS 2015'!J348</f>
        <v>Gasunie Transport Services</v>
      </c>
      <c r="J348" s="375" t="str">
        <f>'CONGESTION RESULTS 2015'!K348</f>
        <v>21X-NL-A-A0A0A-Z</v>
      </c>
      <c r="K348" s="375" t="str">
        <f>'CONGESTION RESULTS 2015'!L348</f>
        <v>NL</v>
      </c>
      <c r="L348" s="375" t="str">
        <f>'CONGESTION RESULTS 2015'!M348</f>
        <v>from</v>
      </c>
      <c r="M348" s="375" t="str">
        <f>'CONGESTION RESULTS 2015'!N348</f>
        <v>Open Grid Europe</v>
      </c>
      <c r="N348" s="375" t="str">
        <f>'CONGESTION RESULTS 2015'!O348</f>
        <v>21X-DE-C-A0A0A-T</v>
      </c>
      <c r="O348" s="375" t="str">
        <f>'CONGESTION RESULTS 2015'!P348</f>
        <v>DE</v>
      </c>
      <c r="P348" s="375" t="str">
        <f>'CONGESTION RESULTS 2015'!Q348</f>
        <v>no firm technical; same as Zevenaar Entry GTS</v>
      </c>
      <c r="Q348" s="375" t="str">
        <f>'CONGESTION RESULTS 2015'!BC348</f>
        <v>yes</v>
      </c>
      <c r="S348" s="375">
        <f>'CONGESTION RESULTS 2015'!BJ348</f>
        <v>0</v>
      </c>
      <c r="T348" s="375">
        <f>'CONGESTION RESULTS 2015'!BX348</f>
        <v>0</v>
      </c>
      <c r="U348" s="375" t="str">
        <f>IF(ISBLANK('CONGESTION RESULTS 2015'!BK348), "no", "yes")</f>
        <v>no</v>
      </c>
      <c r="V348" s="375">
        <f>'CONGESTION RESULTS 2015'!CE348</f>
        <v>0</v>
      </c>
      <c r="W348" s="375">
        <f>'CONGESTION RESULTS 2015'!CF348</f>
        <v>0</v>
      </c>
      <c r="X348" s="375">
        <f>'CONGESTION RESULTS 2015'!CG348</f>
        <v>0</v>
      </c>
      <c r="Y348" s="375">
        <f>'CONGESTION RESULTS 2015'!CH348</f>
        <v>0</v>
      </c>
      <c r="AA348" s="375">
        <f>Table9[[#This Row],[offer/non-offer or premia in March 2016 auction? 
'[only considering GYs and M-4-16']]]</f>
        <v>0</v>
      </c>
      <c r="AB348" s="375">
        <f>Table9[[#This Row],[Further TSO remarks on congestion / data / proposed changes to IP list etc.]]</f>
        <v>0</v>
      </c>
      <c r="AC348" s="375">
        <f>Table9[[#This Row],[Revised evaluation of congestion after TSO / NRA comments]]</f>
        <v>0</v>
      </c>
      <c r="AD348" s="375">
        <f>Table9[[#This Row],[ACER comments / 
justification]]</f>
        <v>0</v>
      </c>
    </row>
    <row r="349" spans="1:31" hidden="1" x14ac:dyDescent="0.3">
      <c r="A349" s="375" t="str">
        <f>'CONGESTION RESULTS 2015'!A349</f>
        <v>in-country</v>
      </c>
      <c r="B349" s="375" t="str">
        <f>'CONGESTION RESULTS 2015'!B349</f>
        <v>no</v>
      </c>
      <c r="C349" s="375">
        <f>'CONGESTION RESULTS 2015'!C349</f>
        <v>0</v>
      </c>
      <c r="D349" s="375" t="str">
        <f>'CONGESTION RESULTS 2015'!E349</f>
        <v>yes</v>
      </c>
      <c r="E349" s="375" t="str">
        <f>'CONGESTION RESULTS 2015'!F349</f>
        <v>PRISMA</v>
      </c>
      <c r="F349" s="375" t="str">
        <f>'CONGESTION RESULTS 2015'!G349</f>
        <v>Zone OGE (L)/Zone GUD (L)</v>
      </c>
      <c r="G349" s="375" t="str">
        <f>'CONGESTION RESULTS 2015'!H349</f>
        <v>Entry</v>
      </c>
      <c r="H349" s="375" t="str">
        <f>'CONGESTION RESULTS 2015'!I349</f>
        <v>37Y000000000288Q</v>
      </c>
      <c r="I349" s="375" t="str">
        <f>'CONGESTION RESULTS 2015'!J349</f>
        <v>Open Grid Europe</v>
      </c>
      <c r="J349" s="375" t="str">
        <f>'CONGESTION RESULTS 2015'!K349</f>
        <v>21X-DE-C-A0A0A-T</v>
      </c>
      <c r="K349" s="375" t="str">
        <f>'CONGESTION RESULTS 2015'!L349</f>
        <v>DE</v>
      </c>
      <c r="L349" s="375" t="str">
        <f>'CONGESTION RESULTS 2015'!M349</f>
        <v>from</v>
      </c>
      <c r="M349" s="375" t="str">
        <f>'CONGESTION RESULTS 2015'!N349</f>
        <v>Gasunie Deutschland Transport Services</v>
      </c>
      <c r="N349" s="375" t="str">
        <f>'CONGESTION RESULTS 2015'!O349</f>
        <v>21X-DE-D-A0A0A-K</v>
      </c>
      <c r="O349" s="375" t="str">
        <f>'CONGESTION RESULTS 2015'!P349</f>
        <v>DE</v>
      </c>
      <c r="P349" s="375">
        <f>'CONGESTION RESULTS 2015'!Q349</f>
        <v>0</v>
      </c>
      <c r="Q349" s="375" t="str">
        <f>'CONGESTION RESULTS 2015'!BC349</f>
        <v>yes</v>
      </c>
      <c r="S349" s="375" t="str">
        <f>'CONGESTION RESULTS 2015'!BJ349</f>
        <v>no</v>
      </c>
      <c r="T349" s="375">
        <f>'CONGESTION RESULTS 2015'!BX349</f>
        <v>0</v>
      </c>
      <c r="U349" s="375" t="str">
        <f>IF(ISBLANK('CONGESTION RESULTS 2015'!BK349), "no", "yes")</f>
        <v>yes</v>
      </c>
      <c r="V349" s="375">
        <f>'CONGESTION RESULTS 2015'!CE349</f>
        <v>0</v>
      </c>
      <c r="W349" s="375">
        <f>'CONGESTION RESULTS 2015'!CF349</f>
        <v>0</v>
      </c>
      <c r="X349" s="375">
        <f>'CONGESTION RESULTS 2015'!CG349</f>
        <v>0</v>
      </c>
      <c r="Y349" s="375">
        <f>'CONGESTION RESULTS 2015'!CH349</f>
        <v>0</v>
      </c>
      <c r="AA349" s="375">
        <f>Table9[[#This Row],[offer/non-offer or premia in March 2016 auction? 
'[only considering GYs and M-4-16']]]</f>
        <v>0</v>
      </c>
      <c r="AB349" s="375">
        <f>Table9[[#This Row],[Further TSO remarks on congestion / data / proposed changes to IP list etc.]]</f>
        <v>0</v>
      </c>
      <c r="AC349" s="375">
        <f>Table9[[#This Row],[Revised evaluation of congestion after TSO / NRA comments]]</f>
        <v>0</v>
      </c>
      <c r="AD349" s="375">
        <f>Table9[[#This Row],[ACER comments / 
justification]]</f>
        <v>0</v>
      </c>
    </row>
    <row r="350" spans="1:31" hidden="1" x14ac:dyDescent="0.3">
      <c r="A350" s="375" t="str">
        <f>'CONGESTION RESULTS 2015'!A350</f>
        <v>VR</v>
      </c>
      <c r="B350" s="375">
        <f>'CONGESTION RESULTS 2015'!B350</f>
        <v>0</v>
      </c>
      <c r="C350" s="375">
        <f>'CONGESTION RESULTS 2015'!C350</f>
        <v>0</v>
      </c>
      <c r="D350" s="375" t="str">
        <f>'CONGESTION RESULTS 2015'!E350</f>
        <v>no</v>
      </c>
      <c r="E350" s="375" t="str">
        <f>'CONGESTION RESULTS 2015'!F350</f>
        <v>PRISMA</v>
      </c>
      <c r="F350" s="375" t="str">
        <f>'CONGESTION RESULTS 2015'!G350</f>
        <v>Zone OGE (L)/Zone GUD (L)</v>
      </c>
      <c r="G350" s="375" t="str">
        <f>'CONGESTION RESULTS 2015'!H350</f>
        <v>Entry</v>
      </c>
      <c r="H350" s="375" t="str">
        <f>'CONGESTION RESULTS 2015'!I350</f>
        <v>37Y000000000288Q</v>
      </c>
      <c r="I350" s="375" t="str">
        <f>'CONGESTION RESULTS 2015'!J350</f>
        <v>Gasunie Deutschland Transport Services</v>
      </c>
      <c r="J350" s="375" t="str">
        <f>'CONGESTION RESULTS 2015'!K350</f>
        <v>21X-DE-D-A0A0A-K</v>
      </c>
      <c r="K350" s="375" t="str">
        <f>'CONGESTION RESULTS 2015'!L350</f>
        <v>DE</v>
      </c>
      <c r="L350" s="375" t="str">
        <f>'CONGESTION RESULTS 2015'!M350</f>
        <v>from</v>
      </c>
      <c r="M350" s="375" t="str">
        <f>'CONGESTION RESULTS 2015'!N350</f>
        <v>Open Grid Europe</v>
      </c>
      <c r="N350" s="375" t="str">
        <f>'CONGESTION RESULTS 2015'!O350</f>
        <v>21X-DE-C-A0A0A-T</v>
      </c>
      <c r="O350" s="375" t="str">
        <f>'CONGESTION RESULTS 2015'!P350</f>
        <v>DE</v>
      </c>
      <c r="P350" s="375" t="str">
        <f>'CONGESTION RESULTS 2015'!Q350</f>
        <v>no firm technical</v>
      </c>
      <c r="Q350" s="375" t="str">
        <f>'CONGESTION RESULTS 2015'!BC350</f>
        <v>yes</v>
      </c>
      <c r="S350" s="375" t="str">
        <f>'CONGESTION RESULTS 2015'!BJ350</f>
        <v>no</v>
      </c>
      <c r="T350" s="375">
        <f>'CONGESTION RESULTS 2015'!BX350</f>
        <v>0</v>
      </c>
      <c r="U350" s="375" t="str">
        <f>IF(ISBLANK('CONGESTION RESULTS 2015'!BK350), "no", "yes")</f>
        <v>no</v>
      </c>
      <c r="V350" s="375">
        <f>'CONGESTION RESULTS 2015'!CE350</f>
        <v>0</v>
      </c>
      <c r="W350" s="375">
        <f>'CONGESTION RESULTS 2015'!CF350</f>
        <v>0</v>
      </c>
      <c r="X350" s="375">
        <f>'CONGESTION RESULTS 2015'!CG350</f>
        <v>0</v>
      </c>
      <c r="Y350" s="375">
        <f>'CONGESTION RESULTS 2015'!CH350</f>
        <v>0</v>
      </c>
      <c r="AA350" s="375">
        <f>Table9[[#This Row],[offer/non-offer or premia in March 2016 auction? 
'[only considering GYs and M-4-16']]]</f>
        <v>0</v>
      </c>
      <c r="AB350" s="375">
        <f>Table9[[#This Row],[Further TSO remarks on congestion / data / proposed changes to IP list etc.]]</f>
        <v>0</v>
      </c>
      <c r="AC350" s="375">
        <f>Table9[[#This Row],[Revised evaluation of congestion after TSO / NRA comments]]</f>
        <v>0</v>
      </c>
      <c r="AD350" s="375">
        <f>Table9[[#This Row],[ACER comments / 
justification]]</f>
        <v>0</v>
      </c>
    </row>
    <row r="351" spans="1:31" x14ac:dyDescent="0.3">
      <c r="C351" s="70"/>
      <c r="F351" s="70"/>
      <c r="G351" s="70"/>
      <c r="I351" s="70"/>
      <c r="K351" s="70"/>
      <c r="L351" s="70"/>
      <c r="M351" s="70"/>
      <c r="Q351" s="70"/>
      <c r="R351" s="70"/>
      <c r="S351" s="70"/>
      <c r="T351" s="70"/>
      <c r="U351" s="70"/>
      <c r="V351" s="70"/>
      <c r="W351" s="70"/>
      <c r="X351" s="70"/>
      <c r="Z351" s="70"/>
      <c r="AE351" s="70"/>
    </row>
    <row r="352" spans="1:31" ht="21" x14ac:dyDescent="0.4">
      <c r="C352" s="536" t="s">
        <v>1796</v>
      </c>
      <c r="F352" s="70"/>
      <c r="G352" s="70"/>
      <c r="I352" s="70"/>
      <c r="K352" s="70"/>
      <c r="L352" s="70"/>
      <c r="M352" s="70"/>
      <c r="Q352" s="70"/>
      <c r="R352" s="70"/>
      <c r="S352" s="70"/>
      <c r="T352" s="70"/>
      <c r="U352" s="70"/>
      <c r="V352" s="70"/>
      <c r="W352" s="70"/>
      <c r="X352" s="70"/>
      <c r="Z352" s="70"/>
      <c r="AE352" s="70"/>
    </row>
  </sheetData>
  <autoFilter ref="C3:AE350">
    <filterColumn colId="1">
      <filters>
        <filter val="yes"/>
      </filters>
    </filterColumn>
    <filterColumn colId="8">
      <filters>
        <filter val="BG"/>
        <filter val="CZ"/>
        <filter val="FR"/>
        <filter val="PL"/>
        <filter val="RO"/>
        <filter val="UK"/>
      </filters>
    </filterColumn>
    <filterColumn colId="26">
      <filters>
        <filter val="yes"/>
        <filter val="yes (but not anymore)"/>
        <filter val="yes (but only GUD part)"/>
        <filter val="yes, but congestion no longer existent"/>
        <filter val="yes, but congestion no longer existent (--&gt; close to be congested (1 auction premium)"/>
        <filter val="yes, but congestion no longer existent (--&gt; close to be congested (due to quota)"/>
        <filter val="yes, but congestion resolved by cap. increase"/>
        <filter val="yes, but no need to enforce FDA UIOLI"/>
      </filters>
    </filterColumn>
  </autoFilter>
  <mergeCells count="4">
    <mergeCell ref="B1:X1"/>
    <mergeCell ref="A2:X2"/>
    <mergeCell ref="W166:X166"/>
    <mergeCell ref="W342:X342"/>
  </mergeCells>
  <conditionalFormatting sqref="XEI12 P12">
    <cfRule type="cellIs" dxfId="123" priority="121" operator="equal">
      <formula>"no"</formula>
    </cfRule>
    <cfRule type="cellIs" dxfId="122" priority="122" operator="equal">
      <formula>"np"</formula>
    </cfRule>
    <cfRule type="cellIs" dxfId="121" priority="123" operator="equal">
      <formula>"p"</formula>
    </cfRule>
    <cfRule type="cellIs" dxfId="120" priority="124" operator="equal">
      <formula>"yes"</formula>
    </cfRule>
  </conditionalFormatting>
  <conditionalFormatting sqref="XEH12 O12">
    <cfRule type="cellIs" dxfId="119" priority="119" operator="equal">
      <formula>"no"</formula>
    </cfRule>
    <cfRule type="cellIs" dxfId="118" priority="120" operator="equal">
      <formula>"yes"</formula>
    </cfRule>
  </conditionalFormatting>
  <conditionalFormatting sqref="XEJ12">
    <cfRule type="cellIs" dxfId="117" priority="117" operator="equal">
      <formula>"no"</formula>
    </cfRule>
    <cfRule type="cellIs" dxfId="116" priority="118" operator="equal">
      <formula>"yes"</formula>
    </cfRule>
  </conditionalFormatting>
  <conditionalFormatting sqref="Q1:Q1048576 T1:T1048576">
    <cfRule type="cellIs" dxfId="115" priority="115" operator="equal">
      <formula>"no"</formula>
    </cfRule>
    <cfRule type="cellIs" dxfId="114" priority="116" operator="equal">
      <formula>"yes"</formula>
    </cfRule>
  </conditionalFormatting>
  <conditionalFormatting sqref="R1:R1048576 W1:X1048576 U1:U1048576">
    <cfRule type="cellIs" dxfId="113" priority="113" operator="equal">
      <formula>"no"</formula>
    </cfRule>
    <cfRule type="cellIs" dxfId="112" priority="114" operator="equal">
      <formula>"yes"</formula>
    </cfRule>
  </conditionalFormatting>
  <conditionalFormatting sqref="V8:V342">
    <cfRule type="cellIs" dxfId="111" priority="111" operator="equal">
      <formula>"no"</formula>
    </cfRule>
    <cfRule type="cellIs" dxfId="110" priority="112" operator="equal">
      <formula>"yes"</formula>
    </cfRule>
  </conditionalFormatting>
  <conditionalFormatting sqref="R8:R342">
    <cfRule type="cellIs" dxfId="109" priority="109" operator="equal">
      <formula>"np"</formula>
    </cfRule>
    <cfRule type="cellIs" dxfId="108" priority="110" operator="equal">
      <formula>"p"</formula>
    </cfRule>
  </conditionalFormatting>
  <conditionalFormatting sqref="S3">
    <cfRule type="cellIs" dxfId="107" priority="107" operator="equal">
      <formula>"no"</formula>
    </cfRule>
    <cfRule type="cellIs" dxfId="106" priority="108" operator="equal">
      <formula>"yes"</formula>
    </cfRule>
  </conditionalFormatting>
  <conditionalFormatting sqref="S8">
    <cfRule type="cellIs" dxfId="105" priority="105" operator="equal">
      <formula>"no"</formula>
    </cfRule>
    <cfRule type="cellIs" dxfId="104" priority="106" operator="equal">
      <formula>"yes"</formula>
    </cfRule>
  </conditionalFormatting>
  <conditionalFormatting sqref="S8">
    <cfRule type="cellIs" dxfId="103" priority="103" operator="equal">
      <formula>"np"</formula>
    </cfRule>
    <cfRule type="cellIs" dxfId="102" priority="104" operator="equal">
      <formula>"p"</formula>
    </cfRule>
  </conditionalFormatting>
  <conditionalFormatting sqref="S38:S342">
    <cfRule type="cellIs" dxfId="101" priority="101" operator="equal">
      <formula>"no"</formula>
    </cfRule>
    <cfRule type="cellIs" dxfId="100" priority="102" operator="equal">
      <formula>"yes"</formula>
    </cfRule>
  </conditionalFormatting>
  <conditionalFormatting sqref="S38:S342">
    <cfRule type="cellIs" dxfId="99" priority="99" operator="equal">
      <formula>"np"</formula>
    </cfRule>
    <cfRule type="cellIs" dxfId="98" priority="100" operator="equal">
      <formula>"p"</formula>
    </cfRule>
  </conditionalFormatting>
  <conditionalFormatting sqref="Z8">
    <cfRule type="cellIs" dxfId="97" priority="97" operator="equal">
      <formula>"no"</formula>
    </cfRule>
    <cfRule type="cellIs" dxfId="96" priority="98" operator="equal">
      <formula>"yes"</formula>
    </cfRule>
  </conditionalFormatting>
  <conditionalFormatting sqref="Z38">
    <cfRule type="cellIs" dxfId="95" priority="95" operator="equal">
      <formula>"no"</formula>
    </cfRule>
    <cfRule type="cellIs" dxfId="94" priority="96" operator="equal">
      <formula>"yes"</formula>
    </cfRule>
  </conditionalFormatting>
  <conditionalFormatting sqref="Z44">
    <cfRule type="cellIs" dxfId="93" priority="93" operator="equal">
      <formula>"no"</formula>
    </cfRule>
    <cfRule type="cellIs" dxfId="92" priority="94" operator="equal">
      <formula>"yes"</formula>
    </cfRule>
  </conditionalFormatting>
  <conditionalFormatting sqref="Z51">
    <cfRule type="cellIs" dxfId="91" priority="91" operator="equal">
      <formula>"no"</formula>
    </cfRule>
    <cfRule type="cellIs" dxfId="90" priority="92" operator="equal">
      <formula>"yes"</formula>
    </cfRule>
  </conditionalFormatting>
  <conditionalFormatting sqref="Z51">
    <cfRule type="cellIs" dxfId="89" priority="89" operator="equal">
      <formula>"np"</formula>
    </cfRule>
    <cfRule type="cellIs" dxfId="88" priority="90" operator="equal">
      <formula>"p"</formula>
    </cfRule>
  </conditionalFormatting>
  <conditionalFormatting sqref="Z60">
    <cfRule type="cellIs" dxfId="87" priority="87" operator="equal">
      <formula>"no"</formula>
    </cfRule>
    <cfRule type="cellIs" dxfId="86" priority="88" operator="equal">
      <formula>"yes"</formula>
    </cfRule>
  </conditionalFormatting>
  <conditionalFormatting sqref="Z72">
    <cfRule type="cellIs" dxfId="85" priority="85" operator="equal">
      <formula>"no"</formula>
    </cfRule>
    <cfRule type="cellIs" dxfId="84" priority="86" operator="equal">
      <formula>"yes"</formula>
    </cfRule>
  </conditionalFormatting>
  <conditionalFormatting sqref="Z72">
    <cfRule type="cellIs" dxfId="83" priority="83" operator="equal">
      <formula>"np"</formula>
    </cfRule>
    <cfRule type="cellIs" dxfId="82" priority="84" operator="equal">
      <formula>"p"</formula>
    </cfRule>
  </conditionalFormatting>
  <conditionalFormatting sqref="Z78">
    <cfRule type="cellIs" dxfId="81" priority="81" operator="equal">
      <formula>"no"</formula>
    </cfRule>
    <cfRule type="cellIs" dxfId="80" priority="82" operator="equal">
      <formula>"yes"</formula>
    </cfRule>
  </conditionalFormatting>
  <conditionalFormatting sqref="Z81">
    <cfRule type="cellIs" dxfId="79" priority="79" operator="equal">
      <formula>"no"</formula>
    </cfRule>
    <cfRule type="cellIs" dxfId="78" priority="80" operator="equal">
      <formula>"yes"</formula>
    </cfRule>
  </conditionalFormatting>
  <conditionalFormatting sqref="Z90">
    <cfRule type="cellIs" dxfId="77" priority="77" operator="equal">
      <formula>"no"</formula>
    </cfRule>
    <cfRule type="cellIs" dxfId="76" priority="78" operator="equal">
      <formula>"yes"</formula>
    </cfRule>
  </conditionalFormatting>
  <conditionalFormatting sqref="Z90">
    <cfRule type="cellIs" dxfId="75" priority="75" operator="equal">
      <formula>"np"</formula>
    </cfRule>
    <cfRule type="cellIs" dxfId="74" priority="76" operator="equal">
      <formula>"p"</formula>
    </cfRule>
  </conditionalFormatting>
  <conditionalFormatting sqref="Z93">
    <cfRule type="cellIs" dxfId="73" priority="73" operator="equal">
      <formula>"no"</formula>
    </cfRule>
    <cfRule type="cellIs" dxfId="72" priority="74" operator="equal">
      <formula>"yes"</formula>
    </cfRule>
  </conditionalFormatting>
  <conditionalFormatting sqref="Z93">
    <cfRule type="cellIs" dxfId="71" priority="71" operator="equal">
      <formula>"np"</formula>
    </cfRule>
    <cfRule type="cellIs" dxfId="70" priority="72" operator="equal">
      <formula>"p"</formula>
    </cfRule>
  </conditionalFormatting>
  <conditionalFormatting sqref="Z100">
    <cfRule type="cellIs" dxfId="69" priority="69" operator="equal">
      <formula>"no"</formula>
    </cfRule>
    <cfRule type="cellIs" dxfId="68" priority="70" operator="equal">
      <formula>"yes"</formula>
    </cfRule>
  </conditionalFormatting>
  <conditionalFormatting sqref="Z101">
    <cfRule type="cellIs" dxfId="67" priority="67" operator="equal">
      <formula>"no"</formula>
    </cfRule>
    <cfRule type="cellIs" dxfId="66" priority="68" operator="equal">
      <formula>"yes"</formula>
    </cfRule>
  </conditionalFormatting>
  <conditionalFormatting sqref="Z102">
    <cfRule type="cellIs" dxfId="65" priority="65" operator="equal">
      <formula>"no"</formula>
    </cfRule>
    <cfRule type="cellIs" dxfId="64" priority="66" operator="equal">
      <formula>"yes"</formula>
    </cfRule>
  </conditionalFormatting>
  <conditionalFormatting sqref="Z108">
    <cfRule type="cellIs" dxfId="63" priority="63" operator="equal">
      <formula>"no"</formula>
    </cfRule>
    <cfRule type="cellIs" dxfId="62" priority="64" operator="equal">
      <formula>"yes"</formula>
    </cfRule>
  </conditionalFormatting>
  <conditionalFormatting sqref="Z109">
    <cfRule type="cellIs" dxfId="61" priority="61" operator="equal">
      <formula>"no"</formula>
    </cfRule>
    <cfRule type="cellIs" dxfId="60" priority="62" operator="equal">
      <formula>"yes"</formula>
    </cfRule>
  </conditionalFormatting>
  <conditionalFormatting sqref="Z109">
    <cfRule type="cellIs" dxfId="59" priority="59" operator="equal">
      <formula>"np"</formula>
    </cfRule>
    <cfRule type="cellIs" dxfId="58" priority="60" operator="equal">
      <formula>"p"</formula>
    </cfRule>
  </conditionalFormatting>
  <conditionalFormatting sqref="Z110">
    <cfRule type="cellIs" dxfId="57" priority="57" operator="equal">
      <formula>"no"</formula>
    </cfRule>
    <cfRule type="cellIs" dxfId="56" priority="58" operator="equal">
      <formula>"yes"</formula>
    </cfRule>
  </conditionalFormatting>
  <conditionalFormatting sqref="Z113">
    <cfRule type="cellIs" dxfId="55" priority="55" operator="equal">
      <formula>"no"</formula>
    </cfRule>
    <cfRule type="cellIs" dxfId="54" priority="56" operator="equal">
      <formula>"yes"</formula>
    </cfRule>
  </conditionalFormatting>
  <conditionalFormatting sqref="Z114">
    <cfRule type="cellIs" dxfId="53" priority="53" operator="equal">
      <formula>"no"</formula>
    </cfRule>
    <cfRule type="cellIs" dxfId="52" priority="54" operator="equal">
      <formula>"yes"</formula>
    </cfRule>
  </conditionalFormatting>
  <conditionalFormatting sqref="Z120">
    <cfRule type="cellIs" dxfId="51" priority="51" operator="equal">
      <formula>"no"</formula>
    </cfRule>
    <cfRule type="cellIs" dxfId="50" priority="52" operator="equal">
      <formula>"yes"</formula>
    </cfRule>
  </conditionalFormatting>
  <conditionalFormatting sqref="Z293">
    <cfRule type="cellIs" dxfId="49" priority="1" operator="equal">
      <formula>"no"</formula>
    </cfRule>
    <cfRule type="cellIs" dxfId="48" priority="2" operator="equal">
      <formula>"yes"</formula>
    </cfRule>
  </conditionalFormatting>
  <conditionalFormatting sqref="Z133">
    <cfRule type="cellIs" dxfId="47" priority="49" operator="equal">
      <formula>"no"</formula>
    </cfRule>
    <cfRule type="cellIs" dxfId="46" priority="50" operator="equal">
      <formula>"yes"</formula>
    </cfRule>
  </conditionalFormatting>
  <conditionalFormatting sqref="Z143">
    <cfRule type="cellIs" dxfId="45" priority="47" operator="equal">
      <formula>"no"</formula>
    </cfRule>
    <cfRule type="cellIs" dxfId="44" priority="48" operator="equal">
      <formula>"yes"</formula>
    </cfRule>
  </conditionalFormatting>
  <conditionalFormatting sqref="Z154">
    <cfRule type="cellIs" dxfId="43" priority="45" operator="equal">
      <formula>"no"</formula>
    </cfRule>
    <cfRule type="cellIs" dxfId="42" priority="46" operator="equal">
      <formula>"yes"</formula>
    </cfRule>
  </conditionalFormatting>
  <conditionalFormatting sqref="Z164">
    <cfRule type="cellIs" dxfId="41" priority="43" operator="equal">
      <formula>"no"</formula>
    </cfRule>
    <cfRule type="cellIs" dxfId="40" priority="44" operator="equal">
      <formula>"yes"</formula>
    </cfRule>
  </conditionalFormatting>
  <conditionalFormatting sqref="Z166">
    <cfRule type="cellIs" dxfId="39" priority="41" operator="equal">
      <formula>"no"</formula>
    </cfRule>
    <cfRule type="cellIs" dxfId="38" priority="42" operator="equal">
      <formula>"yes"</formula>
    </cfRule>
  </conditionalFormatting>
  <conditionalFormatting sqref="Z179">
    <cfRule type="cellIs" dxfId="37" priority="39" operator="equal">
      <formula>"no"</formula>
    </cfRule>
    <cfRule type="cellIs" dxfId="36" priority="40" operator="equal">
      <formula>"yes"</formula>
    </cfRule>
  </conditionalFormatting>
  <conditionalFormatting sqref="Z213">
    <cfRule type="cellIs" dxfId="35" priority="37" operator="equal">
      <formula>"no"</formula>
    </cfRule>
    <cfRule type="cellIs" dxfId="34" priority="38" operator="equal">
      <formula>"yes"</formula>
    </cfRule>
  </conditionalFormatting>
  <conditionalFormatting sqref="Z247">
    <cfRule type="cellIs" dxfId="33" priority="35" operator="equal">
      <formula>"no"</formula>
    </cfRule>
    <cfRule type="cellIs" dxfId="32" priority="36" operator="equal">
      <formula>"yes"</formula>
    </cfRule>
  </conditionalFormatting>
  <conditionalFormatting sqref="Z249">
    <cfRule type="cellIs" dxfId="31" priority="33" operator="equal">
      <formula>"no"</formula>
    </cfRule>
    <cfRule type="cellIs" dxfId="30" priority="34" operator="equal">
      <formula>"yes"</formula>
    </cfRule>
  </conditionalFormatting>
  <conditionalFormatting sqref="Z250">
    <cfRule type="cellIs" dxfId="29" priority="31" operator="equal">
      <formula>"no"</formula>
    </cfRule>
    <cfRule type="cellIs" dxfId="28" priority="32" operator="equal">
      <formula>"yes"</formula>
    </cfRule>
  </conditionalFormatting>
  <conditionalFormatting sqref="Z251">
    <cfRule type="cellIs" dxfId="27" priority="29" operator="equal">
      <formula>"no"</formula>
    </cfRule>
    <cfRule type="cellIs" dxfId="26" priority="30" operator="equal">
      <formula>"yes"</formula>
    </cfRule>
  </conditionalFormatting>
  <conditionalFormatting sqref="Z251">
    <cfRule type="cellIs" dxfId="25" priority="27" operator="equal">
      <formula>"np"</formula>
    </cfRule>
    <cfRule type="cellIs" dxfId="24" priority="28" operator="equal">
      <formula>"p"</formula>
    </cfRule>
  </conditionalFormatting>
  <conditionalFormatting sqref="Z260">
    <cfRule type="cellIs" dxfId="23" priority="25" operator="equal">
      <formula>"no"</formula>
    </cfRule>
    <cfRule type="cellIs" dxfId="22" priority="26" operator="equal">
      <formula>"yes"</formula>
    </cfRule>
  </conditionalFormatting>
  <conditionalFormatting sqref="Z273">
    <cfRule type="cellIs" dxfId="21" priority="23" operator="equal">
      <formula>"no"</formula>
    </cfRule>
    <cfRule type="cellIs" dxfId="20" priority="24" operator="equal">
      <formula>"yes"</formula>
    </cfRule>
  </conditionalFormatting>
  <conditionalFormatting sqref="Z273">
    <cfRule type="cellIs" dxfId="19" priority="21" operator="equal">
      <formula>"np"</formula>
    </cfRule>
    <cfRule type="cellIs" dxfId="18" priority="22" operator="equal">
      <formula>"p"</formula>
    </cfRule>
  </conditionalFormatting>
  <conditionalFormatting sqref="Z284">
    <cfRule type="cellIs" dxfId="17" priority="19" operator="equal">
      <formula>"no"</formula>
    </cfRule>
    <cfRule type="cellIs" dxfId="16" priority="20" operator="equal">
      <formula>"yes"</formula>
    </cfRule>
  </conditionalFormatting>
  <conditionalFormatting sqref="Z294">
    <cfRule type="cellIs" dxfId="15" priority="17" operator="equal">
      <formula>"no"</formula>
    </cfRule>
    <cfRule type="cellIs" dxfId="14" priority="18" operator="equal">
      <formula>"yes"</formula>
    </cfRule>
  </conditionalFormatting>
  <conditionalFormatting sqref="Z295">
    <cfRule type="cellIs" dxfId="13" priority="15" operator="equal">
      <formula>"no"</formula>
    </cfRule>
    <cfRule type="cellIs" dxfId="12" priority="16" operator="equal">
      <formula>"yes"</formula>
    </cfRule>
  </conditionalFormatting>
  <conditionalFormatting sqref="Z311">
    <cfRule type="cellIs" dxfId="11" priority="13" operator="equal">
      <formula>"no"</formula>
    </cfRule>
    <cfRule type="cellIs" dxfId="10" priority="14" operator="equal">
      <formula>"yes"</formula>
    </cfRule>
  </conditionalFormatting>
  <conditionalFormatting sqref="Z322">
    <cfRule type="cellIs" dxfId="9" priority="11" operator="equal">
      <formula>"no"</formula>
    </cfRule>
    <cfRule type="cellIs" dxfId="8" priority="12" operator="equal">
      <formula>"yes"</formula>
    </cfRule>
  </conditionalFormatting>
  <conditionalFormatting sqref="Z333">
    <cfRule type="cellIs" dxfId="7" priority="9" operator="equal">
      <formula>"no"</formula>
    </cfRule>
    <cfRule type="cellIs" dxfId="6" priority="10" operator="equal">
      <formula>"yes"</formula>
    </cfRule>
  </conditionalFormatting>
  <conditionalFormatting sqref="Z333">
    <cfRule type="cellIs" dxfId="5" priority="7" operator="equal">
      <formula>"np"</formula>
    </cfRule>
    <cfRule type="cellIs" dxfId="4" priority="8" operator="equal">
      <formula>"p"</formula>
    </cfRule>
  </conditionalFormatting>
  <conditionalFormatting sqref="Z339">
    <cfRule type="cellIs" dxfId="3" priority="5" operator="equal">
      <formula>"no"</formula>
    </cfRule>
    <cfRule type="cellIs" dxfId="2" priority="6" operator="equal">
      <formula>"yes"</formula>
    </cfRule>
  </conditionalFormatting>
  <conditionalFormatting sqref="Z342">
    <cfRule type="cellIs" dxfId="1" priority="3" operator="equal">
      <formula>"no"</formula>
    </cfRule>
    <cfRule type="cellIs" dxfId="0" priority="4" operator="equal">
      <formula>"yes"</formula>
    </cfRule>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A9" sqref="A9"/>
    </sheetView>
  </sheetViews>
  <sheetFormatPr defaultRowHeight="14.4" x14ac:dyDescent="0.3"/>
  <cols>
    <col min="1" max="1" width="49.5546875" bestFit="1" customWidth="1"/>
    <col min="2" max="2" width="59.5546875" bestFit="1" customWidth="1"/>
    <col min="3" max="3" width="88.6640625" customWidth="1"/>
  </cols>
  <sheetData>
    <row r="1" spans="1:3" ht="15" thickBot="1" x14ac:dyDescent="0.35">
      <c r="A1" s="17" t="s">
        <v>43</v>
      </c>
      <c r="B1" s="18" t="s">
        <v>44</v>
      </c>
      <c r="C1" s="28" t="s">
        <v>76</v>
      </c>
    </row>
    <row r="2" spans="1:3" s="23" customFormat="1" x14ac:dyDescent="0.3">
      <c r="A2" s="36" t="s">
        <v>0</v>
      </c>
      <c r="B2" s="37" t="s">
        <v>39</v>
      </c>
    </row>
    <row r="3" spans="1:3" s="27" customFormat="1" x14ac:dyDescent="0.3">
      <c r="A3" s="25" t="s">
        <v>1</v>
      </c>
      <c r="B3" s="30" t="s">
        <v>40</v>
      </c>
      <c r="C3" s="27" t="s">
        <v>91</v>
      </c>
    </row>
    <row r="4" spans="1:3" s="23" customFormat="1" x14ac:dyDescent="0.3">
      <c r="A4" s="24" t="s">
        <v>2</v>
      </c>
      <c r="B4" s="22" t="s">
        <v>41</v>
      </c>
    </row>
    <row r="5" spans="1:3" s="23" customFormat="1" x14ac:dyDescent="0.3">
      <c r="A5" s="33" t="s">
        <v>6</v>
      </c>
      <c r="B5" s="22" t="s">
        <v>45</v>
      </c>
      <c r="C5" s="23" t="s">
        <v>88</v>
      </c>
    </row>
    <row r="6" spans="1:3" s="32" customFormat="1" x14ac:dyDescent="0.3">
      <c r="A6" s="34" t="s">
        <v>7</v>
      </c>
      <c r="B6" s="31" t="s">
        <v>87</v>
      </c>
      <c r="C6" s="32" t="s">
        <v>86</v>
      </c>
    </row>
    <row r="7" spans="1:3" s="23" customFormat="1" x14ac:dyDescent="0.3">
      <c r="A7" s="21" t="s">
        <v>8</v>
      </c>
      <c r="B7" s="22" t="s">
        <v>84</v>
      </c>
      <c r="C7" s="23" t="s">
        <v>85</v>
      </c>
    </row>
    <row r="8" spans="1:3" s="27" customFormat="1" x14ac:dyDescent="0.3">
      <c r="A8" s="25" t="s">
        <v>82</v>
      </c>
      <c r="B8" s="30" t="s">
        <v>48</v>
      </c>
      <c r="C8" s="27" t="s">
        <v>77</v>
      </c>
    </row>
    <row r="9" spans="1:3" s="23" customFormat="1" x14ac:dyDescent="0.3">
      <c r="A9" s="33" t="s">
        <v>83</v>
      </c>
      <c r="B9" s="22" t="s">
        <v>49</v>
      </c>
    </row>
    <row r="10" spans="1:3" s="23" customFormat="1" x14ac:dyDescent="0.3">
      <c r="A10" s="33" t="s">
        <v>11</v>
      </c>
      <c r="B10" s="22" t="s">
        <v>50</v>
      </c>
      <c r="C10" s="23" t="s">
        <v>81</v>
      </c>
    </row>
    <row r="11" spans="1:3" s="23" customFormat="1" x14ac:dyDescent="0.3">
      <c r="A11" s="24" t="s">
        <v>13</v>
      </c>
      <c r="B11" s="22" t="s">
        <v>80</v>
      </c>
      <c r="C11" s="23" t="s">
        <v>89</v>
      </c>
    </row>
    <row r="12" spans="1:3" s="27" customFormat="1" x14ac:dyDescent="0.3">
      <c r="A12" s="29" t="s">
        <v>14</v>
      </c>
      <c r="B12" s="30" t="s">
        <v>48</v>
      </c>
      <c r="C12" s="27" t="s">
        <v>77</v>
      </c>
    </row>
    <row r="13" spans="1:3" x14ac:dyDescent="0.3">
      <c r="A13" s="35" t="s">
        <v>18</v>
      </c>
      <c r="B13" s="2" t="s">
        <v>52</v>
      </c>
    </row>
    <row r="14" spans="1:3" x14ac:dyDescent="0.3">
      <c r="A14" s="35" t="s">
        <v>19</v>
      </c>
      <c r="B14" s="2" t="s">
        <v>48</v>
      </c>
    </row>
    <row r="15" spans="1:3" s="27" customFormat="1" x14ac:dyDescent="0.3">
      <c r="A15" s="38" t="s">
        <v>20</v>
      </c>
      <c r="B15" s="30" t="s">
        <v>45</v>
      </c>
      <c r="C15" s="27" t="s">
        <v>94</v>
      </c>
    </row>
    <row r="16" spans="1:3" s="23" customFormat="1" x14ac:dyDescent="0.3">
      <c r="A16" s="33" t="s">
        <v>21</v>
      </c>
      <c r="B16" s="22" t="s">
        <v>53</v>
      </c>
      <c r="C16" s="23" t="s">
        <v>79</v>
      </c>
    </row>
    <row r="17" spans="1:3" s="27" customFormat="1" x14ac:dyDescent="0.3">
      <c r="A17" s="29" t="s">
        <v>25</v>
      </c>
      <c r="B17" s="30" t="s">
        <v>55</v>
      </c>
      <c r="C17" s="27" t="s">
        <v>78</v>
      </c>
    </row>
    <row r="18" spans="1:3" s="27" customFormat="1" x14ac:dyDescent="0.3">
      <c r="A18" s="29" t="s">
        <v>27</v>
      </c>
      <c r="B18" s="30" t="s">
        <v>46</v>
      </c>
      <c r="C18" s="27" t="s">
        <v>75</v>
      </c>
    </row>
    <row r="19" spans="1:3" s="27" customFormat="1" x14ac:dyDescent="0.3">
      <c r="A19" s="25" t="s">
        <v>29</v>
      </c>
      <c r="B19" s="30" t="s">
        <v>49</v>
      </c>
      <c r="C19" s="27" t="s">
        <v>75</v>
      </c>
    </row>
    <row r="20" spans="1:3" s="27" customFormat="1" x14ac:dyDescent="0.3">
      <c r="A20" s="25" t="s">
        <v>32</v>
      </c>
      <c r="B20" s="26" t="s">
        <v>49</v>
      </c>
      <c r="C20" s="27" t="s">
        <v>75</v>
      </c>
    </row>
    <row r="21" spans="1:3" s="23" customFormat="1" x14ac:dyDescent="0.3">
      <c r="A21" s="24" t="s">
        <v>33</v>
      </c>
      <c r="B21" s="22" t="s">
        <v>39</v>
      </c>
    </row>
    <row r="22" spans="1:3" s="23" customFormat="1" x14ac:dyDescent="0.3">
      <c r="A22" s="21" t="s">
        <v>34</v>
      </c>
      <c r="B22" s="22" t="s">
        <v>48</v>
      </c>
    </row>
    <row r="23" spans="1:3" s="23" customFormat="1" x14ac:dyDescent="0.3">
      <c r="A23" s="39" t="s">
        <v>35</v>
      </c>
      <c r="B23" s="40"/>
      <c r="C23" s="22"/>
    </row>
    <row r="24" spans="1:3" s="23" customFormat="1" x14ac:dyDescent="0.3">
      <c r="A24" s="39" t="s">
        <v>5</v>
      </c>
      <c r="B24" s="40"/>
      <c r="C24" s="22"/>
    </row>
    <row r="25" spans="1:3" s="23" customFormat="1" x14ac:dyDescent="0.3">
      <c r="A25" s="39" t="s">
        <v>38</v>
      </c>
      <c r="B25" s="40"/>
      <c r="C25" s="22"/>
    </row>
    <row r="26" spans="1:3" x14ac:dyDescent="0.3">
      <c r="A26" s="2"/>
      <c r="B26" s="2"/>
    </row>
    <row r="27" spans="1:3" x14ac:dyDescent="0.3">
      <c r="A27" s="23" t="s">
        <v>58</v>
      </c>
    </row>
    <row r="29" spans="1:3" x14ac:dyDescent="0.3">
      <c r="A29" t="s">
        <v>59</v>
      </c>
    </row>
    <row r="30" spans="1:3" x14ac:dyDescent="0.3">
      <c r="A30" t="s">
        <v>60</v>
      </c>
      <c r="B30" t="s">
        <v>61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22"/>
  <sheetViews>
    <sheetView topLeftCell="U10" zoomScaleNormal="100" workbookViewId="0">
      <selection activeCell="AB12" sqref="AB12"/>
    </sheetView>
  </sheetViews>
  <sheetFormatPr defaultRowHeight="14.4" x14ac:dyDescent="0.3"/>
  <cols>
    <col min="1" max="1" width="9.109375" hidden="1" customWidth="1"/>
    <col min="2" max="2" width="5.33203125" hidden="1" customWidth="1"/>
    <col min="3" max="3" width="3.88671875" hidden="1" customWidth="1"/>
    <col min="4" max="4" width="2.88671875" hidden="1" customWidth="1"/>
    <col min="5" max="5" width="6" hidden="1" customWidth="1"/>
    <col min="6" max="7" width="3.5546875" hidden="1" customWidth="1"/>
    <col min="8" max="8" width="2.88671875" hidden="1" customWidth="1"/>
    <col min="9" max="9" width="3" hidden="1" customWidth="1"/>
    <col min="10" max="10" width="2.88671875" hidden="1" customWidth="1"/>
    <col min="11" max="11" width="5.109375" hidden="1" customWidth="1"/>
    <col min="12" max="12" width="4" hidden="1" customWidth="1"/>
    <col min="13" max="13" width="6.88671875" style="41" hidden="1" customWidth="1"/>
    <col min="14" max="14" width="9.6640625" hidden="1" customWidth="1"/>
    <col min="15" max="15" width="6.6640625" hidden="1" customWidth="1"/>
    <col min="16" max="16" width="50.33203125" hidden="1" customWidth="1"/>
    <col min="17" max="17" width="17.6640625" hidden="1" customWidth="1"/>
    <col min="18" max="18" width="7.6640625" hidden="1" customWidth="1"/>
    <col min="19" max="19" width="10.6640625" hidden="1" customWidth="1"/>
    <col min="20" max="20" width="50.33203125" hidden="1" customWidth="1"/>
    <col min="21" max="21" width="6.6640625" customWidth="1"/>
    <col min="23" max="23" width="74.33203125" customWidth="1"/>
    <col min="25" max="25" width="5.33203125" bestFit="1" customWidth="1"/>
    <col min="26" max="26" width="6.6640625" customWidth="1"/>
    <col min="27" max="27" width="3.44140625" bestFit="1" customWidth="1"/>
    <col min="28" max="28" width="12.5546875" bestFit="1" customWidth="1"/>
    <col min="29" max="29" width="3.44140625" bestFit="1" customWidth="1"/>
  </cols>
  <sheetData>
    <row r="1" spans="1:26" ht="15" thickBot="1" x14ac:dyDescent="0.35">
      <c r="B1" s="538"/>
      <c r="C1" s="538"/>
      <c r="D1" s="538"/>
      <c r="H1" s="538"/>
      <c r="I1" s="538"/>
      <c r="J1" s="538"/>
      <c r="K1" s="538"/>
      <c r="L1" s="538"/>
    </row>
    <row r="2" spans="1:26" ht="107.4" customHeight="1" thickBot="1" x14ac:dyDescent="0.35">
      <c r="A2" s="135" t="s">
        <v>325</v>
      </c>
      <c r="B2" s="136" t="s">
        <v>334</v>
      </c>
      <c r="C2" s="136" t="s">
        <v>305</v>
      </c>
      <c r="D2" s="139" t="s">
        <v>308</v>
      </c>
      <c r="E2" s="145" t="s">
        <v>246</v>
      </c>
      <c r="F2" s="138" t="s">
        <v>264</v>
      </c>
      <c r="G2" s="138" t="s">
        <v>274</v>
      </c>
      <c r="H2" s="137" t="s">
        <v>306</v>
      </c>
      <c r="I2" s="137" t="s">
        <v>137</v>
      </c>
      <c r="J2" s="137" t="s">
        <v>307</v>
      </c>
      <c r="K2" s="137" t="s">
        <v>335</v>
      </c>
      <c r="L2" s="146" t="s">
        <v>130</v>
      </c>
      <c r="M2" s="64" t="s">
        <v>275</v>
      </c>
      <c r="N2" s="161" t="s">
        <v>324</v>
      </c>
      <c r="O2" s="162" t="s">
        <v>326</v>
      </c>
      <c r="P2" s="119" t="s">
        <v>247</v>
      </c>
      <c r="Q2" s="90" t="s">
        <v>266</v>
      </c>
      <c r="R2" s="90" t="s">
        <v>276</v>
      </c>
      <c r="S2" s="90" t="s">
        <v>362</v>
      </c>
      <c r="T2" s="91" t="s">
        <v>248</v>
      </c>
      <c r="U2" s="77"/>
      <c r="V2" t="s">
        <v>277</v>
      </c>
    </row>
    <row r="3" spans="1:26" ht="15" customHeight="1" x14ac:dyDescent="0.3">
      <c r="A3" s="134">
        <v>0</v>
      </c>
      <c r="B3" s="106"/>
      <c r="C3" s="106"/>
      <c r="D3" s="140"/>
      <c r="E3" s="147">
        <f t="shared" ref="E3:E9" si="0">F3+G3</f>
        <v>15</v>
      </c>
      <c r="F3" s="89">
        <v>7</v>
      </c>
      <c r="G3" s="89">
        <v>8</v>
      </c>
      <c r="H3" s="86">
        <v>3</v>
      </c>
      <c r="I3" s="86"/>
      <c r="J3" s="87">
        <v>0</v>
      </c>
      <c r="K3" s="86">
        <v>2</v>
      </c>
      <c r="L3" s="148">
        <v>10</v>
      </c>
      <c r="M3" s="157">
        <f>E3+A3*2</f>
        <v>15</v>
      </c>
      <c r="N3" s="163"/>
      <c r="O3" s="88">
        <v>8</v>
      </c>
      <c r="P3" s="539" t="s">
        <v>265</v>
      </c>
      <c r="Q3" s="114" t="s">
        <v>270</v>
      </c>
      <c r="R3" s="541">
        <f>SUM(M3:M5)/M11</f>
        <v>0.58974358974358976</v>
      </c>
      <c r="S3" s="541">
        <f>SUM(M3:M5)/$R$15</f>
        <v>8.9494163424124515E-2</v>
      </c>
      <c r="T3" s="59" t="s">
        <v>249</v>
      </c>
      <c r="U3" s="78"/>
    </row>
    <row r="4" spans="1:26" ht="28.95" customHeight="1" x14ac:dyDescent="0.3">
      <c r="A4" s="123">
        <v>0</v>
      </c>
      <c r="B4" s="108"/>
      <c r="C4" s="108"/>
      <c r="D4" s="141"/>
      <c r="E4" s="149">
        <f t="shared" si="0"/>
        <v>5</v>
      </c>
      <c r="F4" s="109">
        <v>2</v>
      </c>
      <c r="G4" s="109">
        <v>3</v>
      </c>
      <c r="H4" s="113">
        <v>1</v>
      </c>
      <c r="I4" s="111">
        <v>0</v>
      </c>
      <c r="J4" s="110"/>
      <c r="K4" s="110">
        <v>2</v>
      </c>
      <c r="L4" s="150">
        <v>2</v>
      </c>
      <c r="M4" s="158">
        <f>E4+A4*2</f>
        <v>5</v>
      </c>
      <c r="N4" s="164">
        <v>4</v>
      </c>
      <c r="O4" s="165">
        <v>0</v>
      </c>
      <c r="P4" s="540"/>
      <c r="Q4" s="112" t="s">
        <v>270</v>
      </c>
      <c r="R4" s="542"/>
      <c r="S4" s="542"/>
      <c r="T4" s="124" t="s">
        <v>330</v>
      </c>
      <c r="U4" s="78"/>
      <c r="X4">
        <v>2015</v>
      </c>
      <c r="Y4" s="338">
        <v>2013</v>
      </c>
      <c r="Z4" s="338">
        <v>2014</v>
      </c>
    </row>
    <row r="5" spans="1:26" ht="28.2" customHeight="1" x14ac:dyDescent="0.3">
      <c r="A5" s="123">
        <v>1</v>
      </c>
      <c r="B5" s="108">
        <v>1</v>
      </c>
      <c r="C5" s="108"/>
      <c r="D5" s="141"/>
      <c r="E5" s="149">
        <f t="shared" si="0"/>
        <v>1</v>
      </c>
      <c r="F5" s="109">
        <v>1</v>
      </c>
      <c r="G5" s="109"/>
      <c r="H5" s="110">
        <v>1</v>
      </c>
      <c r="I5" s="111">
        <v>0</v>
      </c>
      <c r="J5" s="111">
        <v>0</v>
      </c>
      <c r="K5" s="111">
        <v>0</v>
      </c>
      <c r="L5" s="111">
        <v>0</v>
      </c>
      <c r="M5" s="158">
        <f>E5+A5*2</f>
        <v>3</v>
      </c>
      <c r="N5" s="164">
        <v>6</v>
      </c>
      <c r="O5" s="165">
        <v>2</v>
      </c>
      <c r="P5" s="540"/>
      <c r="Q5" s="112" t="s">
        <v>270</v>
      </c>
      <c r="R5" s="542"/>
      <c r="S5" s="542"/>
      <c r="T5" s="124" t="s">
        <v>250</v>
      </c>
      <c r="U5" s="78"/>
      <c r="W5" t="s">
        <v>1311</v>
      </c>
      <c r="X5">
        <v>36</v>
      </c>
      <c r="Y5" s="338">
        <f>O3+O4+O5</f>
        <v>10</v>
      </c>
      <c r="Z5" s="338">
        <v>23</v>
      </c>
    </row>
    <row r="6" spans="1:26" ht="21" customHeight="1" x14ac:dyDescent="0.3">
      <c r="A6" s="123">
        <v>1</v>
      </c>
      <c r="B6" s="108"/>
      <c r="C6" s="108">
        <v>1</v>
      </c>
      <c r="D6" s="141"/>
      <c r="E6" s="149">
        <f t="shared" si="0"/>
        <v>3</v>
      </c>
      <c r="F6" s="109">
        <v>1</v>
      </c>
      <c r="G6" s="109">
        <v>2</v>
      </c>
      <c r="H6" s="111">
        <v>0</v>
      </c>
      <c r="I6" s="111">
        <v>0</v>
      </c>
      <c r="J6" s="111">
        <v>0</v>
      </c>
      <c r="K6" s="111">
        <v>0</v>
      </c>
      <c r="L6" s="150">
        <v>3</v>
      </c>
      <c r="M6" s="158">
        <f>E6+A6*2-1</f>
        <v>4</v>
      </c>
      <c r="N6" s="164">
        <v>4</v>
      </c>
      <c r="O6" s="165">
        <v>1</v>
      </c>
      <c r="P6" s="540" t="s">
        <v>267</v>
      </c>
      <c r="Q6" s="112" t="s">
        <v>271</v>
      </c>
      <c r="R6" s="120">
        <f>M6/M11</f>
        <v>0.10256410256410256</v>
      </c>
      <c r="S6" s="120">
        <f>M6/$R$15</f>
        <v>1.556420233463035E-2</v>
      </c>
      <c r="T6" s="537" t="s">
        <v>251</v>
      </c>
      <c r="U6" s="79"/>
      <c r="W6" t="s">
        <v>331</v>
      </c>
      <c r="X6" s="200">
        <v>2</v>
      </c>
      <c r="Y6" s="338">
        <f>O6+O9</f>
        <v>1</v>
      </c>
      <c r="Z6" s="338">
        <v>9</v>
      </c>
    </row>
    <row r="7" spans="1:26" x14ac:dyDescent="0.3">
      <c r="A7" s="123">
        <v>0</v>
      </c>
      <c r="B7" s="108"/>
      <c r="C7" s="108"/>
      <c r="D7" s="141"/>
      <c r="E7" s="149">
        <f t="shared" si="0"/>
        <v>0</v>
      </c>
      <c r="F7" s="109"/>
      <c r="G7" s="109"/>
      <c r="H7" s="111">
        <v>0</v>
      </c>
      <c r="I7" s="111">
        <v>0</v>
      </c>
      <c r="J7" s="111">
        <v>0</v>
      </c>
      <c r="K7" s="111">
        <v>0</v>
      </c>
      <c r="L7" s="151">
        <v>0</v>
      </c>
      <c r="M7" s="158">
        <f>E7+A7*2</f>
        <v>0</v>
      </c>
      <c r="N7" s="164">
        <v>0</v>
      </c>
      <c r="O7" s="165">
        <v>0</v>
      </c>
      <c r="P7" s="540"/>
      <c r="Q7" s="112" t="s">
        <v>272</v>
      </c>
      <c r="R7" s="121">
        <v>0</v>
      </c>
      <c r="S7" s="121">
        <v>0</v>
      </c>
      <c r="T7" s="537"/>
      <c r="U7" s="79"/>
      <c r="W7" t="s">
        <v>332</v>
      </c>
      <c r="X7" s="200">
        <f>M7</f>
        <v>0</v>
      </c>
      <c r="Y7" s="338">
        <f>O7</f>
        <v>0</v>
      </c>
      <c r="Z7" s="338">
        <v>0</v>
      </c>
    </row>
    <row r="8" spans="1:26" x14ac:dyDescent="0.3">
      <c r="A8" s="123">
        <v>2</v>
      </c>
      <c r="B8" s="108">
        <v>1</v>
      </c>
      <c r="C8" s="108"/>
      <c r="D8" s="141">
        <v>1</v>
      </c>
      <c r="E8" s="149">
        <f t="shared" si="0"/>
        <v>3</v>
      </c>
      <c r="F8" s="109"/>
      <c r="G8" s="109">
        <v>3</v>
      </c>
      <c r="H8" s="111">
        <v>0</v>
      </c>
      <c r="I8" s="111">
        <v>0</v>
      </c>
      <c r="J8" s="111">
        <v>0</v>
      </c>
      <c r="K8" s="111">
        <v>0</v>
      </c>
      <c r="L8" s="150">
        <v>3</v>
      </c>
      <c r="M8" s="158">
        <f>E8+A8*2</f>
        <v>7</v>
      </c>
      <c r="N8" s="164">
        <v>0</v>
      </c>
      <c r="O8" s="165">
        <v>2</v>
      </c>
      <c r="P8" s="540"/>
      <c r="Q8" s="112" t="s">
        <v>273</v>
      </c>
      <c r="R8" s="121">
        <f>M8/M11</f>
        <v>0.17948717948717949</v>
      </c>
      <c r="S8" s="121">
        <f>M8/$R$15</f>
        <v>2.7237354085603113E-2</v>
      </c>
      <c r="T8" s="537"/>
      <c r="U8" s="79"/>
      <c r="W8" t="s">
        <v>1312</v>
      </c>
      <c r="X8" s="200">
        <v>3</v>
      </c>
      <c r="Y8" s="338">
        <f>O8</f>
        <v>2</v>
      </c>
      <c r="Z8" s="338">
        <v>7</v>
      </c>
    </row>
    <row r="9" spans="1:26" ht="29.4" thickBot="1" x14ac:dyDescent="0.35">
      <c r="A9" s="142">
        <v>0</v>
      </c>
      <c r="B9" s="127"/>
      <c r="C9" s="127"/>
      <c r="D9" s="143"/>
      <c r="E9" s="152">
        <f t="shared" si="0"/>
        <v>5</v>
      </c>
      <c r="F9" s="128">
        <v>4</v>
      </c>
      <c r="G9" s="128">
        <v>1</v>
      </c>
      <c r="H9" s="153">
        <v>0</v>
      </c>
      <c r="I9" s="129">
        <v>2</v>
      </c>
      <c r="J9" s="153">
        <v>0</v>
      </c>
      <c r="K9" s="153">
        <v>0</v>
      </c>
      <c r="L9" s="154">
        <v>3</v>
      </c>
      <c r="M9" s="159">
        <f>E9+A9*2</f>
        <v>5</v>
      </c>
      <c r="N9" s="166">
        <v>0</v>
      </c>
      <c r="O9" s="167">
        <v>0</v>
      </c>
      <c r="P9" s="160" t="s">
        <v>329</v>
      </c>
      <c r="Q9" s="122" t="s">
        <v>269</v>
      </c>
      <c r="R9" s="120">
        <f>M9/M11</f>
        <v>0.12820512820512819</v>
      </c>
      <c r="S9" s="120">
        <f>M9/$R$15</f>
        <v>1.9455252918287938E-2</v>
      </c>
      <c r="T9" s="124" t="s">
        <v>252</v>
      </c>
      <c r="U9" s="78"/>
      <c r="W9" s="42" t="s">
        <v>333</v>
      </c>
      <c r="X9">
        <f>178+27</f>
        <v>205</v>
      </c>
      <c r="Y9" s="338">
        <f>SUM(Y5:Y8)</f>
        <v>13</v>
      </c>
      <c r="Z9" s="338">
        <v>218</v>
      </c>
    </row>
    <row r="10" spans="1:26" ht="22.95" customHeight="1" thickBot="1" x14ac:dyDescent="0.35">
      <c r="A10" s="125"/>
      <c r="B10" s="116"/>
      <c r="C10" s="116"/>
      <c r="D10" s="116"/>
      <c r="E10" s="115"/>
      <c r="F10" s="115"/>
      <c r="G10" s="115"/>
      <c r="H10" s="116"/>
      <c r="I10" s="116"/>
      <c r="J10" s="116"/>
      <c r="K10" s="116"/>
      <c r="L10" s="116"/>
      <c r="M10" s="117"/>
      <c r="N10" s="118"/>
      <c r="O10" s="116"/>
      <c r="P10" s="115"/>
      <c r="Q10" s="115"/>
      <c r="R10" s="115"/>
      <c r="S10" s="115"/>
      <c r="T10" s="126"/>
      <c r="U10" s="69"/>
      <c r="W10" t="s">
        <v>1310</v>
      </c>
      <c r="X10">
        <v>101</v>
      </c>
    </row>
    <row r="11" spans="1:26" ht="29.4" thickBot="1" x14ac:dyDescent="0.35">
      <c r="A11" s="173">
        <f>SUM(A3:A9)</f>
        <v>4</v>
      </c>
      <c r="B11" s="107">
        <f>SUM(B3:B9)</f>
        <v>2</v>
      </c>
      <c r="C11" s="107">
        <f t="shared" ref="C11:L11" si="1">SUM(C3:C9)</f>
        <v>1</v>
      </c>
      <c r="D11" s="144">
        <f t="shared" si="1"/>
        <v>1</v>
      </c>
      <c r="E11" s="172">
        <f>SUM(E3:E9)</f>
        <v>32</v>
      </c>
      <c r="F11" s="155">
        <f>SUM(F3:F9)</f>
        <v>15</v>
      </c>
      <c r="G11" s="155">
        <f>SUM(G3:G9)</f>
        <v>17</v>
      </c>
      <c r="H11" s="93">
        <f t="shared" si="1"/>
        <v>5</v>
      </c>
      <c r="I11" s="93">
        <f t="shared" si="1"/>
        <v>2</v>
      </c>
      <c r="J11" s="93">
        <f t="shared" si="1"/>
        <v>0</v>
      </c>
      <c r="K11" s="93">
        <f t="shared" si="1"/>
        <v>4</v>
      </c>
      <c r="L11" s="156">
        <f t="shared" si="1"/>
        <v>21</v>
      </c>
      <c r="M11" s="170">
        <f>SUM(M3:M9)</f>
        <v>39</v>
      </c>
      <c r="N11" s="169">
        <v>14</v>
      </c>
      <c r="O11" s="94">
        <f>SUM(O3:O9)</f>
        <v>13</v>
      </c>
      <c r="P11" s="168" t="s">
        <v>361</v>
      </c>
      <c r="Q11" s="130"/>
      <c r="R11" s="131">
        <f>SUM(R3:R9)</f>
        <v>1</v>
      </c>
      <c r="S11" s="132">
        <f>SUM(S3:S9)</f>
        <v>0.15175097276264593</v>
      </c>
      <c r="T11" s="133"/>
      <c r="U11" s="80"/>
    </row>
    <row r="12" spans="1:26" ht="78" customHeight="1" thickBot="1" x14ac:dyDescent="0.35">
      <c r="A12" s="105"/>
      <c r="B12" s="74"/>
      <c r="C12" s="74"/>
      <c r="D12" s="74"/>
      <c r="E12" s="105"/>
      <c r="F12" s="105"/>
      <c r="G12" s="105"/>
      <c r="H12" s="74"/>
      <c r="I12" s="74"/>
      <c r="J12" s="74"/>
      <c r="K12" s="74"/>
      <c r="L12" s="74"/>
      <c r="M12" s="95"/>
      <c r="N12" s="75"/>
      <c r="O12" s="75"/>
      <c r="P12" s="105"/>
      <c r="Q12" s="105"/>
      <c r="R12" s="105"/>
      <c r="S12" s="105"/>
      <c r="T12" s="105"/>
      <c r="U12" s="69"/>
    </row>
    <row r="13" spans="1:26" s="60" customFormat="1" ht="29.4" thickBot="1" x14ac:dyDescent="0.35">
      <c r="A13" s="61">
        <v>0</v>
      </c>
      <c r="B13" s="96"/>
      <c r="C13" s="96"/>
      <c r="D13" s="96"/>
      <c r="E13" s="61">
        <f>F13+G13</f>
        <v>16</v>
      </c>
      <c r="F13" s="61">
        <v>9</v>
      </c>
      <c r="G13" s="61">
        <v>7</v>
      </c>
      <c r="H13" s="96"/>
      <c r="I13" s="96"/>
      <c r="J13" s="96"/>
      <c r="K13" s="96"/>
      <c r="L13" s="83"/>
      <c r="M13" s="67">
        <f>E13+A13*2</f>
        <v>16</v>
      </c>
      <c r="N13" s="84">
        <v>1</v>
      </c>
      <c r="O13" s="85">
        <v>2</v>
      </c>
      <c r="P13" s="92" t="s">
        <v>253</v>
      </c>
      <c r="Q13" s="62"/>
      <c r="R13" s="62"/>
      <c r="S13" s="62"/>
      <c r="T13" s="63" t="s">
        <v>268</v>
      </c>
      <c r="U13" s="81"/>
    </row>
    <row r="14" spans="1:26" x14ac:dyDescent="0.3">
      <c r="T14" s="82" t="s">
        <v>304</v>
      </c>
    </row>
    <row r="15" spans="1:26" ht="57.6" x14ac:dyDescent="0.3">
      <c r="P15" s="42" t="s">
        <v>328</v>
      </c>
      <c r="R15" s="68">
        <v>257</v>
      </c>
      <c r="S15" s="68" t="s">
        <v>277</v>
      </c>
    </row>
    <row r="16" spans="1:26" x14ac:dyDescent="0.3">
      <c r="P16" s="171" t="s">
        <v>327</v>
      </c>
    </row>
    <row r="17" spans="1:16" x14ac:dyDescent="0.3">
      <c r="A17" s="66"/>
      <c r="E17" s="66"/>
      <c r="F17" s="66"/>
      <c r="G17" s="66"/>
      <c r="M17" s="65"/>
      <c r="P17" s="177" t="s">
        <v>309</v>
      </c>
    </row>
    <row r="18" spans="1:16" ht="15" customHeight="1" x14ac:dyDescent="0.3">
      <c r="A18" s="66"/>
      <c r="E18" s="66"/>
      <c r="F18" s="66"/>
      <c r="G18" s="66"/>
      <c r="M18" s="65"/>
      <c r="P18" t="s">
        <v>360</v>
      </c>
    </row>
    <row r="19" spans="1:16" x14ac:dyDescent="0.3">
      <c r="A19" s="66"/>
      <c r="E19" s="66"/>
      <c r="F19" s="66"/>
      <c r="G19" s="66"/>
      <c r="M19" s="65"/>
    </row>
    <row r="20" spans="1:16" x14ac:dyDescent="0.3">
      <c r="A20" s="66"/>
      <c r="E20" s="66"/>
      <c r="F20" s="66"/>
      <c r="G20" s="66"/>
      <c r="M20" s="65"/>
      <c r="P20" s="66"/>
    </row>
    <row r="21" spans="1:16" x14ac:dyDescent="0.3">
      <c r="A21" s="66"/>
      <c r="E21" s="66"/>
      <c r="F21" s="66"/>
      <c r="G21" s="66"/>
      <c r="M21" s="65"/>
      <c r="P21" s="66"/>
    </row>
    <row r="22" spans="1:16" x14ac:dyDescent="0.3">
      <c r="A22" s="66"/>
      <c r="E22" s="66"/>
      <c r="F22" s="66"/>
      <c r="G22" s="66"/>
      <c r="M22" s="65"/>
      <c r="P22" s="66"/>
    </row>
  </sheetData>
  <mergeCells count="7">
    <mergeCell ref="T6:T8"/>
    <mergeCell ref="B1:D1"/>
    <mergeCell ref="H1:L1"/>
    <mergeCell ref="P3:P5"/>
    <mergeCell ref="R3:R5"/>
    <mergeCell ref="S3:S5"/>
    <mergeCell ref="P6:P8"/>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21"/>
  <sheetViews>
    <sheetView topLeftCell="G1" zoomScale="85" zoomScaleNormal="85" workbookViewId="0">
      <selection activeCell="P9" sqref="P9"/>
    </sheetView>
  </sheetViews>
  <sheetFormatPr defaultRowHeight="14.4" x14ac:dyDescent="0.3"/>
  <cols>
    <col min="2" max="2" width="35.33203125" customWidth="1"/>
  </cols>
  <sheetData>
    <row r="1" spans="2:5" x14ac:dyDescent="0.3">
      <c r="B1" t="s">
        <v>1140</v>
      </c>
      <c r="C1" t="s">
        <v>262</v>
      </c>
      <c r="D1" t="s">
        <v>1720</v>
      </c>
    </row>
    <row r="2" spans="2:5" x14ac:dyDescent="0.3">
      <c r="B2" t="s">
        <v>130</v>
      </c>
      <c r="C2">
        <v>21</v>
      </c>
    </row>
    <row r="3" spans="2:5" x14ac:dyDescent="0.3">
      <c r="B3" t="s">
        <v>785</v>
      </c>
      <c r="C3">
        <v>8</v>
      </c>
    </row>
    <row r="4" spans="2:5" x14ac:dyDescent="0.3">
      <c r="B4" t="s">
        <v>1141</v>
      </c>
      <c r="C4">
        <v>6</v>
      </c>
    </row>
    <row r="5" spans="2:5" x14ac:dyDescent="0.3">
      <c r="B5" t="s">
        <v>898</v>
      </c>
      <c r="C5">
        <v>2</v>
      </c>
    </row>
    <row r="6" spans="2:5" s="375" customFormat="1" x14ac:dyDescent="0.3">
      <c r="B6" t="s">
        <v>901</v>
      </c>
      <c r="C6">
        <v>4</v>
      </c>
    </row>
    <row r="7" spans="2:5" x14ac:dyDescent="0.3">
      <c r="B7" s="356" t="s">
        <v>1721</v>
      </c>
      <c r="C7">
        <f>SUM(C2:C6)</f>
        <v>41</v>
      </c>
    </row>
    <row r="9" spans="2:5" x14ac:dyDescent="0.3">
      <c r="B9" t="s">
        <v>1137</v>
      </c>
      <c r="C9">
        <v>41</v>
      </c>
    </row>
    <row r="10" spans="2:5" x14ac:dyDescent="0.3">
      <c r="B10" t="s">
        <v>1706</v>
      </c>
      <c r="C10">
        <v>27</v>
      </c>
    </row>
    <row r="11" spans="2:5" x14ac:dyDescent="0.3">
      <c r="B11" t="s">
        <v>1138</v>
      </c>
      <c r="C11">
        <v>178</v>
      </c>
    </row>
    <row r="12" spans="2:5" x14ac:dyDescent="0.3">
      <c r="B12" t="s">
        <v>1305</v>
      </c>
      <c r="C12">
        <v>101</v>
      </c>
    </row>
    <row r="13" spans="2:5" x14ac:dyDescent="0.3">
      <c r="B13" t="s">
        <v>1139</v>
      </c>
      <c r="C13">
        <f>SUM(C9:C12)</f>
        <v>347</v>
      </c>
      <c r="E13">
        <v>347</v>
      </c>
    </row>
    <row r="15" spans="2:5" x14ac:dyDescent="0.3">
      <c r="B15" t="s">
        <v>1700</v>
      </c>
      <c r="C15">
        <v>246</v>
      </c>
    </row>
    <row r="16" spans="2:5" x14ac:dyDescent="0.3">
      <c r="B16" t="s">
        <v>1137</v>
      </c>
      <c r="C16">
        <v>41</v>
      </c>
    </row>
    <row r="19" spans="2:3" x14ac:dyDescent="0.3">
      <c r="B19" s="100" t="s">
        <v>1143</v>
      </c>
    </row>
    <row r="20" spans="2:3" x14ac:dyDescent="0.3">
      <c r="B20" t="s">
        <v>1144</v>
      </c>
      <c r="C20">
        <v>5</v>
      </c>
    </row>
    <row r="21" spans="2:3" x14ac:dyDescent="0.3">
      <c r="B21" t="s">
        <v>1301</v>
      </c>
      <c r="C21">
        <v>51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1"/>
  <sheetViews>
    <sheetView topLeftCell="K31" zoomScaleNormal="100" workbookViewId="0">
      <selection activeCell="X56" sqref="X56"/>
    </sheetView>
  </sheetViews>
  <sheetFormatPr defaultRowHeight="14.4" x14ac:dyDescent="0.3"/>
  <cols>
    <col min="1" max="1" width="8.88671875" customWidth="1"/>
    <col min="2" max="2" width="16.5546875" customWidth="1"/>
    <col min="3" max="3" width="25.109375" customWidth="1"/>
    <col min="4" max="4" width="14.5546875" customWidth="1"/>
    <col min="5" max="5" width="18.5546875" customWidth="1"/>
    <col min="6" max="6" width="27.21875" customWidth="1"/>
    <col min="7" max="7" width="13.88671875" customWidth="1"/>
    <col min="9" max="9" width="16.109375" customWidth="1"/>
    <col min="11" max="11" width="12.33203125" customWidth="1"/>
    <col min="12" max="12" width="12.88671875" customWidth="1"/>
    <col min="13" max="13" width="13.6640625" customWidth="1"/>
    <col min="14" max="14" width="14.6640625" customWidth="1"/>
  </cols>
  <sheetData>
    <row r="1" spans="2:14" x14ac:dyDescent="0.3">
      <c r="B1" s="100" t="s">
        <v>311</v>
      </c>
      <c r="C1" t="s">
        <v>310</v>
      </c>
    </row>
    <row r="2" spans="2:14" x14ac:dyDescent="0.3">
      <c r="B2" t="s">
        <v>278</v>
      </c>
    </row>
    <row r="3" spans="2:14" x14ac:dyDescent="0.3">
      <c r="C3" t="s">
        <v>321</v>
      </c>
      <c r="D3" t="s">
        <v>1322</v>
      </c>
      <c r="E3" s="100" t="s">
        <v>1323</v>
      </c>
      <c r="F3" t="s">
        <v>1324</v>
      </c>
    </row>
    <row r="4" spans="2:14" x14ac:dyDescent="0.3">
      <c r="B4" t="s">
        <v>261</v>
      </c>
      <c r="C4">
        <v>4895</v>
      </c>
      <c r="D4">
        <v>16745</v>
      </c>
      <c r="E4" s="100">
        <v>15200</v>
      </c>
      <c r="F4">
        <v>16885</v>
      </c>
    </row>
    <row r="5" spans="2:14" x14ac:dyDescent="0.3">
      <c r="B5" t="s">
        <v>320</v>
      </c>
      <c r="C5">
        <v>161</v>
      </c>
      <c r="D5">
        <v>18384</v>
      </c>
      <c r="E5" s="100">
        <v>21320</v>
      </c>
      <c r="F5">
        <v>18930</v>
      </c>
    </row>
    <row r="6" spans="2:14" x14ac:dyDescent="0.3">
      <c r="B6" t="s">
        <v>279</v>
      </c>
      <c r="C6">
        <v>106</v>
      </c>
      <c r="D6">
        <v>2568</v>
      </c>
      <c r="E6" s="100">
        <v>4013</v>
      </c>
      <c r="F6">
        <v>4783</v>
      </c>
    </row>
    <row r="7" spans="2:14" x14ac:dyDescent="0.3">
      <c r="B7" t="s">
        <v>260</v>
      </c>
      <c r="C7">
        <v>0</v>
      </c>
      <c r="D7">
        <v>0</v>
      </c>
      <c r="E7" s="100">
        <v>0</v>
      </c>
      <c r="F7">
        <v>0</v>
      </c>
    </row>
    <row r="10" spans="2:14" x14ac:dyDescent="0.3">
      <c r="B10" s="100" t="s">
        <v>312</v>
      </c>
      <c r="I10" s="100" t="s">
        <v>312</v>
      </c>
    </row>
    <row r="11" spans="2:14" ht="45.6" customHeight="1" x14ac:dyDescent="0.3">
      <c r="C11" s="42" t="s">
        <v>313</v>
      </c>
      <c r="D11" s="42" t="s">
        <v>314</v>
      </c>
      <c r="E11" s="42" t="s">
        <v>315</v>
      </c>
      <c r="F11" s="42" t="s">
        <v>1314</v>
      </c>
      <c r="G11" s="42" t="s">
        <v>1315</v>
      </c>
      <c r="H11" s="42"/>
      <c r="I11" s="42"/>
      <c r="J11" s="337" t="s">
        <v>313</v>
      </c>
      <c r="K11" s="42" t="s">
        <v>322</v>
      </c>
      <c r="L11" s="42" t="s">
        <v>315</v>
      </c>
      <c r="M11" s="42" t="s">
        <v>1325</v>
      </c>
      <c r="N11" s="42" t="s">
        <v>1315</v>
      </c>
    </row>
    <row r="12" spans="2:14" x14ac:dyDescent="0.3">
      <c r="B12" t="s">
        <v>261</v>
      </c>
      <c r="C12">
        <v>70</v>
      </c>
      <c r="D12">
        <v>79</v>
      </c>
      <c r="E12">
        <v>5</v>
      </c>
      <c r="F12">
        <v>63</v>
      </c>
      <c r="G12">
        <v>12</v>
      </c>
      <c r="I12" t="s">
        <v>261</v>
      </c>
      <c r="J12" s="338">
        <v>70</v>
      </c>
      <c r="K12">
        <v>81</v>
      </c>
      <c r="L12">
        <f>E12</f>
        <v>5</v>
      </c>
      <c r="M12">
        <f>F12-G12</f>
        <v>51</v>
      </c>
      <c r="N12">
        <f>G12</f>
        <v>12</v>
      </c>
    </row>
    <row r="13" spans="2:14" x14ac:dyDescent="0.3">
      <c r="B13" t="s">
        <v>320</v>
      </c>
      <c r="C13">
        <v>5</v>
      </c>
      <c r="D13">
        <v>32</v>
      </c>
      <c r="E13">
        <v>2</v>
      </c>
      <c r="F13">
        <v>38</v>
      </c>
      <c r="G13">
        <v>0</v>
      </c>
      <c r="I13" t="s">
        <v>320</v>
      </c>
      <c r="J13" s="338">
        <v>5</v>
      </c>
      <c r="K13">
        <v>30</v>
      </c>
      <c r="L13">
        <f>E13</f>
        <v>2</v>
      </c>
      <c r="M13">
        <f>F13-G13</f>
        <v>38</v>
      </c>
      <c r="N13">
        <f>G13</f>
        <v>0</v>
      </c>
    </row>
    <row r="14" spans="2:14" x14ac:dyDescent="0.3">
      <c r="B14" t="s">
        <v>279</v>
      </c>
      <c r="C14">
        <v>4</v>
      </c>
      <c r="D14">
        <v>22</v>
      </c>
      <c r="E14">
        <v>1</v>
      </c>
      <c r="F14">
        <v>23</v>
      </c>
      <c r="G14">
        <v>1</v>
      </c>
      <c r="I14" t="s">
        <v>279</v>
      </c>
      <c r="J14" s="338">
        <v>4</v>
      </c>
      <c r="K14">
        <v>22</v>
      </c>
      <c r="L14">
        <f>E14</f>
        <v>1</v>
      </c>
      <c r="M14">
        <f>F14-G14</f>
        <v>22</v>
      </c>
      <c r="N14">
        <f>G14</f>
        <v>1</v>
      </c>
    </row>
    <row r="15" spans="2:14" x14ac:dyDescent="0.3">
      <c r="B15" t="s">
        <v>260</v>
      </c>
      <c r="C15">
        <v>0</v>
      </c>
      <c r="D15">
        <v>0</v>
      </c>
      <c r="E15">
        <v>0</v>
      </c>
      <c r="F15">
        <v>0</v>
      </c>
      <c r="G15">
        <v>0</v>
      </c>
      <c r="I15" t="s">
        <v>260</v>
      </c>
      <c r="J15" s="338">
        <v>0</v>
      </c>
      <c r="K15">
        <v>0</v>
      </c>
      <c r="L15">
        <v>0</v>
      </c>
      <c r="M15">
        <v>0</v>
      </c>
      <c r="N15">
        <v>0</v>
      </c>
    </row>
    <row r="16" spans="2:14" ht="14.4" customHeight="1" x14ac:dyDescent="0.3"/>
    <row r="17" spans="1:1" ht="29.4" customHeight="1" x14ac:dyDescent="0.3"/>
    <row r="18" spans="1:1" ht="14.4" customHeight="1" x14ac:dyDescent="0.3">
      <c r="A18" s="73"/>
    </row>
    <row r="19" spans="1:1" x14ac:dyDescent="0.3">
      <c r="A19" s="43"/>
    </row>
    <row r="20" spans="1:1" x14ac:dyDescent="0.3">
      <c r="A20" s="43"/>
    </row>
    <row r="21" spans="1:1" x14ac:dyDescent="0.3">
      <c r="A21" s="43"/>
    </row>
    <row r="22" spans="1:1" x14ac:dyDescent="0.3">
      <c r="A22" s="43"/>
    </row>
    <row r="23" spans="1:1" x14ac:dyDescent="0.3">
      <c r="A23" s="43"/>
    </row>
    <row r="24" spans="1:1" ht="14.4" customHeight="1" x14ac:dyDescent="0.3">
      <c r="A24" s="73"/>
    </row>
    <row r="25" spans="1:1" x14ac:dyDescent="0.3">
      <c r="A25" s="73"/>
    </row>
    <row r="26" spans="1:1" x14ac:dyDescent="0.3">
      <c r="A26" s="73"/>
    </row>
    <row r="27" spans="1:1" x14ac:dyDescent="0.3">
      <c r="A27" s="73"/>
    </row>
    <row r="28" spans="1:1" ht="14.4" customHeight="1" x14ac:dyDescent="0.3">
      <c r="A28" s="97"/>
    </row>
    <row r="29" spans="1:1" x14ac:dyDescent="0.3">
      <c r="A29" s="97"/>
    </row>
    <row r="30" spans="1:1" x14ac:dyDescent="0.3">
      <c r="A30" s="97"/>
    </row>
    <row r="31" spans="1:1" x14ac:dyDescent="0.3">
      <c r="A31" s="97"/>
    </row>
    <row r="32" spans="1:1" x14ac:dyDescent="0.3">
      <c r="A32" s="97"/>
    </row>
    <row r="33" spans="1:12" x14ac:dyDescent="0.3">
      <c r="A33" s="97"/>
    </row>
    <row r="34" spans="1:12" ht="14.4" customHeight="1" x14ac:dyDescent="0.3">
      <c r="A34" s="97"/>
    </row>
    <row r="35" spans="1:12" x14ac:dyDescent="0.3">
      <c r="A35" s="97"/>
    </row>
    <row r="36" spans="1:12" x14ac:dyDescent="0.3">
      <c r="A36" s="98"/>
    </row>
    <row r="37" spans="1:12" x14ac:dyDescent="0.3">
      <c r="A37" s="99"/>
    </row>
    <row r="40" spans="1:12" ht="14.4" customHeight="1" x14ac:dyDescent="0.3"/>
    <row r="43" spans="1:12" ht="43.2" x14ac:dyDescent="0.3">
      <c r="H43" s="42" t="s">
        <v>1327</v>
      </c>
      <c r="I43" s="42" t="s">
        <v>1326</v>
      </c>
      <c r="J43" s="42"/>
      <c r="K43" s="42"/>
      <c r="L43" s="42"/>
    </row>
    <row r="44" spans="1:12" x14ac:dyDescent="0.3">
      <c r="F44" s="543" t="s">
        <v>261</v>
      </c>
      <c r="G44">
        <v>2014</v>
      </c>
      <c r="H44">
        <v>5</v>
      </c>
      <c r="I44">
        <v>81</v>
      </c>
    </row>
    <row r="45" spans="1:12" x14ac:dyDescent="0.3">
      <c r="F45" s="543"/>
      <c r="G45">
        <v>2015</v>
      </c>
      <c r="H45">
        <v>11</v>
      </c>
      <c r="I45">
        <v>52</v>
      </c>
    </row>
    <row r="46" spans="1:12" x14ac:dyDescent="0.3">
      <c r="F46" s="543" t="s">
        <v>1328</v>
      </c>
      <c r="G46">
        <v>2014</v>
      </c>
      <c r="H46">
        <v>2</v>
      </c>
      <c r="I46">
        <v>30</v>
      </c>
    </row>
    <row r="47" spans="1:12" x14ac:dyDescent="0.3">
      <c r="F47" s="543"/>
      <c r="G47">
        <v>2015</v>
      </c>
      <c r="H47">
        <v>0</v>
      </c>
      <c r="I47">
        <v>38</v>
      </c>
    </row>
    <row r="48" spans="1:12" x14ac:dyDescent="0.3">
      <c r="F48" s="543" t="s">
        <v>279</v>
      </c>
      <c r="G48">
        <v>2014</v>
      </c>
      <c r="H48">
        <v>1</v>
      </c>
      <c r="I48">
        <v>22</v>
      </c>
    </row>
    <row r="49" spans="6:9" x14ac:dyDescent="0.3">
      <c r="F49" s="543"/>
      <c r="G49">
        <v>2015</v>
      </c>
      <c r="H49">
        <v>1</v>
      </c>
      <c r="I49">
        <v>22</v>
      </c>
    </row>
    <row r="50" spans="6:9" x14ac:dyDescent="0.3">
      <c r="F50" s="543" t="s">
        <v>260</v>
      </c>
      <c r="G50">
        <v>2014</v>
      </c>
      <c r="H50">
        <v>0</v>
      </c>
      <c r="I50">
        <v>0</v>
      </c>
    </row>
    <row r="51" spans="6:9" x14ac:dyDescent="0.3">
      <c r="F51" s="543"/>
      <c r="G51">
        <v>2015</v>
      </c>
      <c r="H51">
        <v>0</v>
      </c>
      <c r="I51">
        <v>0</v>
      </c>
    </row>
  </sheetData>
  <mergeCells count="4">
    <mergeCell ref="F50:F51"/>
    <mergeCell ref="F48:F49"/>
    <mergeCell ref="F46:F47"/>
    <mergeCell ref="F44:F4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12"/>
  <sheetViews>
    <sheetView topLeftCell="D11" zoomScale="145" zoomScaleNormal="145" workbookViewId="0">
      <selection activeCell="E30" sqref="E30"/>
    </sheetView>
  </sheetViews>
  <sheetFormatPr defaultRowHeight="14.4" x14ac:dyDescent="0.3"/>
  <cols>
    <col min="1" max="1" width="11.109375" customWidth="1"/>
    <col min="2" max="2" width="13" customWidth="1"/>
    <col min="3" max="8" width="8.44140625" bestFit="1" customWidth="1"/>
    <col min="9" max="9" width="15.6640625" customWidth="1"/>
  </cols>
  <sheetData>
    <row r="2" spans="1:9" ht="15" thickBot="1" x14ac:dyDescent="0.35"/>
    <row r="3" spans="1:9" ht="21" x14ac:dyDescent="0.3">
      <c r="A3" s="544" t="s">
        <v>341</v>
      </c>
      <c r="B3" s="545"/>
      <c r="C3" s="545"/>
      <c r="D3" s="545"/>
      <c r="E3" s="545"/>
      <c r="F3" s="545"/>
      <c r="G3" s="545"/>
      <c r="H3" s="545"/>
      <c r="I3" s="546"/>
    </row>
    <row r="4" spans="1:9" ht="40.799999999999997" x14ac:dyDescent="0.3">
      <c r="A4" s="178" t="s">
        <v>342</v>
      </c>
      <c r="B4" s="179" t="s">
        <v>349</v>
      </c>
      <c r="C4" s="180" t="s">
        <v>1329</v>
      </c>
      <c r="D4" s="180" t="s">
        <v>1330</v>
      </c>
      <c r="E4" s="180" t="s">
        <v>1331</v>
      </c>
      <c r="F4" s="180" t="s">
        <v>1332</v>
      </c>
      <c r="G4" s="180" t="s">
        <v>350</v>
      </c>
      <c r="H4" s="180" t="s">
        <v>1333</v>
      </c>
      <c r="I4" s="181" t="s">
        <v>1334</v>
      </c>
    </row>
    <row r="5" spans="1:9" x14ac:dyDescent="0.3">
      <c r="A5" s="182" t="s">
        <v>100</v>
      </c>
      <c r="B5" s="183">
        <v>38</v>
      </c>
      <c r="C5" s="184">
        <v>24</v>
      </c>
      <c r="D5" s="184">
        <v>26</v>
      </c>
      <c r="E5" s="184">
        <v>26</v>
      </c>
      <c r="F5" s="184">
        <v>25</v>
      </c>
      <c r="G5" s="184">
        <v>27</v>
      </c>
      <c r="H5" s="184">
        <v>11</v>
      </c>
      <c r="I5" s="185">
        <v>9</v>
      </c>
    </row>
    <row r="6" spans="1:9" x14ac:dyDescent="0.3">
      <c r="A6" s="186" t="s">
        <v>101</v>
      </c>
      <c r="B6" s="187">
        <v>3</v>
      </c>
      <c r="C6" s="188">
        <v>14</v>
      </c>
      <c r="D6" s="188">
        <v>12</v>
      </c>
      <c r="E6" s="188">
        <v>12</v>
      </c>
      <c r="F6" s="188">
        <v>13</v>
      </c>
      <c r="G6" s="188">
        <v>11</v>
      </c>
      <c r="H6" s="188">
        <v>27</v>
      </c>
      <c r="I6" s="189">
        <v>16</v>
      </c>
    </row>
    <row r="7" spans="1:9" x14ac:dyDescent="0.3">
      <c r="A7" s="190" t="s">
        <v>1722</v>
      </c>
      <c r="B7" s="191">
        <v>0</v>
      </c>
      <c r="C7" s="192">
        <v>3</v>
      </c>
      <c r="D7" s="192">
        <v>3</v>
      </c>
      <c r="E7" s="192">
        <v>3</v>
      </c>
      <c r="F7" s="192">
        <v>3</v>
      </c>
      <c r="G7" s="192">
        <v>3</v>
      </c>
      <c r="H7" s="192">
        <v>3</v>
      </c>
      <c r="I7" s="193">
        <v>16</v>
      </c>
    </row>
    <row r="8" spans="1:9" x14ac:dyDescent="0.3">
      <c r="A8" s="194" t="s">
        <v>343</v>
      </c>
      <c r="B8" s="195">
        <f>SUM(B5:B7)</f>
        <v>41</v>
      </c>
      <c r="C8" s="195">
        <f t="shared" ref="C8:I8" si="0">SUM(C5:C7)</f>
        <v>41</v>
      </c>
      <c r="D8" s="195">
        <f t="shared" si="0"/>
        <v>41</v>
      </c>
      <c r="E8" s="195">
        <f t="shared" si="0"/>
        <v>41</v>
      </c>
      <c r="F8" s="195">
        <f t="shared" si="0"/>
        <v>41</v>
      </c>
      <c r="G8" s="195">
        <f t="shared" si="0"/>
        <v>41</v>
      </c>
      <c r="H8" s="195">
        <f t="shared" si="0"/>
        <v>41</v>
      </c>
      <c r="I8" s="195">
        <f t="shared" si="0"/>
        <v>41</v>
      </c>
    </row>
    <row r="9" spans="1:9" ht="41.4" thickBot="1" x14ac:dyDescent="0.35">
      <c r="A9" s="196" t="s">
        <v>344</v>
      </c>
      <c r="B9" s="197">
        <f>B5/B8</f>
        <v>0.92682926829268297</v>
      </c>
      <c r="C9" s="197">
        <f t="shared" ref="C9:I9" si="1">C5/C8</f>
        <v>0.58536585365853655</v>
      </c>
      <c r="D9" s="197">
        <f t="shared" si="1"/>
        <v>0.63414634146341464</v>
      </c>
      <c r="E9" s="197">
        <f t="shared" si="1"/>
        <v>0.63414634146341464</v>
      </c>
      <c r="F9" s="197">
        <f t="shared" si="1"/>
        <v>0.6097560975609756</v>
      </c>
      <c r="G9" s="197">
        <f t="shared" si="1"/>
        <v>0.65853658536585369</v>
      </c>
      <c r="H9" s="197">
        <f t="shared" si="1"/>
        <v>0.26829268292682928</v>
      </c>
      <c r="I9" s="198">
        <f t="shared" si="1"/>
        <v>0.21951219512195122</v>
      </c>
    </row>
    <row r="10" spans="1:9" x14ac:dyDescent="0.3">
      <c r="A10" s="199" t="s">
        <v>345</v>
      </c>
      <c r="B10" s="70"/>
      <c r="C10" s="70"/>
      <c r="D10" s="70"/>
      <c r="E10" s="70"/>
      <c r="F10" s="70"/>
      <c r="G10" s="70"/>
      <c r="H10" s="70"/>
      <c r="I10" s="70"/>
    </row>
    <row r="11" spans="1:9" x14ac:dyDescent="0.3">
      <c r="A11" s="70"/>
      <c r="B11" s="70"/>
      <c r="C11" s="70"/>
      <c r="D11" s="70"/>
      <c r="E11" s="70"/>
      <c r="F11" s="70"/>
      <c r="G11" s="70"/>
      <c r="H11" s="70"/>
      <c r="I11" s="70"/>
    </row>
    <row r="12" spans="1:9" x14ac:dyDescent="0.3">
      <c r="A12" s="200"/>
      <c r="B12" s="200"/>
    </row>
  </sheetData>
  <mergeCells count="1">
    <mergeCell ref="A3:I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2"/>
  <sheetViews>
    <sheetView workbookViewId="0">
      <selection activeCell="P6" sqref="P6"/>
    </sheetView>
  </sheetViews>
  <sheetFormatPr defaultRowHeight="14.4" x14ac:dyDescent="0.3"/>
  <cols>
    <col min="1" max="1" width="11" customWidth="1"/>
    <col min="2" max="2" width="8.44140625" customWidth="1"/>
    <col min="3" max="3" width="25.33203125" customWidth="1"/>
    <col min="4" max="4" width="8.44140625" customWidth="1"/>
    <col min="5" max="5" width="11" customWidth="1"/>
    <col min="6" max="6" width="3.6640625" customWidth="1"/>
    <col min="7" max="7" width="5.44140625" customWidth="1"/>
    <col min="8" max="8" width="10.21875" customWidth="1"/>
    <col min="9" max="9" width="9.88671875" customWidth="1"/>
    <col min="10" max="10" width="17" customWidth="1"/>
    <col min="11" max="11" width="19.77734375" customWidth="1"/>
  </cols>
  <sheetData>
    <row r="1" spans="1:15" ht="108.6" customHeight="1" thickBot="1" x14ac:dyDescent="0.35">
      <c r="A1" s="462" t="s">
        <v>1128</v>
      </c>
      <c r="B1" s="462" t="s">
        <v>1120</v>
      </c>
      <c r="C1" s="463" t="s">
        <v>122</v>
      </c>
      <c r="D1" s="464" t="s">
        <v>1766</v>
      </c>
      <c r="E1" s="464" t="s">
        <v>386</v>
      </c>
      <c r="F1" s="465" t="s">
        <v>385</v>
      </c>
      <c r="G1" s="466" t="s">
        <v>388</v>
      </c>
      <c r="H1" s="467" t="s">
        <v>389</v>
      </c>
      <c r="I1" s="339" t="s">
        <v>1336</v>
      </c>
      <c r="J1" s="339" t="s">
        <v>1337</v>
      </c>
      <c r="K1" s="339" t="s">
        <v>1320</v>
      </c>
    </row>
    <row r="2" spans="1:15" ht="31.2" x14ac:dyDescent="0.3">
      <c r="A2" s="453" t="s">
        <v>130</v>
      </c>
      <c r="B2" s="453" t="s">
        <v>627</v>
      </c>
      <c r="C2" s="454" t="s">
        <v>144</v>
      </c>
      <c r="D2" s="455">
        <v>164</v>
      </c>
      <c r="E2" s="454" t="s">
        <v>140</v>
      </c>
      <c r="F2" s="454" t="s">
        <v>141</v>
      </c>
      <c r="G2" s="456" t="s">
        <v>398</v>
      </c>
      <c r="H2" s="457" t="s">
        <v>107</v>
      </c>
      <c r="I2" s="458">
        <v>1</v>
      </c>
      <c r="J2" s="458">
        <v>240000</v>
      </c>
      <c r="K2" s="458" t="s">
        <v>683</v>
      </c>
      <c r="M2">
        <v>1</v>
      </c>
    </row>
    <row r="3" spans="1:15" ht="64.2" customHeight="1" x14ac:dyDescent="0.3">
      <c r="A3" s="453" t="s">
        <v>130</v>
      </c>
      <c r="B3" s="453" t="s">
        <v>606</v>
      </c>
      <c r="C3" s="454" t="s">
        <v>153</v>
      </c>
      <c r="D3" s="455" t="s">
        <v>394</v>
      </c>
      <c r="E3" s="454" t="s">
        <v>118</v>
      </c>
      <c r="F3" s="454" t="s">
        <v>143</v>
      </c>
      <c r="G3" s="456" t="s">
        <v>398</v>
      </c>
      <c r="H3" s="457" t="s">
        <v>140</v>
      </c>
      <c r="I3" s="459" t="s">
        <v>1316</v>
      </c>
      <c r="J3" s="459" t="s">
        <v>1319</v>
      </c>
      <c r="K3" s="459" t="s">
        <v>1317</v>
      </c>
      <c r="M3">
        <v>5</v>
      </c>
    </row>
    <row r="4" spans="1:15" ht="97.8" customHeight="1" x14ac:dyDescent="0.3">
      <c r="A4" s="453" t="s">
        <v>785</v>
      </c>
      <c r="B4" s="453" t="s">
        <v>606</v>
      </c>
      <c r="C4" s="454" t="s">
        <v>1762</v>
      </c>
      <c r="D4" s="455" t="s">
        <v>394</v>
      </c>
      <c r="E4" s="454" t="s">
        <v>111</v>
      </c>
      <c r="F4" s="454" t="s">
        <v>136</v>
      </c>
      <c r="G4" s="456" t="s">
        <v>398</v>
      </c>
      <c r="H4" s="457" t="s">
        <v>111</v>
      </c>
      <c r="I4" s="460" t="s">
        <v>687</v>
      </c>
      <c r="J4" s="460" t="s">
        <v>1338</v>
      </c>
      <c r="K4" s="460" t="s">
        <v>689</v>
      </c>
      <c r="M4">
        <v>69</v>
      </c>
    </row>
    <row r="5" spans="1:15" ht="25.95" customHeight="1" x14ac:dyDescent="0.3">
      <c r="A5" s="453" t="s">
        <v>785</v>
      </c>
      <c r="B5" s="453" t="s">
        <v>606</v>
      </c>
      <c r="C5" s="454" t="s">
        <v>1763</v>
      </c>
      <c r="D5" s="455" t="s">
        <v>187</v>
      </c>
      <c r="E5" s="454" t="s">
        <v>111</v>
      </c>
      <c r="F5" s="454" t="s">
        <v>136</v>
      </c>
      <c r="G5" s="456" t="s">
        <v>584</v>
      </c>
      <c r="H5" s="457" t="s">
        <v>111</v>
      </c>
      <c r="I5" s="547" t="s">
        <v>1765</v>
      </c>
      <c r="J5" s="548"/>
      <c r="K5" s="549"/>
    </row>
    <row r="6" spans="1:15" ht="52.8" customHeight="1" x14ac:dyDescent="0.3">
      <c r="A6" s="453" t="s">
        <v>130</v>
      </c>
      <c r="B6" s="453" t="s">
        <v>606</v>
      </c>
      <c r="C6" s="454" t="s">
        <v>116</v>
      </c>
      <c r="D6" s="455" t="s">
        <v>394</v>
      </c>
      <c r="E6" s="454" t="s">
        <v>476</v>
      </c>
      <c r="F6" s="454" t="s">
        <v>143</v>
      </c>
      <c r="G6" s="456" t="s">
        <v>398</v>
      </c>
      <c r="H6" s="457" t="s">
        <v>198</v>
      </c>
      <c r="I6" s="460" t="s">
        <v>715</v>
      </c>
      <c r="J6" s="460" t="s">
        <v>716</v>
      </c>
      <c r="K6" s="460" t="s">
        <v>717</v>
      </c>
      <c r="M6">
        <v>8</v>
      </c>
    </row>
    <row r="7" spans="1:15" ht="126" customHeight="1" x14ac:dyDescent="0.3">
      <c r="A7" s="453" t="s">
        <v>130</v>
      </c>
      <c r="B7" s="453" t="s">
        <v>606</v>
      </c>
      <c r="C7" s="454" t="s">
        <v>116</v>
      </c>
      <c r="D7" s="455" t="s">
        <v>394</v>
      </c>
      <c r="E7" s="454" t="s">
        <v>292</v>
      </c>
      <c r="F7" s="454" t="s">
        <v>143</v>
      </c>
      <c r="G7" s="456" t="s">
        <v>398</v>
      </c>
      <c r="H7" s="457" t="s">
        <v>198</v>
      </c>
      <c r="I7" s="460" t="s">
        <v>720</v>
      </c>
      <c r="J7" s="460" t="s">
        <v>721</v>
      </c>
      <c r="K7" s="460" t="s">
        <v>703</v>
      </c>
      <c r="M7">
        <v>95</v>
      </c>
      <c r="O7">
        <f>M4+M7</f>
        <v>164</v>
      </c>
    </row>
    <row r="8" spans="1:15" ht="31.2" x14ac:dyDescent="0.3">
      <c r="A8" s="453" t="s">
        <v>130</v>
      </c>
      <c r="B8" s="453" t="s">
        <v>606</v>
      </c>
      <c r="C8" s="454" t="s">
        <v>96</v>
      </c>
      <c r="D8" s="455" t="s">
        <v>394</v>
      </c>
      <c r="E8" s="454" t="s">
        <v>169</v>
      </c>
      <c r="F8" s="454" t="s">
        <v>143</v>
      </c>
      <c r="G8" s="456" t="s">
        <v>398</v>
      </c>
      <c r="H8" s="457" t="s">
        <v>140</v>
      </c>
      <c r="I8" s="458">
        <v>1</v>
      </c>
      <c r="J8" s="458">
        <v>7200000</v>
      </c>
      <c r="K8" s="458" t="s">
        <v>674</v>
      </c>
      <c r="M8">
        <v>1</v>
      </c>
    </row>
    <row r="9" spans="1:15" ht="178.8" customHeight="1" x14ac:dyDescent="0.3">
      <c r="A9" s="453" t="s">
        <v>130</v>
      </c>
      <c r="B9" s="453" t="s">
        <v>606</v>
      </c>
      <c r="C9" s="454" t="s">
        <v>96</v>
      </c>
      <c r="D9" s="455" t="s">
        <v>187</v>
      </c>
      <c r="E9" s="454" t="s">
        <v>140</v>
      </c>
      <c r="F9" s="454" t="s">
        <v>141</v>
      </c>
      <c r="G9" s="456" t="s">
        <v>584</v>
      </c>
      <c r="H9" s="457" t="s">
        <v>169</v>
      </c>
      <c r="I9" s="460" t="s">
        <v>673</v>
      </c>
      <c r="J9" s="460" t="s">
        <v>672</v>
      </c>
      <c r="K9" s="460" t="s">
        <v>671</v>
      </c>
      <c r="M9">
        <v>14</v>
      </c>
    </row>
    <row r="10" spans="1:15" ht="46.8" x14ac:dyDescent="0.3">
      <c r="A10" s="453" t="s">
        <v>130</v>
      </c>
      <c r="B10" s="453" t="s">
        <v>606</v>
      </c>
      <c r="C10" s="454" t="s">
        <v>1764</v>
      </c>
      <c r="D10" s="455" t="s">
        <v>187</v>
      </c>
      <c r="E10" s="454" t="s">
        <v>198</v>
      </c>
      <c r="F10" s="454" t="s">
        <v>132</v>
      </c>
      <c r="G10" s="456" t="s">
        <v>584</v>
      </c>
      <c r="H10" s="457" t="s">
        <v>297</v>
      </c>
      <c r="I10" s="461">
        <v>1</v>
      </c>
      <c r="J10" s="461">
        <v>2880000</v>
      </c>
      <c r="K10" s="461" t="s">
        <v>244</v>
      </c>
      <c r="M10">
        <v>1</v>
      </c>
    </row>
    <row r="12" spans="1:15" x14ac:dyDescent="0.3">
      <c r="M12">
        <f>SUM(M2:M10)</f>
        <v>194</v>
      </c>
    </row>
  </sheetData>
  <autoFilter ref="A1:K1"/>
  <mergeCells count="1">
    <mergeCell ref="I5:K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K155"/>
  <sheetViews>
    <sheetView zoomScale="115" zoomScaleNormal="115" workbookViewId="0">
      <selection activeCell="H168" sqref="H168"/>
    </sheetView>
  </sheetViews>
  <sheetFormatPr defaultRowHeight="14.4" x14ac:dyDescent="0.3"/>
  <cols>
    <col min="2" max="2" width="62.33203125" customWidth="1"/>
    <col min="3" max="3" width="18.33203125" hidden="1" customWidth="1"/>
    <col min="4" max="4" width="16.109375" hidden="1" customWidth="1"/>
    <col min="5" max="5" width="20" hidden="1" customWidth="1"/>
    <col min="6" max="6" width="21.88671875" customWidth="1"/>
    <col min="7" max="7" width="19.33203125" customWidth="1"/>
    <col min="8" max="8" width="20.109375" customWidth="1"/>
    <col min="9" max="10" width="15.33203125" customWidth="1"/>
  </cols>
  <sheetData>
    <row r="1" spans="1:8" x14ac:dyDescent="0.3">
      <c r="A1" t="s">
        <v>1767</v>
      </c>
    </row>
    <row r="2" spans="1:8" ht="49.2" customHeight="1" x14ac:dyDescent="0.3">
      <c r="F2" s="550" t="s">
        <v>1780</v>
      </c>
      <c r="G2" s="551"/>
      <c r="H2" s="552"/>
    </row>
    <row r="3" spans="1:8" s="318" customFormat="1" ht="44.4" customHeight="1" x14ac:dyDescent="0.3">
      <c r="A3" s="317" t="s">
        <v>1158</v>
      </c>
      <c r="B3" s="317" t="s">
        <v>1140</v>
      </c>
      <c r="C3" s="318" t="s">
        <v>1159</v>
      </c>
      <c r="D3" s="318" t="s">
        <v>1160</v>
      </c>
      <c r="E3" s="318" t="s">
        <v>1161</v>
      </c>
      <c r="F3" s="317" t="s">
        <v>1162</v>
      </c>
      <c r="G3" s="317" t="s">
        <v>1163</v>
      </c>
      <c r="H3" s="317" t="s">
        <v>1164</v>
      </c>
    </row>
    <row r="4" spans="1:8" s="68" customFormat="1" x14ac:dyDescent="0.3">
      <c r="A4" s="68" t="s">
        <v>102</v>
      </c>
      <c r="B4" s="68" t="s">
        <v>1165</v>
      </c>
      <c r="C4" s="68">
        <v>0</v>
      </c>
      <c r="D4" s="68">
        <v>13672190978</v>
      </c>
      <c r="E4" s="68">
        <v>1189215150</v>
      </c>
      <c r="F4" s="319">
        <f>C4/365</f>
        <v>0</v>
      </c>
      <c r="G4" s="319">
        <f t="shared" ref="G4:H19" si="0">D4/365</f>
        <v>37458057.473972604</v>
      </c>
      <c r="H4" s="319">
        <f t="shared" si="0"/>
        <v>3258123.6986301369</v>
      </c>
    </row>
    <row r="5" spans="1:8" hidden="1" x14ac:dyDescent="0.3">
      <c r="B5" t="s">
        <v>1166</v>
      </c>
      <c r="C5">
        <v>0</v>
      </c>
      <c r="D5">
        <v>12309916</v>
      </c>
      <c r="E5">
        <v>1189215150</v>
      </c>
      <c r="F5" s="320">
        <f t="shared" ref="F5:H68" si="1">C5/365</f>
        <v>0</v>
      </c>
      <c r="G5" s="320">
        <f t="shared" si="0"/>
        <v>33725.797260273976</v>
      </c>
      <c r="H5" s="320">
        <f t="shared" si="0"/>
        <v>3258123.6986301369</v>
      </c>
    </row>
    <row r="6" spans="1:8" hidden="1" x14ac:dyDescent="0.3">
      <c r="B6" t="s">
        <v>1167</v>
      </c>
      <c r="C6">
        <v>0</v>
      </c>
      <c r="D6">
        <v>6874653672</v>
      </c>
      <c r="E6">
        <v>0</v>
      </c>
      <c r="F6" s="320">
        <f t="shared" si="1"/>
        <v>0</v>
      </c>
      <c r="G6" s="320">
        <f t="shared" si="0"/>
        <v>18834667.594520546</v>
      </c>
      <c r="H6" s="320">
        <f t="shared" si="0"/>
        <v>0</v>
      </c>
    </row>
    <row r="7" spans="1:8" hidden="1" x14ac:dyDescent="0.3">
      <c r="B7" t="s">
        <v>1168</v>
      </c>
      <c r="C7">
        <v>0</v>
      </c>
      <c r="D7">
        <v>3929398126</v>
      </c>
      <c r="E7">
        <v>0</v>
      </c>
      <c r="F7" s="320">
        <f t="shared" si="1"/>
        <v>0</v>
      </c>
      <c r="G7" s="320">
        <f t="shared" si="0"/>
        <v>10765474.317808218</v>
      </c>
      <c r="H7" s="320">
        <f t="shared" si="0"/>
        <v>0</v>
      </c>
    </row>
    <row r="8" spans="1:8" hidden="1" x14ac:dyDescent="0.3">
      <c r="B8" t="s">
        <v>1169</v>
      </c>
      <c r="C8">
        <v>0</v>
      </c>
      <c r="D8">
        <v>2855829264</v>
      </c>
      <c r="E8">
        <v>0</v>
      </c>
      <c r="F8" s="320">
        <f t="shared" si="1"/>
        <v>0</v>
      </c>
      <c r="G8" s="320">
        <f t="shared" si="0"/>
        <v>7824189.7643835619</v>
      </c>
      <c r="H8" s="320">
        <f t="shared" si="0"/>
        <v>0</v>
      </c>
    </row>
    <row r="9" spans="1:8" s="68" customFormat="1" x14ac:dyDescent="0.3">
      <c r="A9" s="68" t="s">
        <v>102</v>
      </c>
      <c r="B9" s="68" t="s">
        <v>1170</v>
      </c>
      <c r="C9" s="68">
        <v>0</v>
      </c>
      <c r="D9" s="68">
        <v>35765236560.299896</v>
      </c>
      <c r="E9" s="68">
        <v>5858011376.0030231</v>
      </c>
      <c r="F9" s="319">
        <f t="shared" si="1"/>
        <v>0</v>
      </c>
      <c r="G9" s="319">
        <f t="shared" si="0"/>
        <v>97986949.480273694</v>
      </c>
      <c r="H9" s="319">
        <f t="shared" si="0"/>
        <v>16049346.235624721</v>
      </c>
    </row>
    <row r="10" spans="1:8" hidden="1" x14ac:dyDescent="0.3">
      <c r="B10" t="s">
        <v>1171</v>
      </c>
      <c r="C10">
        <v>0</v>
      </c>
      <c r="D10">
        <v>851983286</v>
      </c>
      <c r="E10">
        <v>0</v>
      </c>
      <c r="F10" s="320">
        <f t="shared" si="1"/>
        <v>0</v>
      </c>
      <c r="G10" s="320">
        <f t="shared" si="0"/>
        <v>2334200.7835616437</v>
      </c>
      <c r="H10" s="320">
        <f t="shared" si="0"/>
        <v>0</v>
      </c>
    </row>
    <row r="11" spans="1:8" hidden="1" x14ac:dyDescent="0.3">
      <c r="B11" t="s">
        <v>1172</v>
      </c>
      <c r="C11">
        <v>0</v>
      </c>
      <c r="D11">
        <v>24276892818.299892</v>
      </c>
      <c r="E11">
        <v>5858011376.0030231</v>
      </c>
      <c r="F11" s="320">
        <f t="shared" si="1"/>
        <v>0</v>
      </c>
      <c r="G11" s="320">
        <f t="shared" si="0"/>
        <v>66512035.118629843</v>
      </c>
      <c r="H11" s="320">
        <f t="shared" si="0"/>
        <v>16049346.235624721</v>
      </c>
    </row>
    <row r="12" spans="1:8" hidden="1" x14ac:dyDescent="0.3">
      <c r="B12" t="s">
        <v>1173</v>
      </c>
      <c r="C12">
        <v>0</v>
      </c>
      <c r="D12">
        <v>10636360456</v>
      </c>
      <c r="E12">
        <v>0</v>
      </c>
      <c r="F12" s="320">
        <f t="shared" si="1"/>
        <v>0</v>
      </c>
      <c r="G12" s="320">
        <f t="shared" si="0"/>
        <v>29140713.578082193</v>
      </c>
      <c r="H12" s="320">
        <f t="shared" si="0"/>
        <v>0</v>
      </c>
    </row>
    <row r="13" spans="1:8" s="68" customFormat="1" x14ac:dyDescent="0.3">
      <c r="A13" s="68" t="s">
        <v>102</v>
      </c>
      <c r="B13" s="68" t="s">
        <v>1174</v>
      </c>
      <c r="C13" s="68">
        <v>0</v>
      </c>
      <c r="D13" s="68">
        <v>3134215118</v>
      </c>
      <c r="E13" s="68">
        <v>0</v>
      </c>
      <c r="F13" s="319">
        <f t="shared" si="1"/>
        <v>0</v>
      </c>
      <c r="G13" s="319">
        <f t="shared" si="0"/>
        <v>8586890.7342465762</v>
      </c>
      <c r="H13" s="319">
        <f t="shared" si="0"/>
        <v>0</v>
      </c>
    </row>
    <row r="14" spans="1:8" hidden="1" x14ac:dyDescent="0.3">
      <c r="B14" t="s">
        <v>1175</v>
      </c>
      <c r="C14">
        <v>0</v>
      </c>
      <c r="D14">
        <v>3134215118</v>
      </c>
      <c r="E14">
        <v>0</v>
      </c>
      <c r="F14" s="320">
        <f t="shared" si="1"/>
        <v>0</v>
      </c>
      <c r="G14" s="320">
        <f t="shared" si="0"/>
        <v>8586890.7342465762</v>
      </c>
      <c r="H14" s="320">
        <f t="shared" si="0"/>
        <v>0</v>
      </c>
    </row>
    <row r="15" spans="1:8" s="68" customFormat="1" x14ac:dyDescent="0.3">
      <c r="A15" s="68" t="s">
        <v>102</v>
      </c>
      <c r="B15" s="68" t="s">
        <v>1176</v>
      </c>
      <c r="C15" s="68">
        <v>272588023608</v>
      </c>
      <c r="D15" s="68">
        <v>0</v>
      </c>
      <c r="E15" s="68">
        <v>10543453944</v>
      </c>
      <c r="F15" s="319">
        <f t="shared" si="1"/>
        <v>746816503.0356164</v>
      </c>
      <c r="G15" s="319">
        <f t="shared" si="0"/>
        <v>0</v>
      </c>
      <c r="H15" s="319">
        <f t="shared" si="0"/>
        <v>28886175.189041097</v>
      </c>
    </row>
    <row r="16" spans="1:8" hidden="1" x14ac:dyDescent="0.3">
      <c r="B16" t="s">
        <v>1177</v>
      </c>
      <c r="C16">
        <v>101753944608</v>
      </c>
      <c r="D16">
        <v>0</v>
      </c>
      <c r="E16">
        <v>977368992</v>
      </c>
      <c r="F16" s="320">
        <f t="shared" si="1"/>
        <v>278777930.43287671</v>
      </c>
      <c r="G16" s="320">
        <f t="shared" si="0"/>
        <v>0</v>
      </c>
      <c r="H16" s="320">
        <f t="shared" si="0"/>
        <v>2677723.2657534247</v>
      </c>
    </row>
    <row r="17" spans="1:8" hidden="1" x14ac:dyDescent="0.3">
      <c r="B17" t="s">
        <v>1178</v>
      </c>
      <c r="C17">
        <v>114656818824</v>
      </c>
      <c r="D17">
        <v>0</v>
      </c>
      <c r="E17">
        <v>4106087136</v>
      </c>
      <c r="F17" s="320">
        <f t="shared" si="1"/>
        <v>314128270.75068492</v>
      </c>
      <c r="G17" s="320">
        <f t="shared" si="0"/>
        <v>0</v>
      </c>
      <c r="H17" s="320">
        <f t="shared" si="0"/>
        <v>11249553.797260273</v>
      </c>
    </row>
    <row r="18" spans="1:8" hidden="1" x14ac:dyDescent="0.3">
      <c r="B18" t="s">
        <v>1179</v>
      </c>
      <c r="C18">
        <v>3915664224</v>
      </c>
      <c r="D18">
        <v>0</v>
      </c>
      <c r="E18">
        <v>0</v>
      </c>
      <c r="F18" s="320">
        <f t="shared" si="1"/>
        <v>10727847.189041097</v>
      </c>
      <c r="G18" s="320">
        <f t="shared" si="0"/>
        <v>0</v>
      </c>
      <c r="H18" s="320">
        <f t="shared" si="0"/>
        <v>0</v>
      </c>
    </row>
    <row r="19" spans="1:8" hidden="1" x14ac:dyDescent="0.3">
      <c r="B19" t="s">
        <v>1180</v>
      </c>
      <c r="C19">
        <v>52261595952</v>
      </c>
      <c r="D19">
        <v>0</v>
      </c>
      <c r="E19">
        <v>5459997816</v>
      </c>
      <c r="F19" s="320">
        <f t="shared" si="1"/>
        <v>143182454.6630137</v>
      </c>
      <c r="G19" s="320">
        <f t="shared" si="0"/>
        <v>0</v>
      </c>
      <c r="H19" s="320">
        <f t="shared" si="0"/>
        <v>14958898.126027398</v>
      </c>
    </row>
    <row r="20" spans="1:8" s="68" customFormat="1" x14ac:dyDescent="0.3">
      <c r="A20" s="68" t="s">
        <v>102</v>
      </c>
      <c r="B20" s="68" t="s">
        <v>1181</v>
      </c>
      <c r="C20" s="68">
        <v>0</v>
      </c>
      <c r="D20" s="68">
        <v>5688278688</v>
      </c>
      <c r="E20" s="68">
        <v>0</v>
      </c>
      <c r="F20" s="319">
        <f t="shared" si="1"/>
        <v>0</v>
      </c>
      <c r="G20" s="319">
        <f t="shared" si="1"/>
        <v>15584325.172602739</v>
      </c>
      <c r="H20" s="319">
        <f t="shared" si="1"/>
        <v>0</v>
      </c>
    </row>
    <row r="21" spans="1:8" hidden="1" x14ac:dyDescent="0.3">
      <c r="B21" t="s">
        <v>1182</v>
      </c>
      <c r="C21">
        <v>0</v>
      </c>
      <c r="D21">
        <v>287462808</v>
      </c>
      <c r="E21">
        <v>0</v>
      </c>
      <c r="F21" s="320">
        <f t="shared" si="1"/>
        <v>0</v>
      </c>
      <c r="G21" s="320">
        <f t="shared" si="1"/>
        <v>787569.33698630135</v>
      </c>
      <c r="H21" s="320">
        <f t="shared" si="1"/>
        <v>0</v>
      </c>
    </row>
    <row r="22" spans="1:8" hidden="1" x14ac:dyDescent="0.3">
      <c r="B22" t="s">
        <v>1183</v>
      </c>
      <c r="C22">
        <v>0</v>
      </c>
      <c r="D22">
        <v>5400815880</v>
      </c>
      <c r="E22">
        <v>0</v>
      </c>
      <c r="F22" s="320">
        <f t="shared" si="1"/>
        <v>0</v>
      </c>
      <c r="G22" s="320">
        <f t="shared" si="1"/>
        <v>14796755.835616438</v>
      </c>
      <c r="H22" s="320">
        <f t="shared" si="1"/>
        <v>0</v>
      </c>
    </row>
    <row r="23" spans="1:8" s="68" customFormat="1" x14ac:dyDescent="0.3">
      <c r="A23" s="68" t="s">
        <v>102</v>
      </c>
      <c r="B23" s="68" t="s">
        <v>143</v>
      </c>
      <c r="C23" s="68">
        <v>0</v>
      </c>
      <c r="D23" s="68">
        <v>12322490256</v>
      </c>
      <c r="E23" s="68">
        <v>0</v>
      </c>
      <c r="F23" s="319">
        <f t="shared" si="1"/>
        <v>0</v>
      </c>
      <c r="G23" s="319">
        <f t="shared" si="1"/>
        <v>33760247.276712328</v>
      </c>
      <c r="H23" s="319">
        <f t="shared" si="1"/>
        <v>0</v>
      </c>
    </row>
    <row r="24" spans="1:8" hidden="1" x14ac:dyDescent="0.3">
      <c r="B24" t="s">
        <v>1184</v>
      </c>
      <c r="C24">
        <v>0</v>
      </c>
      <c r="D24">
        <v>47064000</v>
      </c>
      <c r="E24">
        <v>0</v>
      </c>
      <c r="F24" s="320">
        <f t="shared" si="1"/>
        <v>0</v>
      </c>
      <c r="G24" s="320">
        <f t="shared" si="1"/>
        <v>128942.46575342465</v>
      </c>
      <c r="H24" s="320">
        <f t="shared" si="1"/>
        <v>0</v>
      </c>
    </row>
    <row r="25" spans="1:8" hidden="1" x14ac:dyDescent="0.3">
      <c r="B25" t="s">
        <v>1185</v>
      </c>
      <c r="C25">
        <v>0</v>
      </c>
      <c r="D25">
        <v>150516440</v>
      </c>
      <c r="E25">
        <v>0</v>
      </c>
      <c r="F25" s="320">
        <f t="shared" si="1"/>
        <v>0</v>
      </c>
      <c r="G25" s="320">
        <f t="shared" si="1"/>
        <v>412373.80821917806</v>
      </c>
      <c r="H25" s="320">
        <f t="shared" si="1"/>
        <v>0</v>
      </c>
    </row>
    <row r="26" spans="1:8" hidden="1" x14ac:dyDescent="0.3">
      <c r="B26" t="s">
        <v>1186</v>
      </c>
      <c r="C26">
        <v>0</v>
      </c>
      <c r="D26">
        <v>16912656</v>
      </c>
      <c r="E26">
        <v>0</v>
      </c>
      <c r="F26" s="320">
        <f t="shared" si="1"/>
        <v>0</v>
      </c>
      <c r="G26" s="320">
        <f t="shared" si="1"/>
        <v>46336.043835616438</v>
      </c>
      <c r="H26" s="320">
        <f t="shared" si="1"/>
        <v>0</v>
      </c>
    </row>
    <row r="27" spans="1:8" hidden="1" x14ac:dyDescent="0.3">
      <c r="B27" t="s">
        <v>1187</v>
      </c>
      <c r="C27">
        <v>0</v>
      </c>
      <c r="D27">
        <v>170616960</v>
      </c>
      <c r="E27">
        <v>0</v>
      </c>
      <c r="F27" s="320">
        <f t="shared" si="1"/>
        <v>0</v>
      </c>
      <c r="G27" s="320">
        <f t="shared" si="1"/>
        <v>467443.72602739726</v>
      </c>
      <c r="H27" s="320">
        <f t="shared" si="1"/>
        <v>0</v>
      </c>
    </row>
    <row r="28" spans="1:8" hidden="1" x14ac:dyDescent="0.3">
      <c r="B28" t="s">
        <v>1188</v>
      </c>
      <c r="C28">
        <v>0</v>
      </c>
      <c r="D28">
        <v>170615760</v>
      </c>
      <c r="E28">
        <v>0</v>
      </c>
      <c r="F28" s="320">
        <f t="shared" si="1"/>
        <v>0</v>
      </c>
      <c r="G28" s="320">
        <f t="shared" si="1"/>
        <v>467440.43835616438</v>
      </c>
      <c r="H28" s="320">
        <f t="shared" si="1"/>
        <v>0</v>
      </c>
    </row>
    <row r="29" spans="1:8" hidden="1" x14ac:dyDescent="0.3">
      <c r="B29" t="s">
        <v>1189</v>
      </c>
      <c r="C29">
        <v>0</v>
      </c>
      <c r="D29">
        <v>1389781262</v>
      </c>
      <c r="E29">
        <v>0</v>
      </c>
      <c r="F29" s="320">
        <f t="shared" si="1"/>
        <v>0</v>
      </c>
      <c r="G29" s="320">
        <f t="shared" si="1"/>
        <v>3807619.895890411</v>
      </c>
      <c r="H29" s="320">
        <f t="shared" si="1"/>
        <v>0</v>
      </c>
    </row>
    <row r="30" spans="1:8" hidden="1" x14ac:dyDescent="0.3">
      <c r="B30" t="s">
        <v>1190</v>
      </c>
      <c r="C30">
        <v>0</v>
      </c>
      <c r="D30">
        <v>1417295271</v>
      </c>
      <c r="E30">
        <v>0</v>
      </c>
      <c r="F30" s="320">
        <f t="shared" si="1"/>
        <v>0</v>
      </c>
      <c r="G30" s="320">
        <f t="shared" si="1"/>
        <v>3883000.7424657536</v>
      </c>
      <c r="H30" s="320">
        <f t="shared" si="1"/>
        <v>0</v>
      </c>
    </row>
    <row r="31" spans="1:8" hidden="1" x14ac:dyDescent="0.3">
      <c r="B31" t="s">
        <v>1191</v>
      </c>
      <c r="C31">
        <v>0</v>
      </c>
      <c r="D31">
        <v>3289271553</v>
      </c>
      <c r="E31">
        <v>0</v>
      </c>
      <c r="F31" s="320">
        <f t="shared" si="1"/>
        <v>0</v>
      </c>
      <c r="G31" s="320">
        <f t="shared" si="1"/>
        <v>9011702.8849315066</v>
      </c>
      <c r="H31" s="320">
        <f t="shared" si="1"/>
        <v>0</v>
      </c>
    </row>
    <row r="32" spans="1:8" hidden="1" x14ac:dyDescent="0.3">
      <c r="B32" t="s">
        <v>1192</v>
      </c>
      <c r="C32">
        <v>0</v>
      </c>
      <c r="D32">
        <v>576827976</v>
      </c>
      <c r="E32">
        <v>0</v>
      </c>
      <c r="F32" s="320">
        <f t="shared" si="1"/>
        <v>0</v>
      </c>
      <c r="G32" s="320">
        <f t="shared" si="1"/>
        <v>1580350.6191780821</v>
      </c>
      <c r="H32" s="320">
        <f t="shared" si="1"/>
        <v>0</v>
      </c>
    </row>
    <row r="33" spans="1:8" hidden="1" x14ac:dyDescent="0.3">
      <c r="B33" t="s">
        <v>1193</v>
      </c>
      <c r="C33">
        <v>0</v>
      </c>
      <c r="D33">
        <v>335763024</v>
      </c>
      <c r="E33">
        <v>0</v>
      </c>
      <c r="F33" s="320">
        <f t="shared" si="1"/>
        <v>0</v>
      </c>
      <c r="G33" s="320">
        <f t="shared" si="1"/>
        <v>919898.69589041092</v>
      </c>
      <c r="H33" s="320">
        <f t="shared" si="1"/>
        <v>0</v>
      </c>
    </row>
    <row r="34" spans="1:8" hidden="1" x14ac:dyDescent="0.3">
      <c r="B34" t="s">
        <v>1194</v>
      </c>
      <c r="C34">
        <v>0</v>
      </c>
      <c r="D34">
        <v>27312384</v>
      </c>
      <c r="E34">
        <v>0</v>
      </c>
      <c r="F34" s="320">
        <f t="shared" si="1"/>
        <v>0</v>
      </c>
      <c r="G34" s="320">
        <f t="shared" si="1"/>
        <v>74828.449315068487</v>
      </c>
      <c r="H34" s="320">
        <f t="shared" si="1"/>
        <v>0</v>
      </c>
    </row>
    <row r="35" spans="1:8" hidden="1" x14ac:dyDescent="0.3">
      <c r="B35" t="s">
        <v>1195</v>
      </c>
      <c r="C35">
        <v>0</v>
      </c>
      <c r="D35">
        <v>1391610881</v>
      </c>
      <c r="E35">
        <v>0</v>
      </c>
      <c r="F35" s="320">
        <f t="shared" si="1"/>
        <v>0</v>
      </c>
      <c r="G35" s="320">
        <f t="shared" si="1"/>
        <v>3812632.5506849317</v>
      </c>
      <c r="H35" s="320">
        <f t="shared" si="1"/>
        <v>0</v>
      </c>
    </row>
    <row r="36" spans="1:8" hidden="1" x14ac:dyDescent="0.3">
      <c r="B36" t="s">
        <v>1196</v>
      </c>
      <c r="C36">
        <v>0</v>
      </c>
      <c r="D36">
        <v>2201269168</v>
      </c>
      <c r="E36">
        <v>0</v>
      </c>
      <c r="F36" s="320">
        <f t="shared" si="1"/>
        <v>0</v>
      </c>
      <c r="G36" s="320">
        <f t="shared" si="1"/>
        <v>6030874.4328767126</v>
      </c>
      <c r="H36" s="320">
        <f t="shared" si="1"/>
        <v>0</v>
      </c>
    </row>
    <row r="37" spans="1:8" hidden="1" x14ac:dyDescent="0.3">
      <c r="B37" t="s">
        <v>1197</v>
      </c>
      <c r="C37">
        <v>0</v>
      </c>
      <c r="D37">
        <v>216102161</v>
      </c>
      <c r="E37">
        <v>0</v>
      </c>
      <c r="F37" s="320">
        <f t="shared" si="1"/>
        <v>0</v>
      </c>
      <c r="G37" s="320">
        <f t="shared" si="1"/>
        <v>592060.71506849315</v>
      </c>
      <c r="H37" s="320">
        <f t="shared" si="1"/>
        <v>0</v>
      </c>
    </row>
    <row r="38" spans="1:8" hidden="1" x14ac:dyDescent="0.3">
      <c r="B38" t="s">
        <v>1198</v>
      </c>
      <c r="C38">
        <v>0</v>
      </c>
      <c r="D38">
        <v>468140872</v>
      </c>
      <c r="E38">
        <v>0</v>
      </c>
      <c r="F38" s="320">
        <f t="shared" si="1"/>
        <v>0</v>
      </c>
      <c r="G38" s="320">
        <f t="shared" si="1"/>
        <v>1282577.7315068494</v>
      </c>
      <c r="H38" s="320">
        <f t="shared" si="1"/>
        <v>0</v>
      </c>
    </row>
    <row r="39" spans="1:8" hidden="1" x14ac:dyDescent="0.3">
      <c r="B39" t="s">
        <v>1199</v>
      </c>
      <c r="C39">
        <v>0</v>
      </c>
      <c r="D39">
        <v>453389888</v>
      </c>
      <c r="E39">
        <v>0</v>
      </c>
      <c r="F39" s="320">
        <f t="shared" si="1"/>
        <v>0</v>
      </c>
      <c r="G39" s="320">
        <f t="shared" si="1"/>
        <v>1242164.0767123287</v>
      </c>
      <c r="H39" s="320">
        <f t="shared" si="1"/>
        <v>0</v>
      </c>
    </row>
    <row r="40" spans="1:8" s="68" customFormat="1" x14ac:dyDescent="0.3">
      <c r="A40" s="68" t="s">
        <v>102</v>
      </c>
      <c r="B40" s="68" t="s">
        <v>1200</v>
      </c>
      <c r="C40" s="68">
        <v>0</v>
      </c>
      <c r="D40" s="68">
        <v>24918840046</v>
      </c>
      <c r="E40" s="68">
        <v>0</v>
      </c>
      <c r="F40" s="319">
        <f t="shared" si="1"/>
        <v>0</v>
      </c>
      <c r="G40" s="319">
        <f t="shared" si="1"/>
        <v>68270794.646575347</v>
      </c>
      <c r="H40" s="319">
        <f t="shared" si="1"/>
        <v>0</v>
      </c>
    </row>
    <row r="41" spans="1:8" hidden="1" x14ac:dyDescent="0.3">
      <c r="B41" t="s">
        <v>1201</v>
      </c>
      <c r="C41">
        <v>0</v>
      </c>
      <c r="D41">
        <v>2755143063</v>
      </c>
      <c r="E41">
        <v>0</v>
      </c>
      <c r="F41" s="320">
        <f t="shared" si="1"/>
        <v>0</v>
      </c>
      <c r="G41" s="320">
        <f t="shared" si="1"/>
        <v>7548337.1589041092</v>
      </c>
      <c r="H41" s="320">
        <f t="shared" si="1"/>
        <v>0</v>
      </c>
    </row>
    <row r="42" spans="1:8" hidden="1" x14ac:dyDescent="0.3">
      <c r="B42" t="s">
        <v>1202</v>
      </c>
      <c r="C42">
        <v>0</v>
      </c>
      <c r="D42">
        <v>11265856224</v>
      </c>
      <c r="E42">
        <v>0</v>
      </c>
      <c r="F42" s="320">
        <f t="shared" si="1"/>
        <v>0</v>
      </c>
      <c r="G42" s="320">
        <f t="shared" si="1"/>
        <v>30865359.517808218</v>
      </c>
      <c r="H42" s="320">
        <f t="shared" si="1"/>
        <v>0</v>
      </c>
    </row>
    <row r="43" spans="1:8" hidden="1" x14ac:dyDescent="0.3">
      <c r="B43" t="s">
        <v>1203</v>
      </c>
      <c r="C43">
        <v>0</v>
      </c>
      <c r="D43">
        <v>816368970</v>
      </c>
      <c r="E43">
        <v>0</v>
      </c>
      <c r="F43" s="320">
        <f t="shared" si="1"/>
        <v>0</v>
      </c>
      <c r="G43" s="320">
        <f t="shared" si="1"/>
        <v>2236627.3150684931</v>
      </c>
      <c r="H43" s="320">
        <f t="shared" si="1"/>
        <v>0</v>
      </c>
    </row>
    <row r="44" spans="1:8" hidden="1" x14ac:dyDescent="0.3">
      <c r="B44" t="s">
        <v>1204</v>
      </c>
      <c r="C44">
        <v>0</v>
      </c>
      <c r="D44">
        <v>4835544373</v>
      </c>
      <c r="E44">
        <v>0</v>
      </c>
      <c r="F44" s="320">
        <f t="shared" si="1"/>
        <v>0</v>
      </c>
      <c r="G44" s="320">
        <f t="shared" si="1"/>
        <v>13248066.775342466</v>
      </c>
      <c r="H44" s="320">
        <f t="shared" si="1"/>
        <v>0</v>
      </c>
    </row>
    <row r="45" spans="1:8" hidden="1" x14ac:dyDescent="0.3">
      <c r="B45" t="s">
        <v>1205</v>
      </c>
      <c r="C45">
        <v>0</v>
      </c>
      <c r="D45">
        <v>5245927416</v>
      </c>
      <c r="E45">
        <v>0</v>
      </c>
      <c r="F45" s="320">
        <f t="shared" si="1"/>
        <v>0</v>
      </c>
      <c r="G45" s="320">
        <f t="shared" si="1"/>
        <v>14372403.879452055</v>
      </c>
      <c r="H45" s="320">
        <f t="shared" si="1"/>
        <v>0</v>
      </c>
    </row>
    <row r="46" spans="1:8" s="68" customFormat="1" x14ac:dyDescent="0.3">
      <c r="A46" s="68" t="s">
        <v>102</v>
      </c>
      <c r="B46" s="68" t="s">
        <v>1206</v>
      </c>
      <c r="C46" s="68">
        <v>0</v>
      </c>
      <c r="D46" s="68">
        <v>3838646681</v>
      </c>
      <c r="E46" s="68">
        <v>0</v>
      </c>
      <c r="F46" s="319">
        <f t="shared" si="1"/>
        <v>0</v>
      </c>
      <c r="G46" s="319">
        <f t="shared" si="1"/>
        <v>10516840.221917808</v>
      </c>
      <c r="H46" s="319">
        <f t="shared" si="1"/>
        <v>0</v>
      </c>
    </row>
    <row r="47" spans="1:8" hidden="1" x14ac:dyDescent="0.3">
      <c r="B47" t="s">
        <v>1207</v>
      </c>
      <c r="C47">
        <v>0</v>
      </c>
      <c r="D47">
        <v>3838646681</v>
      </c>
      <c r="E47">
        <v>0</v>
      </c>
      <c r="F47" s="320">
        <f t="shared" si="1"/>
        <v>0</v>
      </c>
      <c r="G47" s="320">
        <f t="shared" si="1"/>
        <v>10516840.221917808</v>
      </c>
      <c r="H47" s="320">
        <f t="shared" si="1"/>
        <v>0</v>
      </c>
    </row>
    <row r="48" spans="1:8" s="68" customFormat="1" x14ac:dyDescent="0.3">
      <c r="A48" s="68" t="s">
        <v>102</v>
      </c>
      <c r="B48" s="68" t="s">
        <v>1208</v>
      </c>
      <c r="C48" s="68">
        <v>0</v>
      </c>
      <c r="D48" s="68">
        <v>6367093911</v>
      </c>
      <c r="E48" s="68">
        <v>0</v>
      </c>
      <c r="F48" s="319">
        <f t="shared" si="1"/>
        <v>0</v>
      </c>
      <c r="G48" s="319">
        <f t="shared" si="1"/>
        <v>17444092.906849314</v>
      </c>
      <c r="H48" s="319">
        <f t="shared" si="1"/>
        <v>0</v>
      </c>
    </row>
    <row r="49" spans="1:8" hidden="1" x14ac:dyDescent="0.3">
      <c r="B49" t="s">
        <v>1209</v>
      </c>
      <c r="C49">
        <v>0</v>
      </c>
      <c r="D49">
        <v>287892888</v>
      </c>
      <c r="E49">
        <v>0</v>
      </c>
      <c r="F49" s="320">
        <f t="shared" si="1"/>
        <v>0</v>
      </c>
      <c r="G49" s="320">
        <f t="shared" si="1"/>
        <v>788747.63835616433</v>
      </c>
      <c r="H49" s="320">
        <f t="shared" si="1"/>
        <v>0</v>
      </c>
    </row>
    <row r="50" spans="1:8" hidden="1" x14ac:dyDescent="0.3">
      <c r="B50" t="s">
        <v>1210</v>
      </c>
      <c r="C50">
        <v>0</v>
      </c>
      <c r="D50">
        <v>6079201023</v>
      </c>
      <c r="E50">
        <v>0</v>
      </c>
      <c r="F50" s="320">
        <f t="shared" si="1"/>
        <v>0</v>
      </c>
      <c r="G50" s="320">
        <f t="shared" si="1"/>
        <v>16655345.268493151</v>
      </c>
      <c r="H50" s="320">
        <f t="shared" si="1"/>
        <v>0</v>
      </c>
    </row>
    <row r="51" spans="1:8" s="68" customFormat="1" x14ac:dyDescent="0.3">
      <c r="A51" s="68" t="s">
        <v>102</v>
      </c>
      <c r="B51" s="68" t="s">
        <v>1211</v>
      </c>
      <c r="C51" s="68">
        <v>0</v>
      </c>
      <c r="D51" s="68">
        <v>1565612960</v>
      </c>
      <c r="E51" s="68">
        <v>0</v>
      </c>
      <c r="F51" s="319">
        <f t="shared" si="1"/>
        <v>0</v>
      </c>
      <c r="G51" s="319">
        <f t="shared" si="1"/>
        <v>4289350.5753424661</v>
      </c>
      <c r="H51" s="319">
        <f t="shared" si="1"/>
        <v>0</v>
      </c>
    </row>
    <row r="52" spans="1:8" hidden="1" x14ac:dyDescent="0.3">
      <c r="B52" t="s">
        <v>1212</v>
      </c>
      <c r="C52">
        <v>0</v>
      </c>
      <c r="D52">
        <v>1565612960</v>
      </c>
      <c r="E52">
        <v>0</v>
      </c>
      <c r="F52" s="320">
        <f t="shared" si="1"/>
        <v>0</v>
      </c>
      <c r="G52" s="320">
        <f t="shared" si="1"/>
        <v>4289350.5753424661</v>
      </c>
      <c r="H52" s="320">
        <f t="shared" si="1"/>
        <v>0</v>
      </c>
    </row>
    <row r="53" spans="1:8" s="68" customFormat="1" x14ac:dyDescent="0.3">
      <c r="A53" s="68" t="s">
        <v>102</v>
      </c>
      <c r="B53" s="68" t="s">
        <v>1213</v>
      </c>
      <c r="C53" s="68">
        <v>594911083488</v>
      </c>
      <c r="D53" s="68">
        <v>1812925216</v>
      </c>
      <c r="E53" s="68">
        <v>30828378624</v>
      </c>
      <c r="F53" s="319">
        <f t="shared" si="1"/>
        <v>1629893379.419178</v>
      </c>
      <c r="G53" s="319">
        <f t="shared" si="1"/>
        <v>4966918.4000000004</v>
      </c>
      <c r="H53" s="319">
        <f t="shared" si="1"/>
        <v>84461311.298630133</v>
      </c>
    </row>
    <row r="54" spans="1:8" hidden="1" x14ac:dyDescent="0.3">
      <c r="B54" t="s">
        <v>1214</v>
      </c>
      <c r="C54">
        <v>114656818824</v>
      </c>
      <c r="D54">
        <v>0</v>
      </c>
      <c r="E54">
        <v>30402330336</v>
      </c>
      <c r="F54" s="320">
        <f t="shared" si="1"/>
        <v>314128270.75068492</v>
      </c>
      <c r="G54" s="320">
        <f t="shared" si="1"/>
        <v>0</v>
      </c>
      <c r="H54" s="320">
        <f t="shared" si="1"/>
        <v>83294055.715068489</v>
      </c>
    </row>
    <row r="55" spans="1:8" hidden="1" x14ac:dyDescent="0.3">
      <c r="B55" t="s">
        <v>1215</v>
      </c>
      <c r="C55">
        <v>114656818824</v>
      </c>
      <c r="D55">
        <v>0</v>
      </c>
      <c r="E55">
        <v>0</v>
      </c>
      <c r="F55" s="320">
        <f t="shared" si="1"/>
        <v>314128270.75068492</v>
      </c>
      <c r="G55" s="320">
        <f t="shared" si="1"/>
        <v>0</v>
      </c>
      <c r="H55" s="320">
        <f t="shared" si="1"/>
        <v>0</v>
      </c>
    </row>
    <row r="56" spans="1:8" hidden="1" x14ac:dyDescent="0.3">
      <c r="B56" t="s">
        <v>1216</v>
      </c>
      <c r="C56">
        <v>0</v>
      </c>
      <c r="D56">
        <v>487396800</v>
      </c>
      <c r="E56">
        <v>0</v>
      </c>
      <c r="F56" s="320">
        <f t="shared" si="1"/>
        <v>0</v>
      </c>
      <c r="G56" s="320">
        <f t="shared" si="1"/>
        <v>1335333.6986301369</v>
      </c>
      <c r="H56" s="320">
        <f t="shared" si="1"/>
        <v>0</v>
      </c>
    </row>
    <row r="57" spans="1:8" hidden="1" x14ac:dyDescent="0.3">
      <c r="B57" t="s">
        <v>1217</v>
      </c>
      <c r="C57">
        <v>0</v>
      </c>
      <c r="D57">
        <v>84936625</v>
      </c>
      <c r="E57">
        <v>16440000</v>
      </c>
      <c r="F57" s="320">
        <f t="shared" si="1"/>
        <v>0</v>
      </c>
      <c r="G57" s="320">
        <f t="shared" si="1"/>
        <v>232703.08219178082</v>
      </c>
      <c r="H57" s="320">
        <f t="shared" si="1"/>
        <v>45041.095890410958</v>
      </c>
    </row>
    <row r="58" spans="1:8" hidden="1" x14ac:dyDescent="0.3">
      <c r="B58" t="s">
        <v>1218</v>
      </c>
      <c r="C58">
        <v>46075200000</v>
      </c>
      <c r="D58">
        <v>0</v>
      </c>
      <c r="E58">
        <v>0</v>
      </c>
      <c r="F58" s="320">
        <f t="shared" si="1"/>
        <v>126233424.65753424</v>
      </c>
      <c r="G58" s="320">
        <f t="shared" si="1"/>
        <v>0</v>
      </c>
      <c r="H58" s="320">
        <f t="shared" si="1"/>
        <v>0</v>
      </c>
    </row>
    <row r="59" spans="1:8" hidden="1" x14ac:dyDescent="0.3">
      <c r="B59" t="s">
        <v>1219</v>
      </c>
      <c r="C59">
        <v>0</v>
      </c>
      <c r="D59">
        <v>438056944</v>
      </c>
      <c r="E59">
        <v>0</v>
      </c>
      <c r="F59" s="320">
        <f t="shared" si="1"/>
        <v>0</v>
      </c>
      <c r="G59" s="320">
        <f t="shared" si="1"/>
        <v>1200156.0109589042</v>
      </c>
      <c r="H59" s="320">
        <f t="shared" si="1"/>
        <v>0</v>
      </c>
    </row>
    <row r="60" spans="1:8" hidden="1" x14ac:dyDescent="0.3">
      <c r="B60" t="s">
        <v>1220</v>
      </c>
      <c r="C60">
        <v>46075200000</v>
      </c>
      <c r="D60">
        <v>0</v>
      </c>
      <c r="E60">
        <v>0</v>
      </c>
      <c r="F60" s="320">
        <f t="shared" si="1"/>
        <v>126233424.65753424</v>
      </c>
      <c r="G60" s="320">
        <f t="shared" si="1"/>
        <v>0</v>
      </c>
      <c r="H60" s="320">
        <f t="shared" si="1"/>
        <v>0</v>
      </c>
    </row>
    <row r="61" spans="1:8" hidden="1" x14ac:dyDescent="0.3">
      <c r="B61" t="s">
        <v>1221</v>
      </c>
      <c r="C61">
        <v>688693680</v>
      </c>
      <c r="D61">
        <v>0</v>
      </c>
      <c r="E61">
        <v>0</v>
      </c>
      <c r="F61" s="320">
        <f t="shared" si="1"/>
        <v>1886832</v>
      </c>
      <c r="G61" s="320">
        <f t="shared" si="1"/>
        <v>0</v>
      </c>
      <c r="H61" s="320">
        <f t="shared" si="1"/>
        <v>0</v>
      </c>
    </row>
    <row r="62" spans="1:8" hidden="1" x14ac:dyDescent="0.3">
      <c r="B62" t="s">
        <v>1222</v>
      </c>
      <c r="C62">
        <v>136379176080</v>
      </c>
      <c r="D62">
        <v>0</v>
      </c>
      <c r="E62">
        <v>322641792</v>
      </c>
      <c r="F62" s="320">
        <f t="shared" si="1"/>
        <v>373641578.30136985</v>
      </c>
      <c r="G62" s="320">
        <f t="shared" si="1"/>
        <v>0</v>
      </c>
      <c r="H62" s="320">
        <f t="shared" si="1"/>
        <v>883950.11506849318</v>
      </c>
    </row>
    <row r="63" spans="1:8" hidden="1" x14ac:dyDescent="0.3">
      <c r="B63" t="s">
        <v>1223</v>
      </c>
      <c r="C63">
        <v>0</v>
      </c>
      <c r="D63">
        <v>802534847</v>
      </c>
      <c r="E63">
        <v>0</v>
      </c>
      <c r="F63" s="320">
        <f t="shared" si="1"/>
        <v>0</v>
      </c>
      <c r="G63" s="320">
        <f t="shared" si="1"/>
        <v>2198725.6082191779</v>
      </c>
      <c r="H63" s="320">
        <f t="shared" si="1"/>
        <v>0</v>
      </c>
    </row>
    <row r="64" spans="1:8" hidden="1" x14ac:dyDescent="0.3">
      <c r="B64" t="s">
        <v>1224</v>
      </c>
      <c r="C64">
        <v>136379176080</v>
      </c>
      <c r="D64">
        <v>0</v>
      </c>
      <c r="E64">
        <v>0</v>
      </c>
      <c r="F64" s="320">
        <f t="shared" si="1"/>
        <v>373641578.30136985</v>
      </c>
      <c r="G64" s="320">
        <f t="shared" si="1"/>
        <v>0</v>
      </c>
      <c r="H64" s="320">
        <f t="shared" si="1"/>
        <v>0</v>
      </c>
    </row>
    <row r="65" spans="1:8" hidden="1" x14ac:dyDescent="0.3">
      <c r="B65" t="s">
        <v>1225</v>
      </c>
      <c r="C65">
        <v>0</v>
      </c>
      <c r="D65">
        <v>0</v>
      </c>
      <c r="E65">
        <v>856704</v>
      </c>
      <c r="F65" s="320">
        <f t="shared" si="1"/>
        <v>0</v>
      </c>
      <c r="G65" s="320">
        <f t="shared" si="1"/>
        <v>0</v>
      </c>
      <c r="H65" s="320">
        <f t="shared" si="1"/>
        <v>2347.1342465753423</v>
      </c>
    </row>
    <row r="66" spans="1:8" hidden="1" x14ac:dyDescent="0.3">
      <c r="B66" t="s">
        <v>1226</v>
      </c>
      <c r="C66">
        <v>0</v>
      </c>
      <c r="D66">
        <v>0</v>
      </c>
      <c r="E66">
        <v>86109792</v>
      </c>
      <c r="F66" s="320">
        <f t="shared" si="1"/>
        <v>0</v>
      </c>
      <c r="G66" s="320">
        <f t="shared" si="1"/>
        <v>0</v>
      </c>
      <c r="H66" s="320">
        <f t="shared" si="1"/>
        <v>235917.23835616439</v>
      </c>
    </row>
    <row r="67" spans="1:8" s="68" customFormat="1" x14ac:dyDescent="0.3">
      <c r="A67" s="68" t="s">
        <v>102</v>
      </c>
      <c r="B67" s="68" t="s">
        <v>1227</v>
      </c>
      <c r="C67" s="68">
        <v>0</v>
      </c>
      <c r="D67" s="68">
        <v>2751953817</v>
      </c>
      <c r="E67" s="68">
        <v>0</v>
      </c>
      <c r="F67" s="319">
        <f t="shared" si="1"/>
        <v>0</v>
      </c>
      <c r="G67" s="319">
        <f t="shared" si="1"/>
        <v>7539599.4986301372</v>
      </c>
      <c r="H67" s="319">
        <f t="shared" si="1"/>
        <v>0</v>
      </c>
    </row>
    <row r="68" spans="1:8" hidden="1" x14ac:dyDescent="0.3">
      <c r="B68" t="s">
        <v>1228</v>
      </c>
      <c r="C68">
        <v>0</v>
      </c>
      <c r="D68">
        <v>1796350270</v>
      </c>
      <c r="E68">
        <v>0</v>
      </c>
      <c r="F68" s="320">
        <f t="shared" si="1"/>
        <v>0</v>
      </c>
      <c r="G68" s="320">
        <f t="shared" si="1"/>
        <v>4921507.5890410962</v>
      </c>
      <c r="H68" s="320">
        <f t="shared" si="1"/>
        <v>0</v>
      </c>
    </row>
    <row r="69" spans="1:8" hidden="1" x14ac:dyDescent="0.3">
      <c r="B69" t="s">
        <v>1229</v>
      </c>
      <c r="C69">
        <v>0</v>
      </c>
      <c r="D69">
        <v>712420104</v>
      </c>
      <c r="E69">
        <v>0</v>
      </c>
      <c r="F69" s="320">
        <f t="shared" ref="F69:H132" si="2">C69/365</f>
        <v>0</v>
      </c>
      <c r="G69" s="320">
        <f t="shared" si="2"/>
        <v>1951835.901369863</v>
      </c>
      <c r="H69" s="320">
        <f t="shared" si="2"/>
        <v>0</v>
      </c>
    </row>
    <row r="70" spans="1:8" hidden="1" x14ac:dyDescent="0.3">
      <c r="B70" t="s">
        <v>1230</v>
      </c>
      <c r="C70">
        <v>0</v>
      </c>
      <c r="D70">
        <v>1872000</v>
      </c>
      <c r="E70">
        <v>0</v>
      </c>
      <c r="F70" s="320">
        <f t="shared" si="2"/>
        <v>0</v>
      </c>
      <c r="G70" s="320">
        <f t="shared" si="2"/>
        <v>5128.767123287671</v>
      </c>
      <c r="H70" s="320">
        <f t="shared" si="2"/>
        <v>0</v>
      </c>
    </row>
    <row r="71" spans="1:8" hidden="1" x14ac:dyDescent="0.3">
      <c r="B71" t="s">
        <v>1231</v>
      </c>
      <c r="C71">
        <v>0</v>
      </c>
      <c r="D71">
        <v>241311443</v>
      </c>
      <c r="E71">
        <v>0</v>
      </c>
      <c r="F71" s="320">
        <f t="shared" si="2"/>
        <v>0</v>
      </c>
      <c r="G71" s="320">
        <f t="shared" si="2"/>
        <v>661127.24109589041</v>
      </c>
      <c r="H71" s="320">
        <f t="shared" si="2"/>
        <v>0</v>
      </c>
    </row>
    <row r="72" spans="1:8" s="68" customFormat="1" x14ac:dyDescent="0.3">
      <c r="A72" s="68" t="s">
        <v>102</v>
      </c>
      <c r="B72" s="68" t="s">
        <v>1232</v>
      </c>
      <c r="C72" s="68">
        <v>0</v>
      </c>
      <c r="D72" s="68">
        <v>6026738188</v>
      </c>
      <c r="E72" s="68">
        <v>0</v>
      </c>
      <c r="F72" s="319">
        <f t="shared" si="2"/>
        <v>0</v>
      </c>
      <c r="G72" s="319">
        <f t="shared" si="2"/>
        <v>16511611.473972602</v>
      </c>
      <c r="H72" s="319">
        <f t="shared" si="2"/>
        <v>0</v>
      </c>
    </row>
    <row r="73" spans="1:8" hidden="1" x14ac:dyDescent="0.3">
      <c r="B73" t="s">
        <v>1233</v>
      </c>
      <c r="C73">
        <v>0</v>
      </c>
      <c r="D73">
        <v>719820763</v>
      </c>
      <c r="E73">
        <v>0</v>
      </c>
      <c r="F73" s="320">
        <f t="shared" si="2"/>
        <v>0</v>
      </c>
      <c r="G73" s="320">
        <f t="shared" si="2"/>
        <v>1972111.6794520549</v>
      </c>
      <c r="H73" s="320">
        <f t="shared" si="2"/>
        <v>0</v>
      </c>
    </row>
    <row r="74" spans="1:8" hidden="1" x14ac:dyDescent="0.3">
      <c r="B74" t="s">
        <v>1234</v>
      </c>
      <c r="C74">
        <v>0</v>
      </c>
      <c r="D74">
        <v>5306917425</v>
      </c>
      <c r="E74">
        <v>0</v>
      </c>
      <c r="F74" s="320">
        <f t="shared" si="2"/>
        <v>0</v>
      </c>
      <c r="G74" s="320">
        <f t="shared" si="2"/>
        <v>14539499.794520548</v>
      </c>
      <c r="H74" s="320">
        <f t="shared" si="2"/>
        <v>0</v>
      </c>
    </row>
    <row r="75" spans="1:8" s="68" customFormat="1" x14ac:dyDescent="0.3">
      <c r="A75" s="68" t="s">
        <v>102</v>
      </c>
      <c r="B75" s="68" t="s">
        <v>1235</v>
      </c>
      <c r="C75" s="68">
        <v>0</v>
      </c>
      <c r="D75" s="68">
        <v>7871414123</v>
      </c>
      <c r="E75" s="68">
        <v>0</v>
      </c>
      <c r="F75" s="319">
        <f t="shared" si="2"/>
        <v>0</v>
      </c>
      <c r="G75" s="319">
        <f t="shared" si="2"/>
        <v>21565518.145205479</v>
      </c>
      <c r="H75" s="319">
        <f t="shared" si="2"/>
        <v>0</v>
      </c>
    </row>
    <row r="76" spans="1:8" hidden="1" x14ac:dyDescent="0.3">
      <c r="B76" t="s">
        <v>1236</v>
      </c>
      <c r="C76">
        <v>0</v>
      </c>
      <c r="D76">
        <v>1194361900</v>
      </c>
      <c r="E76">
        <v>0</v>
      </c>
      <c r="F76" s="320">
        <f t="shared" si="2"/>
        <v>0</v>
      </c>
      <c r="G76" s="320">
        <f t="shared" si="2"/>
        <v>3272224.3835616438</v>
      </c>
      <c r="H76" s="320">
        <f t="shared" si="2"/>
        <v>0</v>
      </c>
    </row>
    <row r="77" spans="1:8" hidden="1" x14ac:dyDescent="0.3">
      <c r="B77" t="s">
        <v>1237</v>
      </c>
      <c r="C77">
        <v>0</v>
      </c>
      <c r="D77">
        <v>5942275135</v>
      </c>
      <c r="E77">
        <v>0</v>
      </c>
      <c r="F77" s="320">
        <f t="shared" si="2"/>
        <v>0</v>
      </c>
      <c r="G77" s="320">
        <f t="shared" si="2"/>
        <v>16280205.849315068</v>
      </c>
      <c r="H77" s="320">
        <f t="shared" si="2"/>
        <v>0</v>
      </c>
    </row>
    <row r="78" spans="1:8" hidden="1" x14ac:dyDescent="0.3">
      <c r="B78" t="s">
        <v>1238</v>
      </c>
      <c r="C78">
        <v>0</v>
      </c>
      <c r="D78">
        <v>734777088</v>
      </c>
      <c r="E78">
        <v>0</v>
      </c>
      <c r="F78" s="320">
        <f t="shared" si="2"/>
        <v>0</v>
      </c>
      <c r="G78" s="320">
        <f t="shared" si="2"/>
        <v>2013087.9123287671</v>
      </c>
      <c r="H78" s="320">
        <f t="shared" si="2"/>
        <v>0</v>
      </c>
    </row>
    <row r="79" spans="1:8" s="68" customFormat="1" x14ac:dyDescent="0.3">
      <c r="A79" s="68" t="s">
        <v>102</v>
      </c>
      <c r="B79" s="68" t="s">
        <v>1239</v>
      </c>
      <c r="C79" s="68">
        <v>0</v>
      </c>
      <c r="D79" s="68">
        <v>1455113312</v>
      </c>
      <c r="E79" s="68">
        <v>0</v>
      </c>
      <c r="F79" s="319">
        <f t="shared" si="2"/>
        <v>0</v>
      </c>
      <c r="G79" s="319">
        <f t="shared" si="2"/>
        <v>3986611.8136986303</v>
      </c>
      <c r="H79" s="319">
        <f t="shared" si="2"/>
        <v>0</v>
      </c>
    </row>
    <row r="80" spans="1:8" hidden="1" x14ac:dyDescent="0.3">
      <c r="B80" t="s">
        <v>1240</v>
      </c>
      <c r="C80">
        <v>0</v>
      </c>
      <c r="D80">
        <v>1455113312</v>
      </c>
      <c r="E80">
        <v>0</v>
      </c>
      <c r="F80" s="320">
        <f t="shared" si="2"/>
        <v>0</v>
      </c>
      <c r="G80" s="320">
        <f t="shared" si="2"/>
        <v>3986611.8136986303</v>
      </c>
      <c r="H80" s="320">
        <f t="shared" si="2"/>
        <v>0</v>
      </c>
    </row>
    <row r="81" spans="1:8" s="68" customFormat="1" x14ac:dyDescent="0.3">
      <c r="A81" s="68" t="s">
        <v>102</v>
      </c>
      <c r="B81" s="68" t="s">
        <v>1241</v>
      </c>
      <c r="C81" s="68">
        <v>867743858</v>
      </c>
      <c r="D81" s="68">
        <v>0</v>
      </c>
      <c r="E81" s="68">
        <v>444458408</v>
      </c>
      <c r="F81" s="319">
        <f t="shared" si="2"/>
        <v>2377380.4328767122</v>
      </c>
      <c r="G81" s="319">
        <f t="shared" si="2"/>
        <v>0</v>
      </c>
      <c r="H81" s="319">
        <f t="shared" si="2"/>
        <v>1217694.2684931506</v>
      </c>
    </row>
    <row r="82" spans="1:8" hidden="1" x14ac:dyDescent="0.3">
      <c r="B82" t="s">
        <v>1242</v>
      </c>
      <c r="C82">
        <v>867743858</v>
      </c>
      <c r="D82">
        <v>0</v>
      </c>
      <c r="E82">
        <v>444458408</v>
      </c>
      <c r="F82" s="320">
        <f t="shared" si="2"/>
        <v>2377380.4328767122</v>
      </c>
      <c r="G82" s="320">
        <f t="shared" si="2"/>
        <v>0</v>
      </c>
      <c r="H82" s="320">
        <f t="shared" si="2"/>
        <v>1217694.2684931506</v>
      </c>
    </row>
    <row r="83" spans="1:8" s="68" customFormat="1" x14ac:dyDescent="0.3">
      <c r="A83" s="68" t="s">
        <v>102</v>
      </c>
      <c r="B83" s="68" t="s">
        <v>1243</v>
      </c>
      <c r="C83" s="68">
        <v>3470975432</v>
      </c>
      <c r="D83" s="68">
        <v>9505101893</v>
      </c>
      <c r="E83" s="68">
        <v>374807484</v>
      </c>
      <c r="F83" s="319">
        <f t="shared" si="2"/>
        <v>9509521.7315068487</v>
      </c>
      <c r="G83" s="319">
        <f t="shared" si="2"/>
        <v>26041375.049315069</v>
      </c>
      <c r="H83" s="319">
        <f t="shared" si="2"/>
        <v>1026869.8191780822</v>
      </c>
    </row>
    <row r="84" spans="1:8" hidden="1" x14ac:dyDescent="0.3">
      <c r="B84" t="s">
        <v>1244</v>
      </c>
      <c r="C84">
        <v>0</v>
      </c>
      <c r="D84">
        <v>9505101893</v>
      </c>
      <c r="E84">
        <v>0</v>
      </c>
      <c r="F84" s="320">
        <f t="shared" si="2"/>
        <v>0</v>
      </c>
      <c r="G84" s="320">
        <f t="shared" si="2"/>
        <v>26041375.049315069</v>
      </c>
      <c r="H84" s="320">
        <f t="shared" si="2"/>
        <v>0</v>
      </c>
    </row>
    <row r="85" spans="1:8" hidden="1" x14ac:dyDescent="0.3">
      <c r="B85" t="s">
        <v>1245</v>
      </c>
      <c r="C85">
        <v>3470975432</v>
      </c>
      <c r="D85">
        <v>0</v>
      </c>
      <c r="E85">
        <v>374807484</v>
      </c>
      <c r="F85" s="320">
        <f t="shared" si="2"/>
        <v>9509521.7315068487</v>
      </c>
      <c r="G85" s="320">
        <f t="shared" si="2"/>
        <v>0</v>
      </c>
      <c r="H85" s="320">
        <f t="shared" si="2"/>
        <v>1026869.8191780822</v>
      </c>
    </row>
    <row r="86" spans="1:8" s="68" customFormat="1" x14ac:dyDescent="0.3">
      <c r="A86" s="68" t="s">
        <v>102</v>
      </c>
      <c r="B86" s="68" t="s">
        <v>1246</v>
      </c>
      <c r="C86" s="68">
        <v>0</v>
      </c>
      <c r="D86" s="68">
        <v>3086162420</v>
      </c>
      <c r="E86" s="68">
        <v>5067600000</v>
      </c>
      <c r="F86" s="319">
        <f t="shared" si="2"/>
        <v>0</v>
      </c>
      <c r="G86" s="319">
        <f t="shared" si="2"/>
        <v>8455239.506849315</v>
      </c>
      <c r="H86" s="319">
        <f t="shared" si="2"/>
        <v>13883835.616438355</v>
      </c>
    </row>
    <row r="87" spans="1:8" hidden="1" x14ac:dyDescent="0.3">
      <c r="B87" t="s">
        <v>1247</v>
      </c>
      <c r="C87">
        <v>0</v>
      </c>
      <c r="D87">
        <v>3086162420</v>
      </c>
      <c r="E87">
        <v>5067600000</v>
      </c>
      <c r="F87" s="320">
        <f t="shared" si="2"/>
        <v>0</v>
      </c>
      <c r="G87" s="320">
        <f t="shared" si="2"/>
        <v>8455239.506849315</v>
      </c>
      <c r="H87" s="320">
        <f t="shared" si="2"/>
        <v>13883835.616438355</v>
      </c>
    </row>
    <row r="88" spans="1:8" s="68" customFormat="1" x14ac:dyDescent="0.3">
      <c r="A88" s="68" t="s">
        <v>102</v>
      </c>
      <c r="B88" s="68" t="s">
        <v>1248</v>
      </c>
      <c r="C88" s="68">
        <v>0</v>
      </c>
      <c r="D88" s="68">
        <v>0</v>
      </c>
      <c r="E88" s="68">
        <v>0</v>
      </c>
      <c r="F88" s="319">
        <f t="shared" si="2"/>
        <v>0</v>
      </c>
      <c r="G88" s="319">
        <f t="shared" si="2"/>
        <v>0</v>
      </c>
      <c r="H88" s="319">
        <f t="shared" si="2"/>
        <v>0</v>
      </c>
    </row>
    <row r="89" spans="1:8" hidden="1" x14ac:dyDescent="0.3">
      <c r="B89" t="s">
        <v>1249</v>
      </c>
      <c r="C89">
        <v>0</v>
      </c>
      <c r="D89">
        <v>0</v>
      </c>
      <c r="E89">
        <v>0</v>
      </c>
      <c r="F89" s="320">
        <f t="shared" si="2"/>
        <v>0</v>
      </c>
      <c r="G89" s="320">
        <f t="shared" si="2"/>
        <v>0</v>
      </c>
      <c r="H89" s="320">
        <f t="shared" si="2"/>
        <v>0</v>
      </c>
    </row>
    <row r="90" spans="1:8" s="68" customFormat="1" x14ac:dyDescent="0.3">
      <c r="A90" s="68" t="s">
        <v>102</v>
      </c>
      <c r="B90" s="68" t="s">
        <v>1250</v>
      </c>
      <c r="C90" s="68">
        <v>0</v>
      </c>
      <c r="D90" s="68">
        <v>17337634842.999866</v>
      </c>
      <c r="E90" s="68">
        <v>1986832262.9999743</v>
      </c>
      <c r="F90" s="319">
        <f t="shared" si="2"/>
        <v>0</v>
      </c>
      <c r="G90" s="319">
        <f t="shared" si="2"/>
        <v>47500369.432876348</v>
      </c>
      <c r="H90" s="319">
        <f t="shared" si="2"/>
        <v>5443376.0630136281</v>
      </c>
    </row>
    <row r="91" spans="1:8" hidden="1" x14ac:dyDescent="0.3">
      <c r="B91" t="s">
        <v>1251</v>
      </c>
      <c r="C91">
        <v>0</v>
      </c>
      <c r="D91">
        <v>17337634842.999866</v>
      </c>
      <c r="E91">
        <v>1986832262.9999743</v>
      </c>
      <c r="F91" s="320">
        <f t="shared" si="2"/>
        <v>0</v>
      </c>
      <c r="G91" s="320">
        <f t="shared" si="2"/>
        <v>47500369.432876348</v>
      </c>
      <c r="H91" s="320">
        <f t="shared" si="2"/>
        <v>5443376.0630136281</v>
      </c>
    </row>
    <row r="92" spans="1:8" s="68" customFormat="1" x14ac:dyDescent="0.3">
      <c r="A92" s="68" t="s">
        <v>102</v>
      </c>
      <c r="B92" s="68" t="s">
        <v>128</v>
      </c>
      <c r="C92" s="68">
        <v>66289693008</v>
      </c>
      <c r="D92" s="68">
        <v>0</v>
      </c>
      <c r="E92" s="68">
        <v>1231446528</v>
      </c>
      <c r="F92" s="319">
        <f t="shared" si="2"/>
        <v>181615597.28219178</v>
      </c>
      <c r="G92" s="319">
        <f t="shared" si="2"/>
        <v>0</v>
      </c>
      <c r="H92" s="319">
        <f t="shared" si="2"/>
        <v>3373826.104109589</v>
      </c>
    </row>
    <row r="93" spans="1:8" hidden="1" x14ac:dyDescent="0.3">
      <c r="B93" t="s">
        <v>1252</v>
      </c>
      <c r="C93">
        <v>34884168000</v>
      </c>
      <c r="D93">
        <v>0</v>
      </c>
      <c r="E93">
        <v>0</v>
      </c>
      <c r="F93" s="320">
        <f t="shared" si="2"/>
        <v>95573063.013698637</v>
      </c>
      <c r="G93" s="320">
        <f t="shared" si="2"/>
        <v>0</v>
      </c>
      <c r="H93" s="320">
        <f t="shared" si="2"/>
        <v>0</v>
      </c>
    </row>
    <row r="94" spans="1:8" hidden="1" x14ac:dyDescent="0.3">
      <c r="B94" t="s">
        <v>1253</v>
      </c>
      <c r="C94">
        <v>31405525008</v>
      </c>
      <c r="D94">
        <v>0</v>
      </c>
      <c r="E94">
        <v>1231446528</v>
      </c>
      <c r="F94" s="320">
        <f t="shared" si="2"/>
        <v>86042534.268493146</v>
      </c>
      <c r="G94" s="320">
        <f t="shared" si="2"/>
        <v>0</v>
      </c>
      <c r="H94" s="320">
        <f t="shared" si="2"/>
        <v>3373826.104109589</v>
      </c>
    </row>
    <row r="95" spans="1:8" s="68" customFormat="1" x14ac:dyDescent="0.3">
      <c r="A95" s="68" t="s">
        <v>102</v>
      </c>
      <c r="B95" s="68" t="s">
        <v>1254</v>
      </c>
      <c r="C95" s="68">
        <v>263402261520</v>
      </c>
      <c r="D95" s="68">
        <v>0</v>
      </c>
      <c r="E95" s="68">
        <v>5116254552</v>
      </c>
      <c r="F95" s="319">
        <f t="shared" si="2"/>
        <v>721650031.56164384</v>
      </c>
      <c r="G95" s="319">
        <f t="shared" si="2"/>
        <v>0</v>
      </c>
      <c r="H95" s="319">
        <f t="shared" si="2"/>
        <v>14017135.758904109</v>
      </c>
    </row>
    <row r="96" spans="1:8" hidden="1" x14ac:dyDescent="0.3">
      <c r="B96" t="s">
        <v>1255</v>
      </c>
      <c r="C96">
        <v>137467200000</v>
      </c>
      <c r="D96">
        <v>0</v>
      </c>
      <c r="E96">
        <v>0</v>
      </c>
      <c r="F96" s="320">
        <f t="shared" si="2"/>
        <v>376622465.75342464</v>
      </c>
      <c r="G96" s="320">
        <f t="shared" si="2"/>
        <v>0</v>
      </c>
      <c r="H96" s="320">
        <f t="shared" si="2"/>
        <v>0</v>
      </c>
    </row>
    <row r="97" spans="1:8" hidden="1" x14ac:dyDescent="0.3">
      <c r="B97" t="s">
        <v>1256</v>
      </c>
      <c r="C97">
        <v>86941440000</v>
      </c>
      <c r="D97">
        <v>0</v>
      </c>
      <c r="E97">
        <v>0</v>
      </c>
      <c r="F97" s="320">
        <f t="shared" si="2"/>
        <v>238195726.02739727</v>
      </c>
      <c r="G97" s="320">
        <f t="shared" si="2"/>
        <v>0</v>
      </c>
      <c r="H97" s="320">
        <f t="shared" si="2"/>
        <v>0</v>
      </c>
    </row>
    <row r="98" spans="1:8" hidden="1" x14ac:dyDescent="0.3">
      <c r="B98" t="s">
        <v>1257</v>
      </c>
      <c r="C98">
        <v>691856640</v>
      </c>
      <c r="D98">
        <v>0</v>
      </c>
      <c r="E98">
        <v>0</v>
      </c>
      <c r="F98" s="320">
        <f t="shared" si="2"/>
        <v>1895497.6438356165</v>
      </c>
      <c r="G98" s="320">
        <f t="shared" si="2"/>
        <v>0</v>
      </c>
      <c r="H98" s="320">
        <f t="shared" si="2"/>
        <v>0</v>
      </c>
    </row>
    <row r="99" spans="1:8" hidden="1" x14ac:dyDescent="0.3">
      <c r="B99" t="s">
        <v>1258</v>
      </c>
      <c r="C99">
        <v>38301764880</v>
      </c>
      <c r="D99">
        <v>0</v>
      </c>
      <c r="E99">
        <v>5116254552</v>
      </c>
      <c r="F99" s="320">
        <f t="shared" si="2"/>
        <v>104936342.1369863</v>
      </c>
      <c r="G99" s="320">
        <f t="shared" si="2"/>
        <v>0</v>
      </c>
      <c r="H99" s="320">
        <f t="shared" si="2"/>
        <v>14017135.758904109</v>
      </c>
    </row>
    <row r="100" spans="1:8" s="68" customFormat="1" x14ac:dyDescent="0.3">
      <c r="A100" s="68" t="s">
        <v>102</v>
      </c>
      <c r="B100" s="68" t="s">
        <v>1259</v>
      </c>
      <c r="C100" s="68">
        <v>1003812481512</v>
      </c>
      <c r="D100" s="68">
        <v>4975822345</v>
      </c>
      <c r="E100" s="68">
        <v>2585880244</v>
      </c>
      <c r="F100" s="319">
        <f t="shared" si="2"/>
        <v>2750171182.2246575</v>
      </c>
      <c r="G100" s="319">
        <f t="shared" si="2"/>
        <v>13632389.98630137</v>
      </c>
      <c r="H100" s="319">
        <f t="shared" si="2"/>
        <v>7084603.4082191782</v>
      </c>
    </row>
    <row r="101" spans="1:8" hidden="1" x14ac:dyDescent="0.3">
      <c r="B101" t="s">
        <v>1260</v>
      </c>
      <c r="C101">
        <v>153187200000</v>
      </c>
      <c r="D101">
        <v>0</v>
      </c>
      <c r="E101">
        <v>0</v>
      </c>
      <c r="F101" s="320">
        <f t="shared" si="2"/>
        <v>419690958.9041096</v>
      </c>
      <c r="G101" s="320">
        <f t="shared" si="2"/>
        <v>0</v>
      </c>
      <c r="H101" s="320">
        <f t="shared" si="2"/>
        <v>0</v>
      </c>
    </row>
    <row r="102" spans="1:8" hidden="1" x14ac:dyDescent="0.3">
      <c r="B102" t="s">
        <v>1261</v>
      </c>
      <c r="C102">
        <v>1669033200</v>
      </c>
      <c r="D102">
        <v>0</v>
      </c>
      <c r="E102">
        <v>0</v>
      </c>
      <c r="F102" s="320">
        <f t="shared" si="2"/>
        <v>4572693.6986301374</v>
      </c>
      <c r="G102" s="320">
        <f t="shared" si="2"/>
        <v>0</v>
      </c>
      <c r="H102" s="320">
        <f t="shared" si="2"/>
        <v>0</v>
      </c>
    </row>
    <row r="103" spans="1:8" hidden="1" x14ac:dyDescent="0.3">
      <c r="B103" t="s">
        <v>1262</v>
      </c>
      <c r="C103">
        <v>226344904104</v>
      </c>
      <c r="D103">
        <v>0</v>
      </c>
      <c r="E103">
        <v>1077504000</v>
      </c>
      <c r="F103" s="320">
        <f t="shared" si="2"/>
        <v>620123024.94246578</v>
      </c>
      <c r="G103" s="320">
        <f t="shared" si="2"/>
        <v>0</v>
      </c>
      <c r="H103" s="320">
        <f t="shared" si="2"/>
        <v>2952065.7534246575</v>
      </c>
    </row>
    <row r="104" spans="1:8" hidden="1" x14ac:dyDescent="0.3">
      <c r="B104" t="s">
        <v>1263</v>
      </c>
      <c r="C104">
        <v>0</v>
      </c>
      <c r="D104">
        <v>4180640736</v>
      </c>
      <c r="E104">
        <v>0</v>
      </c>
      <c r="F104" s="320">
        <f t="shared" si="2"/>
        <v>0</v>
      </c>
      <c r="G104" s="320">
        <f t="shared" si="2"/>
        <v>11453810.235616438</v>
      </c>
      <c r="H104" s="320">
        <f t="shared" si="2"/>
        <v>0</v>
      </c>
    </row>
    <row r="105" spans="1:8" hidden="1" x14ac:dyDescent="0.3">
      <c r="B105" t="s">
        <v>1264</v>
      </c>
      <c r="C105">
        <v>226344904104</v>
      </c>
      <c r="D105">
        <v>0</v>
      </c>
      <c r="E105">
        <v>1286877960</v>
      </c>
      <c r="F105" s="320">
        <f t="shared" si="2"/>
        <v>620123024.94246578</v>
      </c>
      <c r="G105" s="320">
        <f t="shared" si="2"/>
        <v>0</v>
      </c>
      <c r="H105" s="320">
        <f t="shared" si="2"/>
        <v>3525693.0410958906</v>
      </c>
    </row>
    <row r="106" spans="1:8" hidden="1" x14ac:dyDescent="0.3">
      <c r="B106" t="s">
        <v>1265</v>
      </c>
      <c r="C106">
        <v>0</v>
      </c>
      <c r="D106">
        <v>104640000</v>
      </c>
      <c r="E106">
        <v>0</v>
      </c>
      <c r="F106" s="320">
        <f t="shared" si="2"/>
        <v>0</v>
      </c>
      <c r="G106" s="320">
        <f t="shared" si="2"/>
        <v>286684.9315068493</v>
      </c>
      <c r="H106" s="320">
        <f t="shared" si="2"/>
        <v>0</v>
      </c>
    </row>
    <row r="107" spans="1:8" hidden="1" x14ac:dyDescent="0.3">
      <c r="B107" t="s">
        <v>1266</v>
      </c>
      <c r="C107">
        <v>226344904104</v>
      </c>
      <c r="D107">
        <v>0</v>
      </c>
      <c r="E107">
        <v>221188608</v>
      </c>
      <c r="F107" s="320">
        <f t="shared" si="2"/>
        <v>620123024.94246578</v>
      </c>
      <c r="G107" s="320">
        <f t="shared" si="2"/>
        <v>0</v>
      </c>
      <c r="H107" s="320">
        <f t="shared" si="2"/>
        <v>605996.18630136992</v>
      </c>
    </row>
    <row r="108" spans="1:8" hidden="1" x14ac:dyDescent="0.3">
      <c r="B108" t="s">
        <v>1267</v>
      </c>
      <c r="C108">
        <v>20456016000</v>
      </c>
      <c r="D108">
        <v>0</v>
      </c>
      <c r="E108">
        <v>0</v>
      </c>
      <c r="F108" s="320">
        <f t="shared" si="2"/>
        <v>56043879.452054791</v>
      </c>
      <c r="G108" s="320">
        <f t="shared" si="2"/>
        <v>0</v>
      </c>
      <c r="H108" s="320">
        <f t="shared" si="2"/>
        <v>0</v>
      </c>
    </row>
    <row r="109" spans="1:8" hidden="1" x14ac:dyDescent="0.3">
      <c r="B109" t="s">
        <v>1268</v>
      </c>
      <c r="C109">
        <v>0</v>
      </c>
      <c r="D109">
        <v>91804009</v>
      </c>
      <c r="E109">
        <v>309676</v>
      </c>
      <c r="F109" s="320">
        <f t="shared" si="2"/>
        <v>0</v>
      </c>
      <c r="G109" s="320">
        <f t="shared" si="2"/>
        <v>251517.83287671232</v>
      </c>
      <c r="H109" s="320">
        <f t="shared" si="2"/>
        <v>848.42739726027401</v>
      </c>
    </row>
    <row r="110" spans="1:8" hidden="1" x14ac:dyDescent="0.3">
      <c r="B110" t="s">
        <v>1269</v>
      </c>
      <c r="C110">
        <v>29438976000</v>
      </c>
      <c r="D110">
        <v>0</v>
      </c>
      <c r="E110">
        <v>0</v>
      </c>
      <c r="F110" s="320">
        <f t="shared" si="2"/>
        <v>80654728.767123282</v>
      </c>
      <c r="G110" s="320">
        <f t="shared" si="2"/>
        <v>0</v>
      </c>
      <c r="H110" s="320">
        <f t="shared" si="2"/>
        <v>0</v>
      </c>
    </row>
    <row r="111" spans="1:8" hidden="1" x14ac:dyDescent="0.3">
      <c r="B111" t="s">
        <v>1270</v>
      </c>
      <c r="C111">
        <v>0</v>
      </c>
      <c r="D111">
        <v>512640000</v>
      </c>
      <c r="E111">
        <v>0</v>
      </c>
      <c r="F111" s="320">
        <f t="shared" si="2"/>
        <v>0</v>
      </c>
      <c r="G111" s="320">
        <f t="shared" si="2"/>
        <v>1404493.1506849315</v>
      </c>
      <c r="H111" s="320">
        <f t="shared" si="2"/>
        <v>0</v>
      </c>
    </row>
    <row r="112" spans="1:8" hidden="1" x14ac:dyDescent="0.3">
      <c r="B112" t="s">
        <v>1271</v>
      </c>
      <c r="C112">
        <v>75744000</v>
      </c>
      <c r="D112">
        <v>0</v>
      </c>
      <c r="E112">
        <v>0</v>
      </c>
      <c r="F112" s="320">
        <f t="shared" si="2"/>
        <v>207517.80821917808</v>
      </c>
      <c r="G112" s="320">
        <f t="shared" si="2"/>
        <v>0</v>
      </c>
      <c r="H112" s="320">
        <f t="shared" si="2"/>
        <v>0</v>
      </c>
    </row>
    <row r="113" spans="1:8" hidden="1" x14ac:dyDescent="0.3">
      <c r="B113" t="s">
        <v>1272</v>
      </c>
      <c r="C113">
        <v>45826800000</v>
      </c>
      <c r="D113">
        <v>0</v>
      </c>
      <c r="E113">
        <v>0</v>
      </c>
      <c r="F113" s="320">
        <f t="shared" si="2"/>
        <v>125552876.71232876</v>
      </c>
      <c r="G113" s="320">
        <f t="shared" si="2"/>
        <v>0</v>
      </c>
      <c r="H113" s="320">
        <f t="shared" si="2"/>
        <v>0</v>
      </c>
    </row>
    <row r="114" spans="1:8" hidden="1" x14ac:dyDescent="0.3">
      <c r="B114" t="s">
        <v>1273</v>
      </c>
      <c r="C114">
        <v>0</v>
      </c>
      <c r="D114">
        <v>86097600</v>
      </c>
      <c r="E114">
        <v>0</v>
      </c>
      <c r="F114" s="320">
        <f t="shared" si="2"/>
        <v>0</v>
      </c>
      <c r="G114" s="320">
        <f t="shared" si="2"/>
        <v>235883.83561643836</v>
      </c>
      <c r="H114" s="320">
        <f t="shared" si="2"/>
        <v>0</v>
      </c>
    </row>
    <row r="115" spans="1:8" hidden="1" x14ac:dyDescent="0.3">
      <c r="B115" t="s">
        <v>1274</v>
      </c>
      <c r="C115">
        <v>74124000000</v>
      </c>
      <c r="D115">
        <v>0</v>
      </c>
      <c r="E115">
        <v>0</v>
      </c>
      <c r="F115" s="320">
        <f t="shared" si="2"/>
        <v>203079452.05479452</v>
      </c>
      <c r="G115" s="320">
        <f t="shared" si="2"/>
        <v>0</v>
      </c>
      <c r="H115" s="320">
        <f t="shared" si="2"/>
        <v>0</v>
      </c>
    </row>
    <row r="116" spans="1:8" s="68" customFormat="1" x14ac:dyDescent="0.3">
      <c r="A116" s="68" t="s">
        <v>102</v>
      </c>
      <c r="B116" s="68" t="s">
        <v>1275</v>
      </c>
      <c r="C116" s="68">
        <v>383888528208</v>
      </c>
      <c r="D116" s="68">
        <v>0</v>
      </c>
      <c r="E116" s="68">
        <v>7774058808</v>
      </c>
      <c r="F116" s="319">
        <f t="shared" si="2"/>
        <v>1051749392.3506849</v>
      </c>
      <c r="G116" s="319">
        <f t="shared" si="2"/>
        <v>0</v>
      </c>
      <c r="H116" s="319">
        <f t="shared" si="2"/>
        <v>21298791.254794519</v>
      </c>
    </row>
    <row r="117" spans="1:8" hidden="1" x14ac:dyDescent="0.3">
      <c r="B117" t="s">
        <v>1276</v>
      </c>
      <c r="C117">
        <v>226344904104</v>
      </c>
      <c r="D117">
        <v>0</v>
      </c>
      <c r="E117">
        <v>1053094560</v>
      </c>
      <c r="F117" s="320">
        <f t="shared" si="2"/>
        <v>620123024.94246578</v>
      </c>
      <c r="G117" s="320">
        <f t="shared" si="2"/>
        <v>0</v>
      </c>
      <c r="H117" s="320">
        <f t="shared" si="2"/>
        <v>2885190.5753424657</v>
      </c>
    </row>
    <row r="118" spans="1:8" hidden="1" x14ac:dyDescent="0.3">
      <c r="B118" t="s">
        <v>1277</v>
      </c>
      <c r="C118">
        <v>157543624104</v>
      </c>
      <c r="D118">
        <v>0</v>
      </c>
      <c r="E118">
        <v>6720964248</v>
      </c>
      <c r="F118" s="320">
        <f t="shared" si="2"/>
        <v>431626367.40821916</v>
      </c>
      <c r="G118" s="320">
        <f t="shared" si="2"/>
        <v>0</v>
      </c>
      <c r="H118" s="320">
        <f t="shared" si="2"/>
        <v>18413600.679452054</v>
      </c>
    </row>
    <row r="119" spans="1:8" s="68" customFormat="1" x14ac:dyDescent="0.3">
      <c r="A119" s="68" t="s">
        <v>102</v>
      </c>
      <c r="B119" s="68" t="s">
        <v>1278</v>
      </c>
      <c r="C119" s="68">
        <v>0</v>
      </c>
      <c r="D119" s="68">
        <v>593435112</v>
      </c>
      <c r="E119" s="68">
        <v>0</v>
      </c>
      <c r="F119" s="319">
        <f t="shared" si="2"/>
        <v>0</v>
      </c>
      <c r="G119" s="319">
        <f t="shared" si="2"/>
        <v>1625849.6219178082</v>
      </c>
      <c r="H119" s="319">
        <f t="shared" si="2"/>
        <v>0</v>
      </c>
    </row>
    <row r="120" spans="1:8" hidden="1" x14ac:dyDescent="0.3">
      <c r="B120" t="s">
        <v>1279</v>
      </c>
      <c r="C120">
        <v>0</v>
      </c>
      <c r="D120">
        <v>433716672</v>
      </c>
      <c r="E120">
        <v>0</v>
      </c>
      <c r="F120" s="320">
        <f t="shared" si="2"/>
        <v>0</v>
      </c>
      <c r="G120" s="320">
        <f t="shared" si="2"/>
        <v>1188264.8547945207</v>
      </c>
      <c r="H120" s="320">
        <f t="shared" si="2"/>
        <v>0</v>
      </c>
    </row>
    <row r="121" spans="1:8" hidden="1" x14ac:dyDescent="0.3">
      <c r="B121" t="s">
        <v>1280</v>
      </c>
      <c r="C121">
        <v>0</v>
      </c>
      <c r="D121">
        <v>159718440</v>
      </c>
      <c r="E121">
        <v>0</v>
      </c>
      <c r="F121" s="320">
        <f t="shared" si="2"/>
        <v>0</v>
      </c>
      <c r="G121" s="320">
        <f t="shared" si="2"/>
        <v>437584.76712328766</v>
      </c>
      <c r="H121" s="320">
        <f t="shared" si="2"/>
        <v>0</v>
      </c>
    </row>
    <row r="122" spans="1:8" s="68" customFormat="1" x14ac:dyDescent="0.3">
      <c r="A122" s="68" t="s">
        <v>102</v>
      </c>
      <c r="B122" s="68" t="s">
        <v>1281</v>
      </c>
      <c r="C122" s="68">
        <v>238116000000</v>
      </c>
      <c r="D122" s="68">
        <v>0</v>
      </c>
      <c r="E122" s="68">
        <v>0</v>
      </c>
      <c r="F122" s="319">
        <f t="shared" si="2"/>
        <v>652372602.73972607</v>
      </c>
      <c r="G122" s="319">
        <f t="shared" si="2"/>
        <v>0</v>
      </c>
      <c r="H122" s="319">
        <f t="shared" si="2"/>
        <v>0</v>
      </c>
    </row>
    <row r="123" spans="1:8" hidden="1" x14ac:dyDescent="0.3">
      <c r="B123" t="s">
        <v>1282</v>
      </c>
      <c r="C123">
        <v>199423200000</v>
      </c>
      <c r="D123">
        <v>0</v>
      </c>
      <c r="E123">
        <v>0</v>
      </c>
      <c r="F123" s="320">
        <f t="shared" si="2"/>
        <v>546364931.50684929</v>
      </c>
      <c r="G123" s="320">
        <f t="shared" si="2"/>
        <v>0</v>
      </c>
      <c r="H123" s="320">
        <f t="shared" si="2"/>
        <v>0</v>
      </c>
    </row>
    <row r="124" spans="1:8" hidden="1" x14ac:dyDescent="0.3">
      <c r="B124" t="s">
        <v>1283</v>
      </c>
      <c r="C124">
        <v>38692800000</v>
      </c>
      <c r="D124">
        <v>0</v>
      </c>
      <c r="E124">
        <v>0</v>
      </c>
      <c r="F124" s="320">
        <f t="shared" si="2"/>
        <v>106007671.23287672</v>
      </c>
      <c r="G124" s="320">
        <f t="shared" si="2"/>
        <v>0</v>
      </c>
      <c r="H124" s="320">
        <f t="shared" si="2"/>
        <v>0</v>
      </c>
    </row>
    <row r="125" spans="1:8" s="68" customFormat="1" x14ac:dyDescent="0.3">
      <c r="A125" s="68" t="s">
        <v>102</v>
      </c>
      <c r="B125" s="68" t="s">
        <v>146</v>
      </c>
      <c r="C125" s="68">
        <v>5221212676</v>
      </c>
      <c r="D125" s="68">
        <v>0</v>
      </c>
      <c r="E125" s="68">
        <v>0</v>
      </c>
      <c r="F125" s="319">
        <f t="shared" si="2"/>
        <v>14304692.263013698</v>
      </c>
      <c r="G125" s="319">
        <f t="shared" si="2"/>
        <v>0</v>
      </c>
      <c r="H125" s="319">
        <f t="shared" si="2"/>
        <v>0</v>
      </c>
    </row>
    <row r="126" spans="1:8" hidden="1" x14ac:dyDescent="0.3">
      <c r="B126" t="s">
        <v>1284</v>
      </c>
      <c r="C126">
        <v>2610606338</v>
      </c>
      <c r="D126">
        <v>0</v>
      </c>
      <c r="E126">
        <v>0</v>
      </c>
      <c r="F126" s="320">
        <f t="shared" si="2"/>
        <v>7152346.1315068491</v>
      </c>
      <c r="G126" s="320">
        <f t="shared" si="2"/>
        <v>0</v>
      </c>
      <c r="H126" s="320">
        <f t="shared" si="2"/>
        <v>0</v>
      </c>
    </row>
    <row r="127" spans="1:8" hidden="1" x14ac:dyDescent="0.3">
      <c r="B127" t="s">
        <v>1285</v>
      </c>
      <c r="C127">
        <v>2610606338</v>
      </c>
      <c r="D127">
        <v>0</v>
      </c>
      <c r="E127">
        <v>0</v>
      </c>
      <c r="F127" s="320">
        <f t="shared" si="2"/>
        <v>7152346.1315068491</v>
      </c>
      <c r="G127" s="320">
        <f t="shared" si="2"/>
        <v>0</v>
      </c>
      <c r="H127" s="320">
        <f t="shared" si="2"/>
        <v>0</v>
      </c>
    </row>
    <row r="128" spans="1:8" s="68" customFormat="1" x14ac:dyDescent="0.3">
      <c r="A128" s="68" t="s">
        <v>102</v>
      </c>
      <c r="B128" s="68" t="s">
        <v>1286</v>
      </c>
      <c r="C128" s="68">
        <v>0</v>
      </c>
      <c r="D128" s="68">
        <v>884545729</v>
      </c>
      <c r="E128" s="68">
        <v>19431000</v>
      </c>
      <c r="F128" s="319">
        <f t="shared" si="2"/>
        <v>0</v>
      </c>
      <c r="G128" s="319">
        <f t="shared" si="2"/>
        <v>2423412.9561643833</v>
      </c>
      <c r="H128" s="319">
        <f t="shared" si="2"/>
        <v>53235.616438356163</v>
      </c>
    </row>
    <row r="129" spans="1:8" hidden="1" x14ac:dyDescent="0.3">
      <c r="B129" t="s">
        <v>1287</v>
      </c>
      <c r="C129">
        <v>0</v>
      </c>
      <c r="D129">
        <v>7262813</v>
      </c>
      <c r="E129">
        <v>19431000</v>
      </c>
      <c r="F129" s="320">
        <f t="shared" si="2"/>
        <v>0</v>
      </c>
      <c r="G129" s="320">
        <f t="shared" si="2"/>
        <v>19898.117808219176</v>
      </c>
      <c r="H129" s="320">
        <f t="shared" si="2"/>
        <v>53235.616438356163</v>
      </c>
    </row>
    <row r="130" spans="1:8" hidden="1" x14ac:dyDescent="0.3">
      <c r="B130" t="s">
        <v>1288</v>
      </c>
      <c r="C130">
        <v>0</v>
      </c>
      <c r="D130">
        <v>877282916</v>
      </c>
      <c r="E130">
        <v>0</v>
      </c>
      <c r="F130" s="320">
        <f t="shared" si="2"/>
        <v>0</v>
      </c>
      <c r="G130" s="320">
        <f t="shared" si="2"/>
        <v>2403514.8383561643</v>
      </c>
      <c r="H130" s="320">
        <f t="shared" si="2"/>
        <v>0</v>
      </c>
    </row>
    <row r="131" spans="1:8" s="68" customFormat="1" x14ac:dyDescent="0.3">
      <c r="A131" s="68" t="s">
        <v>102</v>
      </c>
      <c r="B131" s="68" t="s">
        <v>1289</v>
      </c>
      <c r="C131" s="68">
        <v>0</v>
      </c>
      <c r="D131" s="68">
        <v>1376917369</v>
      </c>
      <c r="E131" s="68">
        <v>0</v>
      </c>
      <c r="F131" s="319">
        <f t="shared" si="2"/>
        <v>0</v>
      </c>
      <c r="G131" s="319">
        <f t="shared" si="2"/>
        <v>3772376.3534246576</v>
      </c>
      <c r="H131" s="319">
        <f t="shared" si="2"/>
        <v>0</v>
      </c>
    </row>
    <row r="132" spans="1:8" hidden="1" x14ac:dyDescent="0.3">
      <c r="B132" t="s">
        <v>1290</v>
      </c>
      <c r="C132">
        <v>0</v>
      </c>
      <c r="D132">
        <v>1376917369</v>
      </c>
      <c r="E132">
        <v>0</v>
      </c>
      <c r="F132" s="320">
        <f t="shared" si="2"/>
        <v>0</v>
      </c>
      <c r="G132" s="320">
        <f t="shared" si="2"/>
        <v>3772376.3534246576</v>
      </c>
      <c r="H132" s="320">
        <f t="shared" si="2"/>
        <v>0</v>
      </c>
    </row>
    <row r="133" spans="1:8" s="68" customFormat="1" x14ac:dyDescent="0.3">
      <c r="A133" s="68" t="s">
        <v>102</v>
      </c>
      <c r="B133" s="68" t="s">
        <v>1291</v>
      </c>
      <c r="C133" s="68">
        <v>0</v>
      </c>
      <c r="D133" s="68">
        <v>3990114336</v>
      </c>
      <c r="E133" s="68">
        <v>0</v>
      </c>
      <c r="F133" s="319">
        <f t="shared" ref="F133:H141" si="3">C133/365</f>
        <v>0</v>
      </c>
      <c r="G133" s="319">
        <f t="shared" si="3"/>
        <v>10931820.098630138</v>
      </c>
      <c r="H133" s="319">
        <f t="shared" si="3"/>
        <v>0</v>
      </c>
    </row>
    <row r="134" spans="1:8" hidden="1" x14ac:dyDescent="0.3">
      <c r="B134" t="s">
        <v>1292</v>
      </c>
      <c r="C134">
        <v>0</v>
      </c>
      <c r="D134">
        <v>3990114336</v>
      </c>
      <c r="E134">
        <v>0</v>
      </c>
      <c r="F134" s="320">
        <f t="shared" si="3"/>
        <v>0</v>
      </c>
      <c r="G134" s="320">
        <f t="shared" si="3"/>
        <v>10931820.098630138</v>
      </c>
      <c r="H134" s="320">
        <f t="shared" si="3"/>
        <v>0</v>
      </c>
    </row>
    <row r="135" spans="1:8" s="68" customFormat="1" x14ac:dyDescent="0.3">
      <c r="A135" s="68" t="s">
        <v>102</v>
      </c>
      <c r="B135" s="68" t="s">
        <v>125</v>
      </c>
      <c r="C135" s="68">
        <v>939433295.33099997</v>
      </c>
      <c r="D135" s="68">
        <v>0</v>
      </c>
      <c r="E135" s="68">
        <v>0</v>
      </c>
      <c r="F135" s="319">
        <f t="shared" si="3"/>
        <v>2573789.8502219175</v>
      </c>
      <c r="G135" s="319">
        <f t="shared" si="3"/>
        <v>0</v>
      </c>
      <c r="H135" s="319">
        <f t="shared" si="3"/>
        <v>0</v>
      </c>
    </row>
    <row r="136" spans="1:8" hidden="1" x14ac:dyDescent="0.3">
      <c r="B136" t="s">
        <v>1293</v>
      </c>
      <c r="C136">
        <v>23.975999999999999</v>
      </c>
      <c r="D136">
        <v>0</v>
      </c>
      <c r="E136">
        <v>0</v>
      </c>
      <c r="F136" s="321">
        <f t="shared" si="3"/>
        <v>6.5687671232876707E-2</v>
      </c>
      <c r="G136" s="321">
        <f t="shared" si="3"/>
        <v>0</v>
      </c>
      <c r="H136" s="321">
        <f t="shared" si="3"/>
        <v>0</v>
      </c>
    </row>
    <row r="137" spans="1:8" hidden="1" x14ac:dyDescent="0.3">
      <c r="B137" t="s">
        <v>1294</v>
      </c>
      <c r="C137">
        <v>24.974999999999998</v>
      </c>
      <c r="D137">
        <v>0</v>
      </c>
      <c r="E137">
        <v>0</v>
      </c>
      <c r="F137" s="320">
        <f t="shared" si="3"/>
        <v>6.8424657534246563E-2</v>
      </c>
      <c r="G137" s="320">
        <f t="shared" si="3"/>
        <v>0</v>
      </c>
      <c r="H137" s="320">
        <f t="shared" si="3"/>
        <v>0</v>
      </c>
    </row>
    <row r="138" spans="1:8" hidden="1" x14ac:dyDescent="0.3">
      <c r="B138" t="s">
        <v>1295</v>
      </c>
      <c r="C138">
        <v>939433246.38</v>
      </c>
      <c r="D138">
        <v>0</v>
      </c>
      <c r="E138">
        <v>0</v>
      </c>
      <c r="F138" s="320">
        <f t="shared" si="3"/>
        <v>2573789.7161095892</v>
      </c>
      <c r="G138" s="320">
        <f t="shared" si="3"/>
        <v>0</v>
      </c>
      <c r="H138" s="320">
        <f t="shared" si="3"/>
        <v>0</v>
      </c>
    </row>
    <row r="139" spans="1:8" s="68" customFormat="1" x14ac:dyDescent="0.3">
      <c r="A139" s="68" t="s">
        <v>102</v>
      </c>
      <c r="B139" s="68" t="s">
        <v>1296</v>
      </c>
      <c r="C139" s="68">
        <v>0</v>
      </c>
      <c r="D139" s="68">
        <v>0</v>
      </c>
      <c r="E139" s="68">
        <v>0</v>
      </c>
      <c r="F139" s="319">
        <f t="shared" si="3"/>
        <v>0</v>
      </c>
      <c r="G139" s="319">
        <f t="shared" si="3"/>
        <v>0</v>
      </c>
      <c r="H139" s="319">
        <f t="shared" si="3"/>
        <v>0</v>
      </c>
    </row>
    <row r="140" spans="1:8" hidden="1" x14ac:dyDescent="0.3">
      <c r="B140" t="s">
        <v>1297</v>
      </c>
      <c r="C140">
        <v>0</v>
      </c>
      <c r="D140">
        <v>0</v>
      </c>
      <c r="E140">
        <v>0</v>
      </c>
      <c r="F140" s="320">
        <f t="shared" si="3"/>
        <v>0</v>
      </c>
      <c r="G140" s="320">
        <f t="shared" si="3"/>
        <v>0</v>
      </c>
      <c r="H140" s="320">
        <f t="shared" si="3"/>
        <v>0</v>
      </c>
    </row>
    <row r="141" spans="1:8" x14ac:dyDescent="0.3">
      <c r="A141" t="s">
        <v>102</v>
      </c>
      <c r="B141" t="s">
        <v>1298</v>
      </c>
      <c r="C141">
        <v>2833507436605.3311</v>
      </c>
      <c r="D141">
        <v>168940483901.29977</v>
      </c>
      <c r="E141">
        <v>73019828381.002991</v>
      </c>
      <c r="F141" s="320">
        <f t="shared" si="3"/>
        <v>7763034072.8913183</v>
      </c>
      <c r="G141" s="320">
        <f t="shared" si="3"/>
        <v>462850640.82547885</v>
      </c>
      <c r="H141" s="320">
        <f t="shared" si="3"/>
        <v>200054324.33151504</v>
      </c>
    </row>
    <row r="147" spans="6:11" x14ac:dyDescent="0.3">
      <c r="F147" s="375"/>
      <c r="G147" s="375" t="s">
        <v>1776</v>
      </c>
      <c r="H147" s="375" t="s">
        <v>1777</v>
      </c>
      <c r="I147" s="375" t="s">
        <v>1778</v>
      </c>
      <c r="J147" s="375" t="s">
        <v>1779</v>
      </c>
      <c r="K147" s="375"/>
    </row>
    <row r="148" spans="6:11" x14ac:dyDescent="0.3">
      <c r="F148" s="375"/>
      <c r="G148" s="375" t="s">
        <v>132</v>
      </c>
      <c r="H148" s="471">
        <v>0</v>
      </c>
      <c r="I148" s="471">
        <v>243484660.18163642</v>
      </c>
      <c r="J148" s="471">
        <v>35376557.915076397</v>
      </c>
      <c r="K148" s="472">
        <f>J148/$J$155</f>
        <v>0.17683475742545343</v>
      </c>
    </row>
    <row r="149" spans="6:11" x14ac:dyDescent="0.3">
      <c r="F149" s="375"/>
      <c r="G149" s="375" t="s">
        <v>143</v>
      </c>
      <c r="H149" s="471">
        <v>0</v>
      </c>
      <c r="I149" s="471">
        <v>219365980.64383546</v>
      </c>
      <c r="J149" s="471">
        <v>3357248.8383561671</v>
      </c>
      <c r="K149" s="472">
        <f t="shared" ref="K149:K151" si="4">J149/$J$155</f>
        <v>1.6781685922433703E-2</v>
      </c>
    </row>
    <row r="150" spans="6:11" x14ac:dyDescent="0.3">
      <c r="F150" s="473">
        <f>H150/$H$155</f>
        <v>1.5312185999405193E-3</v>
      </c>
      <c r="G150" s="375" t="s">
        <v>136</v>
      </c>
      <c r="H150" s="471">
        <v>11886902.16438356</v>
      </c>
      <c r="I150" s="471">
        <v>0</v>
      </c>
      <c r="J150" s="471">
        <v>2244564.0876712329</v>
      </c>
      <c r="K150" s="472">
        <f t="shared" si="4"/>
        <v>1.1219772905042096E-2</v>
      </c>
    </row>
    <row r="151" spans="6:11" x14ac:dyDescent="0.3">
      <c r="F151" s="473">
        <f t="shared" ref="F151:F153" si="5">H151/$H$155</f>
        <v>0.99629456936456484</v>
      </c>
      <c r="G151" s="375" t="s">
        <v>128</v>
      </c>
      <c r="H151" s="471">
        <v>7734268688.6139393</v>
      </c>
      <c r="I151" s="471">
        <v>0</v>
      </c>
      <c r="J151" s="471">
        <v>159075953.49041095</v>
      </c>
      <c r="K151" s="472">
        <f t="shared" si="4"/>
        <v>0.79516378374707075</v>
      </c>
    </row>
    <row r="152" spans="6:11" x14ac:dyDescent="0.3">
      <c r="F152" s="473">
        <f t="shared" si="5"/>
        <v>1.8426677158310501E-3</v>
      </c>
      <c r="G152" s="375" t="s">
        <v>146</v>
      </c>
      <c r="H152" s="471">
        <v>14304692.263013702</v>
      </c>
      <c r="I152" s="471">
        <v>0</v>
      </c>
      <c r="J152" s="471">
        <v>0</v>
      </c>
      <c r="K152" s="375"/>
    </row>
    <row r="153" spans="6:11" x14ac:dyDescent="0.3">
      <c r="F153" s="473">
        <f t="shared" si="5"/>
        <v>3.3154431966356658E-4</v>
      </c>
      <c r="G153" s="375" t="s">
        <v>125</v>
      </c>
      <c r="H153" s="471">
        <v>2573789.850221918</v>
      </c>
      <c r="I153" s="471">
        <v>0</v>
      </c>
      <c r="J153" s="471">
        <v>0</v>
      </c>
      <c r="K153" s="375"/>
    </row>
    <row r="154" spans="6:11" x14ac:dyDescent="0.3">
      <c r="F154" s="375"/>
      <c r="G154" s="375"/>
      <c r="H154" s="375"/>
      <c r="I154" s="375"/>
      <c r="J154" s="375"/>
      <c r="K154" s="375"/>
    </row>
    <row r="155" spans="6:11" x14ac:dyDescent="0.3">
      <c r="F155" s="375"/>
      <c r="G155" s="375" t="s">
        <v>1721</v>
      </c>
      <c r="H155" s="471">
        <f>SUM(H148:H153)</f>
        <v>7763034072.8915586</v>
      </c>
      <c r="I155" s="471">
        <f t="shared" ref="I155:J155" si="6">SUM(I148:I153)</f>
        <v>462850640.82547188</v>
      </c>
      <c r="J155" s="471">
        <f t="shared" si="6"/>
        <v>200054324.33151475</v>
      </c>
      <c r="K155" s="375"/>
    </row>
  </sheetData>
  <autoFilter ref="A3:H141">
    <filterColumn colId="0">
      <customFilters>
        <customFilter operator="notEqual" val=" "/>
      </customFilters>
    </filterColumn>
  </autoFilter>
  <mergeCells count="1">
    <mergeCell ref="F2:H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4"/>
  <sheetViews>
    <sheetView zoomScale="70" zoomScaleNormal="70" workbookViewId="0">
      <selection activeCell="S17" sqref="S17"/>
    </sheetView>
  </sheetViews>
  <sheetFormatPr defaultRowHeight="14.4" x14ac:dyDescent="0.3"/>
  <cols>
    <col min="1" max="1" width="14.88671875" customWidth="1"/>
    <col min="2" max="2" width="22.6640625" customWidth="1"/>
    <col min="3" max="3" width="5.5546875" customWidth="1"/>
    <col min="4" max="4" width="6.6640625" hidden="1" customWidth="1"/>
    <col min="5" max="5" width="17.6640625" customWidth="1"/>
    <col min="6" max="6" width="8.88671875" hidden="1" customWidth="1"/>
    <col min="7" max="7" width="3.21875" customWidth="1"/>
    <col min="8" max="8" width="5.21875" customWidth="1"/>
    <col min="9" max="9" width="10.77734375" customWidth="1"/>
    <col min="10" max="10" width="0" hidden="1" customWidth="1"/>
    <col min="11" max="11" width="4.6640625" customWidth="1"/>
    <col min="12" max="12" width="12.44140625" customWidth="1"/>
    <col min="13" max="13" width="12.109375" customWidth="1"/>
    <col min="14" max="14" width="10.21875" customWidth="1"/>
    <col min="15" max="15" width="6.44140625" customWidth="1"/>
    <col min="16" max="16" width="0" hidden="1" customWidth="1"/>
  </cols>
  <sheetData>
    <row r="1" spans="1:16" s="375" customFormat="1" ht="55.8" customHeight="1" x14ac:dyDescent="0.35">
      <c r="A1" s="558" t="s">
        <v>1128</v>
      </c>
      <c r="B1" s="560" t="s">
        <v>122</v>
      </c>
      <c r="C1" s="562" t="s">
        <v>1766</v>
      </c>
      <c r="D1" s="479"/>
      <c r="E1" s="560" t="s">
        <v>386</v>
      </c>
      <c r="F1" s="479"/>
      <c r="G1" s="564" t="s">
        <v>385</v>
      </c>
      <c r="H1" s="566" t="s">
        <v>388</v>
      </c>
      <c r="I1" s="566" t="s">
        <v>389</v>
      </c>
      <c r="J1" s="479"/>
      <c r="K1" s="566" t="s">
        <v>391</v>
      </c>
      <c r="L1" s="556" t="s">
        <v>1769</v>
      </c>
      <c r="M1" s="556"/>
      <c r="N1" s="556"/>
      <c r="O1" s="557"/>
    </row>
    <row r="2" spans="1:16" ht="57.6" customHeight="1" thickBot="1" x14ac:dyDescent="0.35">
      <c r="A2" s="559"/>
      <c r="B2" s="561"/>
      <c r="C2" s="563"/>
      <c r="D2" s="502" t="s">
        <v>393</v>
      </c>
      <c r="E2" s="561"/>
      <c r="F2" s="503" t="s">
        <v>392</v>
      </c>
      <c r="G2" s="565"/>
      <c r="H2" s="567"/>
      <c r="I2" s="567"/>
      <c r="J2" s="504" t="s">
        <v>390</v>
      </c>
      <c r="K2" s="567"/>
      <c r="L2" s="505" t="s">
        <v>228</v>
      </c>
      <c r="M2" s="505" t="s">
        <v>261</v>
      </c>
      <c r="N2" s="505" t="s">
        <v>1793</v>
      </c>
      <c r="O2" s="506" t="s">
        <v>1768</v>
      </c>
      <c r="P2" s="500" t="s">
        <v>1157</v>
      </c>
    </row>
    <row r="3" spans="1:16" s="486" customFormat="1" ht="27" customHeight="1" x14ac:dyDescent="0.3">
      <c r="A3" s="521" t="s">
        <v>130</v>
      </c>
      <c r="B3" s="522" t="s">
        <v>282</v>
      </c>
      <c r="C3" s="523" t="s">
        <v>394</v>
      </c>
      <c r="D3" s="522" t="s">
        <v>462</v>
      </c>
      <c r="E3" s="522" t="s">
        <v>291</v>
      </c>
      <c r="F3" s="522" t="s">
        <v>439</v>
      </c>
      <c r="G3" s="522" t="s">
        <v>143</v>
      </c>
      <c r="H3" s="524" t="s">
        <v>398</v>
      </c>
      <c r="I3" s="525" t="s">
        <v>300</v>
      </c>
      <c r="J3" s="526" t="s">
        <v>454</v>
      </c>
      <c r="K3" s="525" t="s">
        <v>455</v>
      </c>
      <c r="L3" s="527">
        <v>0</v>
      </c>
      <c r="M3" s="527">
        <v>3986611.8136986303</v>
      </c>
      <c r="N3" s="527">
        <v>0</v>
      </c>
      <c r="O3" s="528">
        <v>0</v>
      </c>
      <c r="P3" s="501" t="s">
        <v>100</v>
      </c>
    </row>
    <row r="4" spans="1:16" s="486" customFormat="1" ht="27" customHeight="1" x14ac:dyDescent="0.3">
      <c r="A4" s="521" t="s">
        <v>785</v>
      </c>
      <c r="B4" s="522" t="s">
        <v>67</v>
      </c>
      <c r="C4" s="523" t="s">
        <v>394</v>
      </c>
      <c r="D4" s="522" t="s">
        <v>467</v>
      </c>
      <c r="E4" s="522" t="s">
        <v>291</v>
      </c>
      <c r="F4" s="522" t="s">
        <v>439</v>
      </c>
      <c r="G4" s="522" t="s">
        <v>143</v>
      </c>
      <c r="H4" s="524" t="s">
        <v>398</v>
      </c>
      <c r="I4" s="525" t="s">
        <v>280</v>
      </c>
      <c r="J4" s="526" t="s">
        <v>430</v>
      </c>
      <c r="K4" s="525" t="s">
        <v>143</v>
      </c>
      <c r="L4" s="527">
        <v>0</v>
      </c>
      <c r="M4" s="527">
        <v>467440.43835616438</v>
      </c>
      <c r="N4" s="527">
        <v>0</v>
      </c>
      <c r="O4" s="528">
        <v>0</v>
      </c>
      <c r="P4" s="501" t="s">
        <v>100</v>
      </c>
    </row>
    <row r="5" spans="1:16" s="486" customFormat="1" ht="27" customHeight="1" x14ac:dyDescent="0.3">
      <c r="A5" s="521" t="s">
        <v>130</v>
      </c>
      <c r="B5" s="522" t="s">
        <v>153</v>
      </c>
      <c r="C5" s="523" t="s">
        <v>394</v>
      </c>
      <c r="D5" s="522" t="s">
        <v>154</v>
      </c>
      <c r="E5" s="522" t="s">
        <v>118</v>
      </c>
      <c r="F5" s="522" t="s">
        <v>485</v>
      </c>
      <c r="G5" s="522" t="s">
        <v>143</v>
      </c>
      <c r="H5" s="524" t="s">
        <v>398</v>
      </c>
      <c r="I5" s="525" t="s">
        <v>140</v>
      </c>
      <c r="J5" s="526" t="s">
        <v>433</v>
      </c>
      <c r="K5" s="525" t="s">
        <v>141</v>
      </c>
      <c r="L5" s="527">
        <v>0</v>
      </c>
      <c r="M5" s="527">
        <v>787569.33698630135</v>
      </c>
      <c r="N5" s="527">
        <v>0</v>
      </c>
      <c r="O5" s="528">
        <v>0</v>
      </c>
      <c r="P5" s="501" t="s">
        <v>100</v>
      </c>
    </row>
    <row r="6" spans="1:16" s="486" customFormat="1" ht="27" customHeight="1" x14ac:dyDescent="0.3">
      <c r="A6" s="521" t="s">
        <v>785</v>
      </c>
      <c r="B6" s="522" t="s">
        <v>70</v>
      </c>
      <c r="C6" s="523" t="s">
        <v>394</v>
      </c>
      <c r="D6" s="522" t="s">
        <v>496</v>
      </c>
      <c r="E6" s="522" t="s">
        <v>142</v>
      </c>
      <c r="F6" s="522" t="s">
        <v>434</v>
      </c>
      <c r="G6" s="522" t="s">
        <v>143</v>
      </c>
      <c r="H6" s="524" t="s">
        <v>398</v>
      </c>
      <c r="I6" s="525" t="s">
        <v>292</v>
      </c>
      <c r="J6" s="526" t="s">
        <v>399</v>
      </c>
      <c r="K6" s="525" t="s">
        <v>143</v>
      </c>
      <c r="L6" s="527">
        <v>0</v>
      </c>
      <c r="M6" s="527">
        <v>1580350.6191780821</v>
      </c>
      <c r="N6" s="527">
        <v>0</v>
      </c>
      <c r="O6" s="528">
        <v>0</v>
      </c>
      <c r="P6" s="501" t="s">
        <v>100</v>
      </c>
    </row>
    <row r="7" spans="1:16" s="486" customFormat="1" ht="27" customHeight="1" x14ac:dyDescent="0.3">
      <c r="A7" s="521" t="s">
        <v>130</v>
      </c>
      <c r="B7" s="522" t="s">
        <v>116</v>
      </c>
      <c r="C7" s="523" t="s">
        <v>394</v>
      </c>
      <c r="D7" s="522" t="s">
        <v>521</v>
      </c>
      <c r="E7" s="522" t="s">
        <v>476</v>
      </c>
      <c r="F7" s="522" t="s">
        <v>477</v>
      </c>
      <c r="G7" s="522" t="s">
        <v>143</v>
      </c>
      <c r="H7" s="524" t="s">
        <v>398</v>
      </c>
      <c r="I7" s="525" t="s">
        <v>198</v>
      </c>
      <c r="J7" s="526" t="s">
        <v>414</v>
      </c>
      <c r="K7" s="525" t="s">
        <v>132</v>
      </c>
      <c r="L7" s="527">
        <v>0</v>
      </c>
      <c r="M7" s="527">
        <v>33725.797260273976</v>
      </c>
      <c r="N7" s="527">
        <v>3258123.6986301369</v>
      </c>
      <c r="O7" s="528">
        <v>0</v>
      </c>
      <c r="P7" s="501" t="s">
        <v>100</v>
      </c>
    </row>
    <row r="8" spans="1:16" s="486" customFormat="1" ht="27" customHeight="1" x14ac:dyDescent="0.3">
      <c r="A8" s="521" t="s">
        <v>130</v>
      </c>
      <c r="B8" s="522" t="s">
        <v>523</v>
      </c>
      <c r="C8" s="523" t="s">
        <v>394</v>
      </c>
      <c r="D8" s="522" t="s">
        <v>524</v>
      </c>
      <c r="E8" s="522" t="s">
        <v>142</v>
      </c>
      <c r="F8" s="522" t="s">
        <v>434</v>
      </c>
      <c r="G8" s="522" t="s">
        <v>143</v>
      </c>
      <c r="H8" s="524" t="s">
        <v>398</v>
      </c>
      <c r="I8" s="525" t="s">
        <v>140</v>
      </c>
      <c r="J8" s="526" t="s">
        <v>433</v>
      </c>
      <c r="K8" s="525" t="s">
        <v>141</v>
      </c>
      <c r="L8" s="527">
        <v>0</v>
      </c>
      <c r="M8" s="527">
        <v>14796755.835616438</v>
      </c>
      <c r="N8" s="527">
        <v>0</v>
      </c>
      <c r="O8" s="528">
        <v>0</v>
      </c>
      <c r="P8" s="501" t="s">
        <v>100</v>
      </c>
    </row>
    <row r="9" spans="1:16" s="486" customFormat="1" ht="27" customHeight="1" x14ac:dyDescent="0.3">
      <c r="A9" s="521" t="s">
        <v>785</v>
      </c>
      <c r="B9" s="522" t="s">
        <v>296</v>
      </c>
      <c r="C9" s="523" t="s">
        <v>394</v>
      </c>
      <c r="D9" s="522" t="s">
        <v>550</v>
      </c>
      <c r="E9" s="522" t="s">
        <v>118</v>
      </c>
      <c r="F9" s="522" t="s">
        <v>485</v>
      </c>
      <c r="G9" s="522" t="s">
        <v>143</v>
      </c>
      <c r="H9" s="524" t="s">
        <v>398</v>
      </c>
      <c r="I9" s="525" t="s">
        <v>292</v>
      </c>
      <c r="J9" s="526" t="s">
        <v>399</v>
      </c>
      <c r="K9" s="525" t="s">
        <v>143</v>
      </c>
      <c r="L9" s="527">
        <v>0</v>
      </c>
      <c r="M9" s="527">
        <v>6030874.4328767126</v>
      </c>
      <c r="N9" s="527">
        <v>0</v>
      </c>
      <c r="O9" s="528">
        <v>0</v>
      </c>
      <c r="P9" s="501" t="s">
        <v>100</v>
      </c>
    </row>
    <row r="10" spans="1:16" s="486" customFormat="1" ht="27" customHeight="1" x14ac:dyDescent="0.3">
      <c r="A10" s="521" t="s">
        <v>130</v>
      </c>
      <c r="B10" s="522" t="s">
        <v>243</v>
      </c>
      <c r="C10" s="523" t="s">
        <v>394</v>
      </c>
      <c r="D10" s="522" t="s">
        <v>557</v>
      </c>
      <c r="E10" s="522" t="s">
        <v>297</v>
      </c>
      <c r="F10" s="522" t="s">
        <v>555</v>
      </c>
      <c r="G10" s="522" t="s">
        <v>143</v>
      </c>
      <c r="H10" s="524" t="s">
        <v>398</v>
      </c>
      <c r="I10" s="525" t="s">
        <v>198</v>
      </c>
      <c r="J10" s="526" t="s">
        <v>414</v>
      </c>
      <c r="K10" s="525" t="s">
        <v>132</v>
      </c>
      <c r="L10" s="527">
        <v>0</v>
      </c>
      <c r="M10" s="527">
        <v>7824189.7643835619</v>
      </c>
      <c r="N10" s="527">
        <v>0</v>
      </c>
      <c r="O10" s="528">
        <v>0</v>
      </c>
      <c r="P10" s="501" t="s">
        <v>100</v>
      </c>
    </row>
    <row r="11" spans="1:16" s="486" customFormat="1" ht="27" customHeight="1" x14ac:dyDescent="0.3">
      <c r="A11" s="507" t="s">
        <v>784</v>
      </c>
      <c r="B11" s="480" t="s">
        <v>597</v>
      </c>
      <c r="C11" s="481" t="s">
        <v>187</v>
      </c>
      <c r="D11" s="480" t="s">
        <v>596</v>
      </c>
      <c r="E11" s="480" t="s">
        <v>97</v>
      </c>
      <c r="F11" s="480" t="s">
        <v>531</v>
      </c>
      <c r="G11" s="480" t="s">
        <v>143</v>
      </c>
      <c r="H11" s="482" t="s">
        <v>584</v>
      </c>
      <c r="I11" s="483" t="s">
        <v>188</v>
      </c>
      <c r="J11" s="484" t="s">
        <v>495</v>
      </c>
      <c r="K11" s="483" t="s">
        <v>175</v>
      </c>
      <c r="L11" s="485">
        <v>0</v>
      </c>
      <c r="M11" s="485">
        <v>2013087.9123287671</v>
      </c>
      <c r="N11" s="485">
        <v>0</v>
      </c>
      <c r="O11" s="508">
        <v>0</v>
      </c>
      <c r="P11" s="501" t="s">
        <v>100</v>
      </c>
    </row>
    <row r="12" spans="1:16" s="486" customFormat="1" ht="27" customHeight="1" x14ac:dyDescent="0.3">
      <c r="A12" s="507" t="s">
        <v>130</v>
      </c>
      <c r="B12" s="480" t="s">
        <v>1097</v>
      </c>
      <c r="C12" s="481" t="s">
        <v>187</v>
      </c>
      <c r="D12" s="480" t="s">
        <v>557</v>
      </c>
      <c r="E12" s="480" t="s">
        <v>198</v>
      </c>
      <c r="F12" s="480" t="s">
        <v>414</v>
      </c>
      <c r="G12" s="480" t="s">
        <v>132</v>
      </c>
      <c r="H12" s="482" t="s">
        <v>584</v>
      </c>
      <c r="I12" s="483" t="s">
        <v>297</v>
      </c>
      <c r="J12" s="484" t="s">
        <v>555</v>
      </c>
      <c r="K12" s="483" t="s">
        <v>143</v>
      </c>
      <c r="L12" s="485">
        <v>0</v>
      </c>
      <c r="M12" s="485">
        <v>10765474.317808218</v>
      </c>
      <c r="N12" s="485">
        <v>0</v>
      </c>
      <c r="O12" s="508">
        <v>0</v>
      </c>
      <c r="P12" s="501" t="s">
        <v>100</v>
      </c>
    </row>
    <row r="13" spans="1:16" s="486" customFormat="1" ht="27" customHeight="1" x14ac:dyDescent="0.3">
      <c r="A13" s="507" t="s">
        <v>785</v>
      </c>
      <c r="B13" s="480" t="s">
        <v>74</v>
      </c>
      <c r="C13" s="481" t="s">
        <v>187</v>
      </c>
      <c r="D13" s="480" t="s">
        <v>575</v>
      </c>
      <c r="E13" s="480" t="s">
        <v>291</v>
      </c>
      <c r="F13" s="480" t="s">
        <v>439</v>
      </c>
      <c r="G13" s="480" t="s">
        <v>143</v>
      </c>
      <c r="H13" s="482" t="s">
        <v>584</v>
      </c>
      <c r="I13" s="483" t="s">
        <v>292</v>
      </c>
      <c r="J13" s="484" t="s">
        <v>399</v>
      </c>
      <c r="K13" s="483" t="s">
        <v>143</v>
      </c>
      <c r="L13" s="485">
        <v>0</v>
      </c>
      <c r="M13" s="485">
        <v>592060.71506849315</v>
      </c>
      <c r="N13" s="485">
        <v>0</v>
      </c>
      <c r="O13" s="508">
        <v>0</v>
      </c>
      <c r="P13" s="501" t="s">
        <v>100</v>
      </c>
    </row>
    <row r="14" spans="1:16" s="486" customFormat="1" ht="27" customHeight="1" x14ac:dyDescent="0.3">
      <c r="A14" s="529" t="s">
        <v>898</v>
      </c>
      <c r="B14" s="487" t="s">
        <v>123</v>
      </c>
      <c r="C14" s="488" t="s">
        <v>394</v>
      </c>
      <c r="D14" s="487"/>
      <c r="E14" s="487" t="s">
        <v>1789</v>
      </c>
      <c r="F14" s="487"/>
      <c r="G14" s="487" t="s">
        <v>125</v>
      </c>
      <c r="H14" s="489" t="s">
        <v>398</v>
      </c>
      <c r="I14" s="490" t="s">
        <v>405</v>
      </c>
      <c r="J14" s="491"/>
      <c r="K14" s="490" t="s">
        <v>125</v>
      </c>
      <c r="L14" s="492">
        <v>116594504</v>
      </c>
      <c r="M14" s="530" t="s">
        <v>65</v>
      </c>
      <c r="N14" s="492">
        <v>4564672.1311475411</v>
      </c>
      <c r="O14" s="531">
        <v>0</v>
      </c>
      <c r="P14" s="501"/>
    </row>
    <row r="15" spans="1:16" s="486" customFormat="1" ht="27" customHeight="1" x14ac:dyDescent="0.3">
      <c r="A15" s="529" t="s">
        <v>901</v>
      </c>
      <c r="B15" s="532" t="s">
        <v>804</v>
      </c>
      <c r="C15" s="488" t="s">
        <v>394</v>
      </c>
      <c r="D15" s="487"/>
      <c r="E15" s="487" t="s">
        <v>1789</v>
      </c>
      <c r="F15" s="487"/>
      <c r="G15" s="487" t="s">
        <v>125</v>
      </c>
      <c r="H15" s="489" t="s">
        <v>1788</v>
      </c>
      <c r="I15" s="490" t="s">
        <v>105</v>
      </c>
      <c r="J15" s="491"/>
      <c r="K15" s="490" t="s">
        <v>135</v>
      </c>
      <c r="L15" s="492">
        <v>79619824.195121944</v>
      </c>
      <c r="M15" s="530" t="s">
        <v>65</v>
      </c>
      <c r="N15" s="492">
        <v>4545000</v>
      </c>
      <c r="O15" s="531">
        <v>0</v>
      </c>
      <c r="P15" s="501"/>
    </row>
    <row r="16" spans="1:16" s="486" customFormat="1" ht="27" customHeight="1" x14ac:dyDescent="0.3">
      <c r="A16" s="529" t="s">
        <v>901</v>
      </c>
      <c r="B16" s="487" t="s">
        <v>1791</v>
      </c>
      <c r="C16" s="488" t="s">
        <v>394</v>
      </c>
      <c r="D16" s="487"/>
      <c r="E16" s="487" t="s">
        <v>1789</v>
      </c>
      <c r="F16" s="487"/>
      <c r="G16" s="487" t="s">
        <v>125</v>
      </c>
      <c r="H16" s="489" t="s">
        <v>1788</v>
      </c>
      <c r="I16" s="490" t="s">
        <v>105</v>
      </c>
      <c r="J16" s="491"/>
      <c r="K16" s="490" t="s">
        <v>135</v>
      </c>
      <c r="L16" s="492">
        <v>66124751.225806452</v>
      </c>
      <c r="M16" s="530" t="s">
        <v>65</v>
      </c>
      <c r="N16" s="492">
        <v>4545000</v>
      </c>
      <c r="O16" s="531">
        <v>0</v>
      </c>
      <c r="P16" s="501"/>
    </row>
    <row r="17" spans="1:16" s="486" customFormat="1" ht="27" customHeight="1" x14ac:dyDescent="0.3">
      <c r="A17" s="509" t="s">
        <v>898</v>
      </c>
      <c r="B17" s="493" t="s">
        <v>123</v>
      </c>
      <c r="C17" s="494" t="s">
        <v>1787</v>
      </c>
      <c r="D17" s="493"/>
      <c r="E17" s="493" t="s">
        <v>1789</v>
      </c>
      <c r="F17" s="493"/>
      <c r="G17" s="493" t="s">
        <v>125</v>
      </c>
      <c r="H17" s="495" t="s">
        <v>584</v>
      </c>
      <c r="I17" s="496" t="s">
        <v>405</v>
      </c>
      <c r="J17" s="497"/>
      <c r="K17" s="496" t="s">
        <v>125</v>
      </c>
      <c r="L17" s="498">
        <v>79894772.292682931</v>
      </c>
      <c r="M17" s="499" t="s">
        <v>65</v>
      </c>
      <c r="N17" s="498">
        <v>4545000</v>
      </c>
      <c r="O17" s="510">
        <v>0</v>
      </c>
      <c r="P17" s="501"/>
    </row>
    <row r="18" spans="1:16" s="486" customFormat="1" ht="27" customHeight="1" x14ac:dyDescent="0.3">
      <c r="A18" s="509" t="s">
        <v>901</v>
      </c>
      <c r="B18" s="520" t="s">
        <v>804</v>
      </c>
      <c r="C18" s="494" t="s">
        <v>1787</v>
      </c>
      <c r="D18" s="493"/>
      <c r="E18" s="493" t="s">
        <v>1789</v>
      </c>
      <c r="F18" s="493"/>
      <c r="G18" s="493" t="s">
        <v>125</v>
      </c>
      <c r="H18" s="495" t="s">
        <v>584</v>
      </c>
      <c r="I18" s="496" t="s">
        <v>105</v>
      </c>
      <c r="J18" s="497"/>
      <c r="K18" s="496" t="s">
        <v>135</v>
      </c>
      <c r="L18" s="498">
        <v>116594504</v>
      </c>
      <c r="M18" s="499" t="s">
        <v>65</v>
      </c>
      <c r="N18" s="498">
        <v>4564672.1311475411</v>
      </c>
      <c r="O18" s="510">
        <v>0</v>
      </c>
      <c r="P18" s="501"/>
    </row>
    <row r="19" spans="1:16" s="486" customFormat="1" ht="27" customHeight="1" x14ac:dyDescent="0.3">
      <c r="A19" s="511" t="s">
        <v>901</v>
      </c>
      <c r="B19" s="512" t="s">
        <v>1791</v>
      </c>
      <c r="C19" s="513" t="s">
        <v>1787</v>
      </c>
      <c r="D19" s="512"/>
      <c r="E19" s="512" t="s">
        <v>1789</v>
      </c>
      <c r="F19" s="512"/>
      <c r="G19" s="512" t="s">
        <v>125</v>
      </c>
      <c r="H19" s="514" t="s">
        <v>584</v>
      </c>
      <c r="I19" s="515" t="s">
        <v>105</v>
      </c>
      <c r="J19" s="516"/>
      <c r="K19" s="515" t="s">
        <v>135</v>
      </c>
      <c r="L19" s="517">
        <v>79166628.878048778</v>
      </c>
      <c r="M19" s="518" t="s">
        <v>65</v>
      </c>
      <c r="N19" s="517">
        <v>4564672.1311475411</v>
      </c>
      <c r="O19" s="519">
        <v>0</v>
      </c>
      <c r="P19" s="501"/>
    </row>
    <row r="20" spans="1:16" x14ac:dyDescent="0.3">
      <c r="A20" s="70"/>
      <c r="B20" s="70"/>
      <c r="C20" s="70"/>
      <c r="D20" s="70"/>
      <c r="E20" s="70"/>
      <c r="F20" s="70"/>
      <c r="G20" s="70"/>
      <c r="H20" s="70"/>
      <c r="I20" s="70"/>
      <c r="J20" s="70"/>
      <c r="K20" s="70"/>
      <c r="L20" s="70"/>
      <c r="M20" s="70"/>
      <c r="N20" s="70"/>
      <c r="O20" s="70"/>
    </row>
    <row r="21" spans="1:16" ht="50.4" customHeight="1" x14ac:dyDescent="0.3">
      <c r="A21" s="553" t="s">
        <v>1790</v>
      </c>
      <c r="B21" s="554"/>
      <c r="C21" s="554"/>
      <c r="D21" s="554"/>
      <c r="E21" s="554"/>
      <c r="F21" s="554"/>
      <c r="G21" s="554"/>
      <c r="H21" s="554"/>
      <c r="I21" s="554"/>
      <c r="J21" s="554"/>
      <c r="K21" s="554"/>
      <c r="L21" s="554"/>
      <c r="M21" s="554"/>
      <c r="N21" s="554"/>
      <c r="O21" s="555"/>
    </row>
    <row r="22" spans="1:16" x14ac:dyDescent="0.3">
      <c r="A22" s="70"/>
      <c r="B22" s="70"/>
      <c r="C22" s="70"/>
      <c r="D22" s="70"/>
      <c r="E22" s="70"/>
      <c r="F22" s="70"/>
      <c r="G22" s="70"/>
      <c r="H22" s="70"/>
      <c r="I22" s="70"/>
      <c r="J22" s="70"/>
      <c r="K22" s="70"/>
      <c r="L22" s="70"/>
      <c r="M22" s="70"/>
      <c r="N22" s="70"/>
      <c r="O22" s="70"/>
    </row>
    <row r="23" spans="1:16" x14ac:dyDescent="0.3">
      <c r="A23" s="533" t="s">
        <v>1792</v>
      </c>
      <c r="B23" s="70"/>
      <c r="C23" s="70"/>
      <c r="D23" s="70"/>
      <c r="E23" s="70"/>
      <c r="F23" s="70"/>
      <c r="G23" s="70"/>
      <c r="H23" s="70"/>
      <c r="I23" s="70"/>
      <c r="J23" s="70"/>
      <c r="K23" s="70"/>
      <c r="L23" s="70"/>
      <c r="M23" s="70"/>
      <c r="N23" s="70"/>
      <c r="O23" s="70"/>
    </row>
    <row r="24" spans="1:16" x14ac:dyDescent="0.3">
      <c r="A24" s="70"/>
      <c r="B24" s="70"/>
      <c r="C24" s="70"/>
      <c r="D24" s="70"/>
      <c r="E24" s="70"/>
      <c r="F24" s="70"/>
      <c r="G24" s="70"/>
      <c r="H24" s="70"/>
      <c r="I24" s="70"/>
      <c r="J24" s="70"/>
      <c r="K24" s="70"/>
      <c r="L24" s="70"/>
      <c r="M24" s="70"/>
      <c r="N24" s="70"/>
      <c r="O24" s="70"/>
    </row>
  </sheetData>
  <autoFilter ref="A2:P13"/>
  <mergeCells count="10">
    <mergeCell ref="A21:O21"/>
    <mergeCell ref="L1:O1"/>
    <mergeCell ref="A1:A2"/>
    <mergeCell ref="B1:B2"/>
    <mergeCell ref="C1:C2"/>
    <mergeCell ref="E1:E2"/>
    <mergeCell ref="G1:G2"/>
    <mergeCell ref="H1:H2"/>
    <mergeCell ref="I1:I2"/>
    <mergeCell ref="K1:K2"/>
  </mergeCells>
  <conditionalFormatting sqref="P3:P13 P15:P19">
    <cfRule type="cellIs" dxfId="5988" priority="1175" operator="equal">
      <formula>"no"</formula>
    </cfRule>
    <cfRule type="cellIs" dxfId="5987" priority="1176" operator="equal">
      <formula>"yes"</formula>
    </cfRule>
  </conditionalFormatting>
  <conditionalFormatting sqref="P14">
    <cfRule type="cellIs" dxfId="5986" priority="1" operator="equal">
      <formula>"no"</formula>
    </cfRule>
    <cfRule type="cellIs" dxfId="5985" priority="2" operator="equal">
      <formula>"yes"</formula>
    </cfRule>
  </conditionalFormatting>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985daa2e-53d8-4475-82b8-9c7d25324e34">ACER-2016-41092</_dlc_DocId>
    <_dlc_DocIdUrl xmlns="985daa2e-53d8-4475-82b8-9c7d25324e34">
      <Url>https://extranet.acer.europa.eu/Official_documents/Acts_of_the_Agency/_layouts/DocIdRedir.aspx?ID=ACER-2016-41092</Url>
      <Description>ACER-2016-41092</Description>
    </_dlc_DocIdUrl>
    <ACER_Abstract xmlns="985daa2e-53d8-4475-82b8-9c7d25324e3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451F27F4B66BA45BFC6670CC4B45946" ma:contentTypeVersion="21" ma:contentTypeDescription="Create a new document." ma:contentTypeScope="" ma:versionID="7b4a9d4ff2434665e232c62f5cf25cf2">
  <xsd:schema xmlns:xsd="http://www.w3.org/2001/XMLSchema" xmlns:xs="http://www.w3.org/2001/XMLSchema" xmlns:p="http://schemas.microsoft.com/office/2006/metadata/properties" xmlns:ns2="985daa2e-53d8-4475-82b8-9c7d25324e34" targetNamespace="http://schemas.microsoft.com/office/2006/metadata/properties" ma:root="true" ma:fieldsID="11fd053dea99a339535b6dd28381a4b8" ns2:_="">
    <xsd:import namespace="985daa2e-53d8-4475-82b8-9c7d25324e34"/>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DDBF0B-7443-4886-961D-9AD8F074226A}"/>
</file>

<file path=customXml/itemProps2.xml><?xml version="1.0" encoding="utf-8"?>
<ds:datastoreItem xmlns:ds="http://schemas.openxmlformats.org/officeDocument/2006/customXml" ds:itemID="{D27A2352-3A2F-45F0-B240-E6C45344125F}"/>
</file>

<file path=customXml/itemProps3.xml><?xml version="1.0" encoding="utf-8"?>
<ds:datastoreItem xmlns:ds="http://schemas.openxmlformats.org/officeDocument/2006/customXml" ds:itemID="{0E68BFD6-918E-4AE1-B215-2C33F95AE4F2}"/>
</file>

<file path=customXml/itemProps4.xml><?xml version="1.0" encoding="utf-8"?>
<ds:datastoreItem xmlns:ds="http://schemas.openxmlformats.org/officeDocument/2006/customXml" ds:itemID="{49985CD3-8462-4362-ABC5-615CF4DBDC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backup</vt:lpstr>
      <vt:lpstr>d category CMP GL</vt:lpstr>
      <vt:lpstr>Triggers '15</vt:lpstr>
      <vt:lpstr>IP types '15</vt:lpstr>
      <vt:lpstr>CMP appl. '15</vt:lpstr>
      <vt:lpstr>interrupt. '15</vt:lpstr>
      <vt:lpstr>unsuccsessf. requ. '15</vt:lpstr>
      <vt:lpstr>CMA total '15</vt:lpstr>
      <vt:lpstr>CMA at cong. IPs '15</vt:lpstr>
      <vt:lpstr>Secondary '15</vt:lpstr>
      <vt:lpstr>CONGESTION RESULTS 2015</vt:lpstr>
      <vt:lpstr>Final list</vt:lpstr>
      <vt:lpstr>FDA UIOLI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Hölzer</dc:creator>
  <cp:lastModifiedBy>ACER (TH)</cp:lastModifiedBy>
  <cp:lastPrinted>2015-05-13T14:46:01Z</cp:lastPrinted>
  <dcterms:created xsi:type="dcterms:W3CDTF">2015-01-07T17:16:53Z</dcterms:created>
  <dcterms:modified xsi:type="dcterms:W3CDTF">2016-05-30T09:32:55Z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0x010100D451F27F4B66BA45BFC6670CC4B45946</vt:lpwstr>
  </property>
  <property fmtid="{D5CDD505-2E9C-101B-9397-08002B2CF9AE}" pid="3" name="_dlc_DocIdItemGuid">
    <vt:lpwstr>959f800d-7148-46d0-9b47-a05881e518b2</vt:lpwstr>
  </property>
</Properties>
</file>